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'2008'!$A$1:$O$67</definedName>
    <definedName name="_xlnm.Print_Area" localSheetId="13">'2009'!$A$1:$O$73</definedName>
    <definedName name="_xlnm.Print_Area" localSheetId="12">'2010'!$A$1:$O$72</definedName>
    <definedName name="_xlnm.Print_Area" localSheetId="11">'2011'!$A$1:$O$70</definedName>
    <definedName name="_xlnm.Print_Area" localSheetId="10">'2012'!$A$1:$O$69</definedName>
    <definedName name="_xlnm.Print_Area" localSheetId="9">'2013'!$A$1:$O$70</definedName>
    <definedName name="_xlnm.Print_Area" localSheetId="8">'2014'!$A$1:$O$68</definedName>
    <definedName name="_xlnm.Print_Area" localSheetId="7">'2015'!$A$1:$O$69</definedName>
    <definedName name="_xlnm.Print_Area" localSheetId="6">'2016'!$A$1:$O$69</definedName>
    <definedName name="_xlnm.Print_Area" localSheetId="5">'2017'!$A$1:$O$70</definedName>
    <definedName name="_xlnm.Print_Area" localSheetId="4">'2018'!$A$1:$O$72</definedName>
    <definedName name="_xlnm.Print_Area" localSheetId="3">'2019'!$A$1:$O$76</definedName>
    <definedName name="_xlnm.Print_Area" localSheetId="2">'2020'!$A$1:$O$82</definedName>
    <definedName name="_xlnm.Print_Area" localSheetId="1">'2021'!$A$1:$P$86</definedName>
    <definedName name="_xlnm.Print_Area" localSheetId="0">'2022'!$A$1:$P$82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77" i="47" l="1"/>
  <c r="P77" i="47" s="1"/>
  <c r="O76" i="47"/>
  <c r="P76" i="47" s="1"/>
  <c r="O75" i="47"/>
  <c r="P75" i="47" s="1"/>
  <c r="N74" i="47"/>
  <c r="M74" i="47"/>
  <c r="L74" i="47"/>
  <c r="K74" i="47"/>
  <c r="J74" i="47"/>
  <c r="I74" i="47"/>
  <c r="H74" i="47"/>
  <c r="G74" i="47"/>
  <c r="F74" i="47"/>
  <c r="E74" i="47"/>
  <c r="D74" i="47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4" i="47" l="1"/>
  <c r="P74" i="47" s="1"/>
  <c r="O61" i="47"/>
  <c r="P61" i="47" s="1"/>
  <c r="O56" i="47"/>
  <c r="P56" i="47" s="1"/>
  <c r="O45" i="47"/>
  <c r="P45" i="47" s="1"/>
  <c r="O26" i="47"/>
  <c r="P26" i="47" s="1"/>
  <c r="G78" i="47"/>
  <c r="I78" i="47"/>
  <c r="F78" i="47"/>
  <c r="J78" i="47"/>
  <c r="O12" i="47"/>
  <c r="P12" i="47" s="1"/>
  <c r="M78" i="47"/>
  <c r="L78" i="47"/>
  <c r="D78" i="47"/>
  <c r="K78" i="47"/>
  <c r="N78" i="47"/>
  <c r="H78" i="47"/>
  <c r="E78" i="47"/>
  <c r="O5" i="47"/>
  <c r="P5" i="47" s="1"/>
  <c r="O81" i="46"/>
  <c r="P81" i="46"/>
  <c r="O80" i="46"/>
  <c r="P80" i="46" s="1"/>
  <c r="O79" i="46"/>
  <c r="P79" i="46"/>
  <c r="O78" i="46"/>
  <c r="P78" i="46" s="1"/>
  <c r="N77" i="46"/>
  <c r="M77" i="46"/>
  <c r="L77" i="46"/>
  <c r="K77" i="46"/>
  <c r="J77" i="46"/>
  <c r="I77" i="46"/>
  <c r="H77" i="46"/>
  <c r="G77" i="46"/>
  <c r="F77" i="46"/>
  <c r="E77" i="46"/>
  <c r="D77" i="46"/>
  <c r="O76" i="46"/>
  <c r="P76" i="46" s="1"/>
  <c r="O75" i="46"/>
  <c r="P75" i="46"/>
  <c r="O74" i="46"/>
  <c r="P74" i="46" s="1"/>
  <c r="O73" i="46"/>
  <c r="P73" i="46" s="1"/>
  <c r="O72" i="46"/>
  <c r="P72" i="46" s="1"/>
  <c r="O71" i="46"/>
  <c r="P71" i="46"/>
  <c r="O70" i="46"/>
  <c r="P70" i="46" s="1"/>
  <c r="O69" i="46"/>
  <c r="P69" i="46"/>
  <c r="O68" i="46"/>
  <c r="P68" i="46" s="1"/>
  <c r="O67" i="46"/>
  <c r="P67" i="46" s="1"/>
  <c r="O66" i="46"/>
  <c r="P66" i="46" s="1"/>
  <c r="O65" i="46"/>
  <c r="P65" i="46"/>
  <c r="N64" i="46"/>
  <c r="M64" i="46"/>
  <c r="L64" i="46"/>
  <c r="K64" i="46"/>
  <c r="J64" i="46"/>
  <c r="I64" i="46"/>
  <c r="H64" i="46"/>
  <c r="G64" i="46"/>
  <c r="F64" i="46"/>
  <c r="E64" i="46"/>
  <c r="D64" i="46"/>
  <c r="O63" i="46"/>
  <c r="P63" i="46" s="1"/>
  <c r="O62" i="46"/>
  <c r="P62" i="46"/>
  <c r="O61" i="46"/>
  <c r="P61" i="46"/>
  <c r="O60" i="46"/>
  <c r="P60" i="46"/>
  <c r="N59" i="46"/>
  <c r="M59" i="46"/>
  <c r="L59" i="46"/>
  <c r="K59" i="46"/>
  <c r="J59" i="46"/>
  <c r="I59" i="46"/>
  <c r="H59" i="46"/>
  <c r="G59" i="46"/>
  <c r="F59" i="46"/>
  <c r="E59" i="46"/>
  <c r="D59" i="46"/>
  <c r="O58" i="46"/>
  <c r="P58" i="46" s="1"/>
  <c r="O57" i="46"/>
  <c r="P57" i="46" s="1"/>
  <c r="O56" i="46"/>
  <c r="P56" i="46"/>
  <c r="O55" i="46"/>
  <c r="P55" i="46" s="1"/>
  <c r="O54" i="46"/>
  <c r="P54" i="46"/>
  <c r="O53" i="46"/>
  <c r="P53" i="46" s="1"/>
  <c r="O52" i="46"/>
  <c r="P52" i="46" s="1"/>
  <c r="O51" i="46"/>
  <c r="P51" i="46" s="1"/>
  <c r="O50" i="46"/>
  <c r="P50" i="46"/>
  <c r="O49" i="46"/>
  <c r="P49" i="46" s="1"/>
  <c r="O48" i="46"/>
  <c r="P48" i="46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/>
  <c r="O45" i="46"/>
  <c r="P45" i="46"/>
  <c r="O44" i="46"/>
  <c r="P44" i="46" s="1"/>
  <c r="O43" i="46"/>
  <c r="P43" i="46"/>
  <c r="O42" i="46"/>
  <c r="P42" i="46"/>
  <c r="O41" i="46"/>
  <c r="P41" i="46"/>
  <c r="O40" i="46"/>
  <c r="P40" i="46"/>
  <c r="O39" i="46"/>
  <c r="P39" i="46"/>
  <c r="O38" i="46"/>
  <c r="P38" i="46" s="1"/>
  <c r="O37" i="46"/>
  <c r="P37" i="46"/>
  <c r="O36" i="46"/>
  <c r="P36" i="46"/>
  <c r="O35" i="46"/>
  <c r="P35" i="46"/>
  <c r="O34" i="46"/>
  <c r="P34" i="46"/>
  <c r="O33" i="46"/>
  <c r="P33" i="46"/>
  <c r="O32" i="46"/>
  <c r="P32" i="46" s="1"/>
  <c r="O31" i="46"/>
  <c r="P31" i="46"/>
  <c r="O30" i="46"/>
  <c r="P30" i="46"/>
  <c r="O29" i="46"/>
  <c r="P29" i="46"/>
  <c r="O28" i="46"/>
  <c r="P28" i="46"/>
  <c r="N27" i="46"/>
  <c r="M27" i="46"/>
  <c r="L27" i="46"/>
  <c r="K27" i="46"/>
  <c r="J27" i="46"/>
  <c r="I27" i="46"/>
  <c r="H27" i="46"/>
  <c r="G27" i="46"/>
  <c r="F27" i="46"/>
  <c r="E27" i="46"/>
  <c r="D27" i="46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/>
  <c r="O20" i="46"/>
  <c r="P20" i="46" s="1"/>
  <c r="O19" i="46"/>
  <c r="P19" i="46" s="1"/>
  <c r="O18" i="46"/>
  <c r="P18" i="46" s="1"/>
  <c r="O17" i="46"/>
  <c r="P17" i="46" s="1"/>
  <c r="O16" i="46"/>
  <c r="P16" i="46" s="1"/>
  <c r="O15" i="46"/>
  <c r="P15" i="46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/>
  <c r="O12" i="46"/>
  <c r="P12" i="46"/>
  <c r="O11" i="46"/>
  <c r="P11" i="46" s="1"/>
  <c r="O10" i="46"/>
  <c r="P10" i="46"/>
  <c r="O9" i="46"/>
  <c r="P9" i="46"/>
  <c r="O8" i="46"/>
  <c r="P8" i="46"/>
  <c r="O7" i="46"/>
  <c r="P7" i="46"/>
  <c r="O6" i="46"/>
  <c r="P6" i="46"/>
  <c r="N5" i="46"/>
  <c r="M5" i="46"/>
  <c r="L5" i="46"/>
  <c r="K5" i="46"/>
  <c r="J5" i="46"/>
  <c r="I5" i="46"/>
  <c r="H5" i="46"/>
  <c r="G5" i="46"/>
  <c r="F5" i="46"/>
  <c r="E5" i="46"/>
  <c r="D5" i="46"/>
  <c r="N77" i="45"/>
  <c r="O77" i="45" s="1"/>
  <c r="N76" i="45"/>
  <c r="O76" i="45" s="1"/>
  <c r="N75" i="45"/>
  <c r="O75" i="45" s="1"/>
  <c r="M74" i="45"/>
  <c r="L74" i="45"/>
  <c r="K74" i="45"/>
  <c r="J74" i="45"/>
  <c r="I74" i="45"/>
  <c r="H74" i="45"/>
  <c r="G74" i="45"/>
  <c r="F74" i="45"/>
  <c r="E74" i="45"/>
  <c r="D74" i="45"/>
  <c r="N73" i="45"/>
  <c r="O73" i="45" s="1"/>
  <c r="N72" i="45"/>
  <c r="O72" i="45" s="1"/>
  <c r="N71" i="45"/>
  <c r="O71" i="45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 s="1"/>
  <c r="M61" i="45"/>
  <c r="L61" i="45"/>
  <c r="K61" i="45"/>
  <c r="J61" i="45"/>
  <c r="I61" i="45"/>
  <c r="H61" i="45"/>
  <c r="G61" i="45"/>
  <c r="F61" i="45"/>
  <c r="E61" i="45"/>
  <c r="D61" i="45"/>
  <c r="N60" i="45"/>
  <c r="O60" i="45" s="1"/>
  <c r="N59" i="45"/>
  <c r="O59" i="45" s="1"/>
  <c r="N58" i="45"/>
  <c r="O58" i="45" s="1"/>
  <c r="N57" i="45"/>
  <c r="O57" i="45"/>
  <c r="M56" i="45"/>
  <c r="L56" i="45"/>
  <c r="K56" i="45"/>
  <c r="J56" i="45"/>
  <c r="I56" i="45"/>
  <c r="H56" i="45"/>
  <c r="G56" i="45"/>
  <c r="F56" i="45"/>
  <c r="E56" i="45"/>
  <c r="D56" i="45"/>
  <c r="N55" i="45"/>
  <c r="O55" i="45"/>
  <c r="N54" i="45"/>
  <c r="O54" i="45" s="1"/>
  <c r="N53" i="45"/>
  <c r="O53" i="45" s="1"/>
  <c r="N52" i="45"/>
  <c r="O52" i="45" s="1"/>
  <c r="N51" i="45"/>
  <c r="O51" i="45" s="1"/>
  <c r="N50" i="45"/>
  <c r="O50" i="45" s="1"/>
  <c r="N49" i="45"/>
  <c r="O49" i="45"/>
  <c r="N48" i="45"/>
  <c r="O48" i="45" s="1"/>
  <c r="N47" i="45"/>
  <c r="O47" i="45" s="1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 s="1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71" i="44"/>
  <c r="O71" i="44" s="1"/>
  <c r="N70" i="44"/>
  <c r="O70" i="44" s="1"/>
  <c r="N69" i="44"/>
  <c r="O69" i="44" s="1"/>
  <c r="M68" i="44"/>
  <c r="L68" i="44"/>
  <c r="K68" i="44"/>
  <c r="J68" i="44"/>
  <c r="I68" i="44"/>
  <c r="H68" i="44"/>
  <c r="G68" i="44"/>
  <c r="F68" i="44"/>
  <c r="E68" i="44"/>
  <c r="D68" i="44"/>
  <c r="N67" i="44"/>
  <c r="O67" i="44" s="1"/>
  <c r="N66" i="44"/>
  <c r="O66" i="44" s="1"/>
  <c r="N65" i="44"/>
  <c r="O65" i="44" s="1"/>
  <c r="N64" i="44"/>
  <c r="O64" i="44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/>
  <c r="N57" i="44"/>
  <c r="O57" i="44" s="1"/>
  <c r="M56" i="44"/>
  <c r="L56" i="44"/>
  <c r="K56" i="44"/>
  <c r="J56" i="44"/>
  <c r="I56" i="44"/>
  <c r="H56" i="44"/>
  <c r="G56" i="44"/>
  <c r="F56" i="44"/>
  <c r="E56" i="44"/>
  <c r="D56" i="44"/>
  <c r="N55" i="44"/>
  <c r="O55" i="44" s="1"/>
  <c r="N54" i="44"/>
  <c r="O54" i="44" s="1"/>
  <c r="N53" i="44"/>
  <c r="O53" i="44" s="1"/>
  <c r="N52" i="44"/>
  <c r="O52" i="44" s="1"/>
  <c r="M51" i="44"/>
  <c r="L51" i="44"/>
  <c r="K51" i="44"/>
  <c r="J51" i="44"/>
  <c r="I51" i="44"/>
  <c r="H51" i="44"/>
  <c r="G51" i="44"/>
  <c r="F51" i="44"/>
  <c r="E51" i="44"/>
  <c r="D51" i="44"/>
  <c r="N50" i="44"/>
  <c r="O50" i="44" s="1"/>
  <c r="N49" i="44"/>
  <c r="O49" i="44" s="1"/>
  <c r="N48" i="44"/>
  <c r="O48" i="44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/>
  <c r="M41" i="44"/>
  <c r="N41" i="44" s="1"/>
  <c r="O41" i="44" s="1"/>
  <c r="L41" i="44"/>
  <c r="K41" i="44"/>
  <c r="J41" i="44"/>
  <c r="I41" i="44"/>
  <c r="H41" i="44"/>
  <c r="G41" i="44"/>
  <c r="F41" i="44"/>
  <c r="E41" i="44"/>
  <c r="D41" i="44"/>
  <c r="N40" i="44"/>
  <c r="O40" i="44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7" i="43"/>
  <c r="O67" i="43" s="1"/>
  <c r="N66" i="43"/>
  <c r="O66" i="43" s="1"/>
  <c r="N65" i="43"/>
  <c r="O65" i="43" s="1"/>
  <c r="M64" i="43"/>
  <c r="L64" i="43"/>
  <c r="K64" i="43"/>
  <c r="J64" i="43"/>
  <c r="I64" i="43"/>
  <c r="H64" i="43"/>
  <c r="G64" i="43"/>
  <c r="F64" i="43"/>
  <c r="E64" i="43"/>
  <c r="D64" i="43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M52" i="43"/>
  <c r="L52" i="43"/>
  <c r="K52" i="43"/>
  <c r="J52" i="43"/>
  <c r="I52" i="43"/>
  <c r="H52" i="43"/>
  <c r="G52" i="43"/>
  <c r="F52" i="43"/>
  <c r="E52" i="43"/>
  <c r="D52" i="43"/>
  <c r="N51" i="43"/>
  <c r="O51" i="43" s="1"/>
  <c r="N50" i="43"/>
  <c r="O50" i="43" s="1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65" i="42"/>
  <c r="O65" i="42" s="1"/>
  <c r="N64" i="42"/>
  <c r="O64" i="42" s="1"/>
  <c r="N63" i="42"/>
  <c r="O63" i="42" s="1"/>
  <c r="M62" i="42"/>
  <c r="L62" i="42"/>
  <c r="K62" i="42"/>
  <c r="J62" i="42"/>
  <c r="I62" i="42"/>
  <c r="H62" i="42"/>
  <c r="G62" i="42"/>
  <c r="F62" i="42"/>
  <c r="E62" i="42"/>
  <c r="D62" i="42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M50" i="42"/>
  <c r="L50" i="42"/>
  <c r="K50" i="42"/>
  <c r="J50" i="42"/>
  <c r="I50" i="42"/>
  <c r="H50" i="42"/>
  <c r="G50" i="42"/>
  <c r="F50" i="42"/>
  <c r="E50" i="42"/>
  <c r="D50" i="42"/>
  <c r="N49" i="42"/>
  <c r="O49" i="42" s="1"/>
  <c r="N48" i="42"/>
  <c r="O48" i="42" s="1"/>
  <c r="N47" i="42"/>
  <c r="O47" i="42" s="1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64" i="41"/>
  <c r="O64" i="41" s="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N48" i="41"/>
  <c r="O48" i="41" s="1"/>
  <c r="N47" i="41"/>
  <c r="O47" i="41" s="1"/>
  <c r="N46" i="41"/>
  <c r="O46" i="41" s="1"/>
  <c r="M45" i="41"/>
  <c r="L45" i="41"/>
  <c r="K45" i="41"/>
  <c r="J45" i="41"/>
  <c r="I45" i="41"/>
  <c r="H45" i="41"/>
  <c r="G45" i="41"/>
  <c r="F45" i="41"/>
  <c r="E45" i="41"/>
  <c r="E65" i="41" s="1"/>
  <c r="D45" i="4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N5" i="41" s="1"/>
  <c r="O5" i="41" s="1"/>
  <c r="H5" i="41"/>
  <c r="G5" i="41"/>
  <c r="F5" i="41"/>
  <c r="E5" i="41"/>
  <c r="D5" i="41"/>
  <c r="N64" i="40"/>
  <c r="O64" i="40" s="1"/>
  <c r="N63" i="40"/>
  <c r="O63" i="40" s="1"/>
  <c r="N62" i="40"/>
  <c r="O62" i="40" s="1"/>
  <c r="N61" i="40"/>
  <c r="O61" i="40" s="1"/>
  <c r="M60" i="40"/>
  <c r="L60" i="40"/>
  <c r="K60" i="40"/>
  <c r="J60" i="40"/>
  <c r="I60" i="40"/>
  <c r="H60" i="40"/>
  <c r="G60" i="40"/>
  <c r="F60" i="40"/>
  <c r="E60" i="40"/>
  <c r="D60" i="40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63" i="39"/>
  <c r="O63" i="39" s="1"/>
  <c r="N62" i="39"/>
  <c r="O62" i="39" s="1"/>
  <c r="M61" i="39"/>
  <c r="L61" i="39"/>
  <c r="K61" i="39"/>
  <c r="J61" i="39"/>
  <c r="I61" i="39"/>
  <c r="H61" i="39"/>
  <c r="G61" i="39"/>
  <c r="F61" i="39"/>
  <c r="E61" i="39"/>
  <c r="D61" i="39"/>
  <c r="N61" i="39" s="1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M49" i="39"/>
  <c r="L49" i="39"/>
  <c r="K49" i="39"/>
  <c r="J49" i="39"/>
  <c r="I49" i="39"/>
  <c r="H49" i="39"/>
  <c r="G49" i="39"/>
  <c r="F49" i="39"/>
  <c r="E49" i="39"/>
  <c r="D49" i="39"/>
  <c r="N48" i="39"/>
  <c r="O48" i="39" s="1"/>
  <c r="N47" i="39"/>
  <c r="O47" i="39" s="1"/>
  <c r="N46" i="39"/>
  <c r="O46" i="39" s="1"/>
  <c r="M45" i="39"/>
  <c r="L45" i="39"/>
  <c r="K45" i="39"/>
  <c r="J45" i="39"/>
  <c r="N45" i="39" s="1"/>
  <c r="O45" i="39" s="1"/>
  <c r="I45" i="39"/>
  <c r="H45" i="39"/>
  <c r="G45" i="39"/>
  <c r="F45" i="39"/>
  <c r="E45" i="39"/>
  <c r="D45" i="39"/>
  <c r="N44" i="39"/>
  <c r="O44" i="39"/>
  <c r="N43" i="39"/>
  <c r="O43" i="39"/>
  <c r="N42" i="39"/>
  <c r="O42" i="39" s="1"/>
  <c r="N41" i="39"/>
  <c r="O41" i="39" s="1"/>
  <c r="N40" i="39"/>
  <c r="O40" i="39" s="1"/>
  <c r="N39" i="39"/>
  <c r="O39" i="39"/>
  <c r="N38" i="39"/>
  <c r="O38" i="39"/>
  <c r="N37" i="39"/>
  <c r="O37" i="39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 s="1"/>
  <c r="N33" i="39"/>
  <c r="O33" i="39" s="1"/>
  <c r="N32" i="39"/>
  <c r="O32" i="39"/>
  <c r="N31" i="39"/>
  <c r="O31" i="39"/>
  <c r="N30" i="39"/>
  <c r="O30" i="39"/>
  <c r="N29" i="39"/>
  <c r="O29" i="39" s="1"/>
  <c r="N28" i="39"/>
  <c r="O28" i="39" s="1"/>
  <c r="N27" i="39"/>
  <c r="O27" i="39" s="1"/>
  <c r="N26" i="39"/>
  <c r="O26" i="39"/>
  <c r="N25" i="39"/>
  <c r="O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 s="1"/>
  <c r="N20" i="39"/>
  <c r="O20" i="39" s="1"/>
  <c r="N19" i="39"/>
  <c r="O19" i="39" s="1"/>
  <c r="N18" i="39"/>
  <c r="O18" i="39"/>
  <c r="N17" i="39"/>
  <c r="O17" i="39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/>
  <c r="N9" i="39"/>
  <c r="O9" i="39"/>
  <c r="N8" i="39"/>
  <c r="O8" i="39"/>
  <c r="N7" i="39"/>
  <c r="O7" i="39" s="1"/>
  <c r="N6" i="39"/>
  <c r="O6" i="39" s="1"/>
  <c r="M5" i="39"/>
  <c r="L5" i="39"/>
  <c r="L64" i="39" s="1"/>
  <c r="K5" i="39"/>
  <c r="J5" i="39"/>
  <c r="I5" i="39"/>
  <c r="H5" i="39"/>
  <c r="H64" i="39" s="1"/>
  <c r="G5" i="39"/>
  <c r="F5" i="39"/>
  <c r="F64" i="39" s="1"/>
  <c r="E5" i="39"/>
  <c r="D5" i="39"/>
  <c r="D64" i="39" s="1"/>
  <c r="N62" i="38"/>
  <c r="O62" i="38" s="1"/>
  <c r="N61" i="38"/>
  <c r="O61" i="38" s="1"/>
  <c r="N60" i="38"/>
  <c r="O60" i="38"/>
  <c r="M59" i="38"/>
  <c r="L59" i="38"/>
  <c r="K59" i="38"/>
  <c r="J59" i="38"/>
  <c r="N59" i="38" s="1"/>
  <c r="O59" i="38" s="1"/>
  <c r="I59" i="38"/>
  <c r="H59" i="38"/>
  <c r="G59" i="38"/>
  <c r="F59" i="38"/>
  <c r="E59" i="38"/>
  <c r="D59" i="38"/>
  <c r="N58" i="38"/>
  <c r="O58" i="38"/>
  <c r="N57" i="38"/>
  <c r="O57" i="38"/>
  <c r="N56" i="38"/>
  <c r="O56" i="38"/>
  <c r="N55" i="38"/>
  <c r="O55" i="38" s="1"/>
  <c r="N54" i="38"/>
  <c r="O54" i="38" s="1"/>
  <c r="N53" i="38"/>
  <c r="O53" i="38" s="1"/>
  <c r="N52" i="38"/>
  <c r="O52" i="38"/>
  <c r="N51" i="38"/>
  <c r="O51" i="38"/>
  <c r="N50" i="38"/>
  <c r="O50" i="38"/>
  <c r="N49" i="38"/>
  <c r="O49" i="38" s="1"/>
  <c r="N48" i="38"/>
  <c r="O48" i="38" s="1"/>
  <c r="N47" i="38"/>
  <c r="O47" i="38" s="1"/>
  <c r="N46" i="38"/>
  <c r="O46" i="38"/>
  <c r="M45" i="38"/>
  <c r="L45" i="38"/>
  <c r="K45" i="38"/>
  <c r="J45" i="38"/>
  <c r="I45" i="38"/>
  <c r="H45" i="38"/>
  <c r="N45" i="38" s="1"/>
  <c r="O45" i="38" s="1"/>
  <c r="G45" i="38"/>
  <c r="F45" i="38"/>
  <c r="E45" i="38"/>
  <c r="D45" i="38"/>
  <c r="N44" i="38"/>
  <c r="O44" i="38" s="1"/>
  <c r="N43" i="38"/>
  <c r="O43" i="38" s="1"/>
  <c r="N42" i="38"/>
  <c r="O42" i="38"/>
  <c r="M41" i="38"/>
  <c r="L41" i="38"/>
  <c r="K41" i="38"/>
  <c r="J41" i="38"/>
  <c r="I41" i="38"/>
  <c r="H41" i="38"/>
  <c r="G41" i="38"/>
  <c r="F41" i="38"/>
  <c r="E41" i="38"/>
  <c r="D41" i="38"/>
  <c r="N40" i="38"/>
  <c r="O40" i="38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L63" i="38" s="1"/>
  <c r="K5" i="38"/>
  <c r="J5" i="38"/>
  <c r="I5" i="38"/>
  <c r="H5" i="38"/>
  <c r="G5" i="38"/>
  <c r="F5" i="38"/>
  <c r="E5" i="38"/>
  <c r="D5" i="38"/>
  <c r="N65" i="37"/>
  <c r="O65" i="37" s="1"/>
  <c r="N64" i="37"/>
  <c r="O64" i="37" s="1"/>
  <c r="N63" i="37"/>
  <c r="O63" i="37" s="1"/>
  <c r="M62" i="37"/>
  <c r="L62" i="37"/>
  <c r="K62" i="37"/>
  <c r="J62" i="37"/>
  <c r="I62" i="37"/>
  <c r="H62" i="37"/>
  <c r="G62" i="37"/>
  <c r="F62" i="37"/>
  <c r="E62" i="37"/>
  <c r="D62" i="37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 s="1"/>
  <c r="M50" i="37"/>
  <c r="L50" i="37"/>
  <c r="K50" i="37"/>
  <c r="J50" i="37"/>
  <c r="I50" i="37"/>
  <c r="H50" i="37"/>
  <c r="G50" i="37"/>
  <c r="F50" i="37"/>
  <c r="E50" i="37"/>
  <c r="D50" i="37"/>
  <c r="N49" i="37"/>
  <c r="O49" i="37" s="1"/>
  <c r="N48" i="37"/>
  <c r="O48" i="37" s="1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6" i="37" s="1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 s="1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2" i="37"/>
  <c r="O22" i="37" s="1"/>
  <c r="N21" i="37"/>
  <c r="O21" i="37" s="1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M66" i="37" s="1"/>
  <c r="L5" i="37"/>
  <c r="K5" i="37"/>
  <c r="J5" i="37"/>
  <c r="I5" i="37"/>
  <c r="H5" i="37"/>
  <c r="G5" i="37"/>
  <c r="F5" i="37"/>
  <c r="F66" i="37"/>
  <c r="E5" i="37"/>
  <c r="D5" i="37"/>
  <c r="D66" i="37" s="1"/>
  <c r="N64" i="36"/>
  <c r="O64" i="36" s="1"/>
  <c r="N63" i="36"/>
  <c r="O63" i="36" s="1"/>
  <c r="M62" i="36"/>
  <c r="L62" i="36"/>
  <c r="K62" i="36"/>
  <c r="J62" i="36"/>
  <c r="I62" i="36"/>
  <c r="H62" i="36"/>
  <c r="G62" i="36"/>
  <c r="F62" i="36"/>
  <c r="E62" i="36"/>
  <c r="D62" i="36"/>
  <c r="N61" i="36"/>
  <c r="O61" i="36" s="1"/>
  <c r="N60" i="36"/>
  <c r="O60" i="36" s="1"/>
  <c r="N59" i="36"/>
  <c r="O59" i="36" s="1"/>
  <c r="N58" i="36"/>
  <c r="O58" i="36" s="1"/>
  <c r="N57" i="36"/>
  <c r="O57" i="36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/>
  <c r="M50" i="36"/>
  <c r="L50" i="36"/>
  <c r="K50" i="36"/>
  <c r="J50" i="36"/>
  <c r="I50" i="36"/>
  <c r="H50" i="36"/>
  <c r="G50" i="36"/>
  <c r="F50" i="36"/>
  <c r="E50" i="36"/>
  <c r="D50" i="36"/>
  <c r="N50" i="36" s="1"/>
  <c r="O50" i="36" s="1"/>
  <c r="N49" i="36"/>
  <c r="O49" i="36" s="1"/>
  <c r="N48" i="36"/>
  <c r="O48" i="36" s="1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5" i="36"/>
  <c r="O45" i="36" s="1"/>
  <c r="N44" i="36"/>
  <c r="O44" i="36" s="1"/>
  <c r="N43" i="36"/>
  <c r="O43" i="36" s="1"/>
  <c r="N42" i="36"/>
  <c r="O42" i="36"/>
  <c r="N41" i="36"/>
  <c r="O41" i="36" s="1"/>
  <c r="N40" i="36"/>
  <c r="O40" i="36" s="1"/>
  <c r="N39" i="36"/>
  <c r="O39" i="36" s="1"/>
  <c r="N38" i="36"/>
  <c r="O38" i="36" s="1"/>
  <c r="N37" i="36"/>
  <c r="O37" i="36" s="1"/>
  <c r="M36" i="36"/>
  <c r="L36" i="36"/>
  <c r="N36" i="36" s="1"/>
  <c r="O36" i="36" s="1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N13" i="36"/>
  <c r="O13" i="36" s="1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L65" i="36"/>
  <c r="K5" i="36"/>
  <c r="J5" i="36"/>
  <c r="I5" i="36"/>
  <c r="H5" i="36"/>
  <c r="H65" i="36" s="1"/>
  <c r="N65" i="36" s="1"/>
  <c r="O65" i="36" s="1"/>
  <c r="G5" i="36"/>
  <c r="F5" i="36"/>
  <c r="E5" i="36"/>
  <c r="E65" i="36" s="1"/>
  <c r="D5" i="36"/>
  <c r="N65" i="35"/>
  <c r="O65" i="35" s="1"/>
  <c r="N64" i="35"/>
  <c r="O64" i="35" s="1"/>
  <c r="N63" i="35"/>
  <c r="O63" i="35" s="1"/>
  <c r="N62" i="35"/>
  <c r="O62" i="35" s="1"/>
  <c r="M61" i="35"/>
  <c r="L61" i="35"/>
  <c r="K61" i="35"/>
  <c r="J61" i="35"/>
  <c r="I61" i="35"/>
  <c r="I66" i="35" s="1"/>
  <c r="H61" i="35"/>
  <c r="G61" i="35"/>
  <c r="N61" i="35" s="1"/>
  <c r="O61" i="35" s="1"/>
  <c r="F61" i="35"/>
  <c r="E61" i="35"/>
  <c r="D61" i="35"/>
  <c r="N60" i="35"/>
  <c r="O60" i="35"/>
  <c r="N59" i="35"/>
  <c r="O59" i="35"/>
  <c r="N58" i="35"/>
  <c r="O58" i="35" s="1"/>
  <c r="N57" i="35"/>
  <c r="O57" i="35" s="1"/>
  <c r="N56" i="35"/>
  <c r="O56" i="35" s="1"/>
  <c r="N55" i="35"/>
  <c r="O55" i="35" s="1"/>
  <c r="N54" i="35"/>
  <c r="O54" i="35"/>
  <c r="N53" i="35"/>
  <c r="O53" i="35"/>
  <c r="N52" i="35"/>
  <c r="O52" i="35" s="1"/>
  <c r="N51" i="35"/>
  <c r="O51" i="35" s="1"/>
  <c r="N50" i="35"/>
  <c r="O50" i="35" s="1"/>
  <c r="M49" i="35"/>
  <c r="L49" i="35"/>
  <c r="K49" i="35"/>
  <c r="J49" i="35"/>
  <c r="I49" i="35"/>
  <c r="H49" i="35"/>
  <c r="G49" i="35"/>
  <c r="G66" i="35" s="1"/>
  <c r="F49" i="35"/>
  <c r="E49" i="35"/>
  <c r="N49" i="35" s="1"/>
  <c r="O49" i="35" s="1"/>
  <c r="D49" i="35"/>
  <c r="N48" i="35"/>
  <c r="O48" i="35" s="1"/>
  <c r="N47" i="35"/>
  <c r="O47" i="35"/>
  <c r="N46" i="35"/>
  <c r="O46" i="35"/>
  <c r="M45" i="35"/>
  <c r="L45" i="35"/>
  <c r="K45" i="35"/>
  <c r="J45" i="35"/>
  <c r="I45" i="35"/>
  <c r="H45" i="35"/>
  <c r="G45" i="35"/>
  <c r="F45" i="35"/>
  <c r="E45" i="35"/>
  <c r="D45" i="35"/>
  <c r="N45" i="35" s="1"/>
  <c r="O45" i="35" s="1"/>
  <c r="N44" i="35"/>
  <c r="O44" i="35" s="1"/>
  <c r="N43" i="35"/>
  <c r="O43" i="35" s="1"/>
  <c r="N42" i="35"/>
  <c r="O42" i="35" s="1"/>
  <c r="N41" i="35"/>
  <c r="O41" i="35" s="1"/>
  <c r="N40" i="35"/>
  <c r="O40" i="35"/>
  <c r="N39" i="35"/>
  <c r="O39" i="35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H66" i="35" s="1"/>
  <c r="G35" i="35"/>
  <c r="F35" i="35"/>
  <c r="E35" i="35"/>
  <c r="D35" i="35"/>
  <c r="N35" i="35" s="1"/>
  <c r="O35" i="35" s="1"/>
  <c r="N34" i="35"/>
  <c r="O34" i="35"/>
  <c r="N33" i="35"/>
  <c r="O33" i="35" s="1"/>
  <c r="N32" i="35"/>
  <c r="O32" i="35"/>
  <c r="N31" i="35"/>
  <c r="O31" i="35"/>
  <c r="N30" i="35"/>
  <c r="O30" i="35"/>
  <c r="N29" i="35"/>
  <c r="O29" i="35"/>
  <c r="N28" i="35"/>
  <c r="O28" i="35"/>
  <c r="N27" i="35"/>
  <c r="O27" i="35" s="1"/>
  <c r="N26" i="35"/>
  <c r="O26" i="35"/>
  <c r="N25" i="35"/>
  <c r="O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/>
  <c r="N21" i="35"/>
  <c r="O21" i="35"/>
  <c r="N20" i="35"/>
  <c r="O20" i="35"/>
  <c r="N19" i="35"/>
  <c r="O19" i="35" s="1"/>
  <c r="N18" i="35"/>
  <c r="O18" i="35"/>
  <c r="N17" i="35"/>
  <c r="O17" i="35"/>
  <c r="N16" i="35"/>
  <c r="O16" i="35"/>
  <c r="N15" i="35"/>
  <c r="O15" i="35"/>
  <c r="N14" i="35"/>
  <c r="O14" i="35"/>
  <c r="M13" i="35"/>
  <c r="L13" i="35"/>
  <c r="L66" i="35" s="1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/>
  <c r="N10" i="35"/>
  <c r="O10" i="35"/>
  <c r="N9" i="35"/>
  <c r="O9" i="35"/>
  <c r="N8" i="35"/>
  <c r="O8" i="35"/>
  <c r="N7" i="35"/>
  <c r="O7" i="35"/>
  <c r="N6" i="35"/>
  <c r="O6" i="35" s="1"/>
  <c r="M5" i="35"/>
  <c r="M66" i="35"/>
  <c r="L5" i="35"/>
  <c r="K5" i="35"/>
  <c r="K66" i="35" s="1"/>
  <c r="J5" i="35"/>
  <c r="J66" i="35" s="1"/>
  <c r="I5" i="35"/>
  <c r="H5" i="35"/>
  <c r="G5" i="35"/>
  <c r="F5" i="35"/>
  <c r="N5" i="35" s="1"/>
  <c r="O5" i="35" s="1"/>
  <c r="E5" i="35"/>
  <c r="E66" i="35"/>
  <c r="D5" i="35"/>
  <c r="N67" i="34"/>
  <c r="O67" i="34" s="1"/>
  <c r="N66" i="34"/>
  <c r="O66" i="34" s="1"/>
  <c r="M65" i="34"/>
  <c r="L65" i="34"/>
  <c r="K65" i="34"/>
  <c r="J65" i="34"/>
  <c r="I65" i="34"/>
  <c r="H65" i="34"/>
  <c r="G65" i="34"/>
  <c r="F65" i="34"/>
  <c r="E65" i="34"/>
  <c r="D65" i="34"/>
  <c r="N65" i="34" s="1"/>
  <c r="O65" i="34" s="1"/>
  <c r="N64" i="34"/>
  <c r="O64" i="34"/>
  <c r="N63" i="34"/>
  <c r="O63" i="34" s="1"/>
  <c r="N62" i="34"/>
  <c r="O62" i="34"/>
  <c r="N61" i="34"/>
  <c r="O61" i="34"/>
  <c r="N60" i="34"/>
  <c r="O60" i="34"/>
  <c r="N59" i="34"/>
  <c r="O59" i="34"/>
  <c r="N58" i="34"/>
  <c r="O58" i="34"/>
  <c r="N57" i="34"/>
  <c r="O57" i="34" s="1"/>
  <c r="N56" i="34"/>
  <c r="O56" i="34"/>
  <c r="N55" i="34"/>
  <c r="O55" i="34"/>
  <c r="N54" i="34"/>
  <c r="O54" i="34"/>
  <c r="M53" i="34"/>
  <c r="L53" i="34"/>
  <c r="K53" i="34"/>
  <c r="J53" i="34"/>
  <c r="I53" i="34"/>
  <c r="H53" i="34"/>
  <c r="G53" i="34"/>
  <c r="F53" i="34"/>
  <c r="F68" i="34" s="1"/>
  <c r="E53" i="34"/>
  <c r="D53" i="34"/>
  <c r="N53" i="34" s="1"/>
  <c r="O53" i="34" s="1"/>
  <c r="N52" i="34"/>
  <c r="O52" i="34"/>
  <c r="N51" i="34"/>
  <c r="O51" i="34"/>
  <c r="N50" i="34"/>
  <c r="O50" i="34" s="1"/>
  <c r="N49" i="34"/>
  <c r="O49" i="34"/>
  <c r="M48" i="34"/>
  <c r="L48" i="34"/>
  <c r="K48" i="34"/>
  <c r="J48" i="34"/>
  <c r="I48" i="34"/>
  <c r="H48" i="34"/>
  <c r="G48" i="34"/>
  <c r="F48" i="34"/>
  <c r="E48" i="34"/>
  <c r="N48" i="34" s="1"/>
  <c r="O48" i="34" s="1"/>
  <c r="D48" i="34"/>
  <c r="N47" i="34"/>
  <c r="O47" i="34"/>
  <c r="N46" i="34"/>
  <c r="O46" i="34"/>
  <c r="N45" i="34"/>
  <c r="O45" i="34"/>
  <c r="N44" i="34"/>
  <c r="O44" i="34"/>
  <c r="N43" i="34"/>
  <c r="O43" i="34" s="1"/>
  <c r="N42" i="34"/>
  <c r="O42" i="34"/>
  <c r="N41" i="34"/>
  <c r="O41" i="34"/>
  <c r="N40" i="34"/>
  <c r="O40" i="34"/>
  <c r="M39" i="34"/>
  <c r="L39" i="34"/>
  <c r="K39" i="34"/>
  <c r="J39" i="34"/>
  <c r="J68" i="34"/>
  <c r="I39" i="34"/>
  <c r="H39" i="34"/>
  <c r="G39" i="34"/>
  <c r="G68" i="34" s="1"/>
  <c r="F39" i="34"/>
  <c r="E39" i="34"/>
  <c r="N39" i="34" s="1"/>
  <c r="O39" i="34" s="1"/>
  <c r="D39" i="34"/>
  <c r="N38" i="34"/>
  <c r="O38" i="34" s="1"/>
  <c r="N37" i="34"/>
  <c r="O37" i="34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/>
  <c r="N29" i="34"/>
  <c r="O29" i="34" s="1"/>
  <c r="N28" i="34"/>
  <c r="O28" i="34" s="1"/>
  <c r="N27" i="34"/>
  <c r="O27" i="34" s="1"/>
  <c r="N26" i="34"/>
  <c r="O26" i="34" s="1"/>
  <c r="N25" i="34"/>
  <c r="O25" i="34"/>
  <c r="M24" i="34"/>
  <c r="L24" i="34"/>
  <c r="K24" i="34"/>
  <c r="N24" i="34" s="1"/>
  <c r="O24" i="34" s="1"/>
  <c r="J24" i="34"/>
  <c r="I24" i="34"/>
  <c r="H24" i="34"/>
  <c r="G24" i="34"/>
  <c r="F24" i="34"/>
  <c r="E24" i="34"/>
  <c r="D24" i="34"/>
  <c r="N23" i="34"/>
  <c r="O23" i="34"/>
  <c r="N22" i="34"/>
  <c r="O22" i="34"/>
  <c r="N21" i="34"/>
  <c r="O21" i="34"/>
  <c r="N20" i="34"/>
  <c r="O20" i="34"/>
  <c r="N19" i="34"/>
  <c r="O19" i="34"/>
  <c r="N18" i="34"/>
  <c r="O18" i="34" s="1"/>
  <c r="N17" i="34"/>
  <c r="O17" i="34"/>
  <c r="N16" i="34"/>
  <c r="O16" i="34"/>
  <c r="N15" i="34"/>
  <c r="O15" i="34"/>
  <c r="N14" i="34"/>
  <c r="O14" i="34"/>
  <c r="M13" i="34"/>
  <c r="L13" i="34"/>
  <c r="K13" i="34"/>
  <c r="J13" i="34"/>
  <c r="I13" i="34"/>
  <c r="H13" i="34"/>
  <c r="H68" i="34" s="1"/>
  <c r="G13" i="34"/>
  <c r="F13" i="34"/>
  <c r="E13" i="34"/>
  <c r="N13" i="34" s="1"/>
  <c r="O13" i="34" s="1"/>
  <c r="D13" i="34"/>
  <c r="N12" i="34"/>
  <c r="O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/>
  <c r="M5" i="34"/>
  <c r="M68" i="34"/>
  <c r="L5" i="34"/>
  <c r="L68" i="34" s="1"/>
  <c r="K5" i="34"/>
  <c r="J5" i="34"/>
  <c r="I5" i="34"/>
  <c r="H5" i="34"/>
  <c r="G5" i="34"/>
  <c r="F5" i="34"/>
  <c r="E5" i="34"/>
  <c r="E68" i="34" s="1"/>
  <c r="D5" i="34"/>
  <c r="D68" i="34"/>
  <c r="D52" i="33"/>
  <c r="N67" i="33"/>
  <c r="O67" i="33" s="1"/>
  <c r="N68" i="33"/>
  <c r="O68" i="33" s="1"/>
  <c r="N39" i="33"/>
  <c r="O39" i="33" s="1"/>
  <c r="N40" i="33"/>
  <c r="O40" i="33"/>
  <c r="N41" i="33"/>
  <c r="O41" i="33"/>
  <c r="N42" i="33"/>
  <c r="O42" i="33" s="1"/>
  <c r="N43" i="33"/>
  <c r="O43" i="33" s="1"/>
  <c r="N44" i="33"/>
  <c r="O44" i="33" s="1"/>
  <c r="N45" i="33"/>
  <c r="O45" i="33" s="1"/>
  <c r="N46" i="33"/>
  <c r="O46" i="33"/>
  <c r="N47" i="33"/>
  <c r="O47" i="33"/>
  <c r="N24" i="33"/>
  <c r="O24" i="33" s="1"/>
  <c r="N25" i="33"/>
  <c r="O25" i="33" s="1"/>
  <c r="N26" i="33"/>
  <c r="O26" i="33" s="1"/>
  <c r="N27" i="33"/>
  <c r="O27" i="33" s="1"/>
  <c r="N28" i="33"/>
  <c r="O28" i="33"/>
  <c r="N29" i="33"/>
  <c r="O29" i="33"/>
  <c r="N30" i="33"/>
  <c r="O30" i="33" s="1"/>
  <c r="N31" i="33"/>
  <c r="O31" i="33" s="1"/>
  <c r="N32" i="33"/>
  <c r="O32" i="33" s="1"/>
  <c r="N33" i="33"/>
  <c r="O33" i="33" s="1"/>
  <c r="N34" i="33"/>
  <c r="O34" i="33"/>
  <c r="N35" i="33"/>
  <c r="O35" i="33"/>
  <c r="N36" i="33"/>
  <c r="O36" i="33" s="1"/>
  <c r="N37" i="33"/>
  <c r="O37" i="33" s="1"/>
  <c r="N7" i="33"/>
  <c r="O7" i="33" s="1"/>
  <c r="N8" i="33"/>
  <c r="O8" i="33" s="1"/>
  <c r="E38" i="33"/>
  <c r="F38" i="33"/>
  <c r="G38" i="33"/>
  <c r="H38" i="33"/>
  <c r="I38" i="33"/>
  <c r="J38" i="33"/>
  <c r="K38" i="33"/>
  <c r="L38" i="33"/>
  <c r="M38" i="33"/>
  <c r="D38" i="33"/>
  <c r="N38" i="33" s="1"/>
  <c r="O38" i="33" s="1"/>
  <c r="E23" i="33"/>
  <c r="F23" i="33"/>
  <c r="G23" i="33"/>
  <c r="H23" i="33"/>
  <c r="I23" i="33"/>
  <c r="J23" i="33"/>
  <c r="K23" i="33"/>
  <c r="L23" i="33"/>
  <c r="M23" i="33"/>
  <c r="D23" i="33"/>
  <c r="N23" i="33" s="1"/>
  <c r="O23" i="33" s="1"/>
  <c r="E13" i="33"/>
  <c r="F13" i="33"/>
  <c r="G13" i="33"/>
  <c r="H13" i="33"/>
  <c r="H69" i="33" s="1"/>
  <c r="I13" i="33"/>
  <c r="J13" i="33"/>
  <c r="J69" i="33" s="1"/>
  <c r="K13" i="33"/>
  <c r="L13" i="33"/>
  <c r="M13" i="33"/>
  <c r="D13" i="33"/>
  <c r="N13" i="33" s="1"/>
  <c r="O13" i="33" s="1"/>
  <c r="E5" i="33"/>
  <c r="E69" i="33" s="1"/>
  <c r="F5" i="33"/>
  <c r="G5" i="33"/>
  <c r="H5" i="33"/>
  <c r="I5" i="33"/>
  <c r="I69" i="33" s="1"/>
  <c r="J5" i="33"/>
  <c r="K5" i="33"/>
  <c r="L5" i="33"/>
  <c r="L69" i="33" s="1"/>
  <c r="M5" i="33"/>
  <c r="D5" i="33"/>
  <c r="D69" i="33" s="1"/>
  <c r="E65" i="33"/>
  <c r="F65" i="33"/>
  <c r="G65" i="33"/>
  <c r="H65" i="33"/>
  <c r="I65" i="33"/>
  <c r="J65" i="33"/>
  <c r="K65" i="33"/>
  <c r="L65" i="33"/>
  <c r="M65" i="33"/>
  <c r="D65" i="33"/>
  <c r="N65" i="33" s="1"/>
  <c r="O65" i="33" s="1"/>
  <c r="N66" i="33"/>
  <c r="O66" i="33" s="1"/>
  <c r="N54" i="33"/>
  <c r="O54" i="33" s="1"/>
  <c r="N55" i="33"/>
  <c r="N56" i="33"/>
  <c r="N57" i="33"/>
  <c r="O57" i="33" s="1"/>
  <c r="N58" i="33"/>
  <c r="O58" i="33"/>
  <c r="N59" i="33"/>
  <c r="O59" i="33"/>
  <c r="N60" i="33"/>
  <c r="O60" i="33" s="1"/>
  <c r="N61" i="33"/>
  <c r="O61" i="33" s="1"/>
  <c r="N62" i="33"/>
  <c r="O62" i="33" s="1"/>
  <c r="N63" i="33"/>
  <c r="O63" i="33"/>
  <c r="N64" i="33"/>
  <c r="O64" i="33"/>
  <c r="N53" i="33"/>
  <c r="O53" i="33" s="1"/>
  <c r="E52" i="33"/>
  <c r="N52" i="33" s="1"/>
  <c r="O52" i="33" s="1"/>
  <c r="F52" i="33"/>
  <c r="F69" i="33" s="1"/>
  <c r="G52" i="33"/>
  <c r="H52" i="33"/>
  <c r="I52" i="33"/>
  <c r="J52" i="33"/>
  <c r="K52" i="33"/>
  <c r="L52" i="33"/>
  <c r="M52" i="33"/>
  <c r="E48" i="33"/>
  <c r="F48" i="33"/>
  <c r="G48" i="33"/>
  <c r="G69" i="33"/>
  <c r="H48" i="33"/>
  <c r="I48" i="33"/>
  <c r="J48" i="33"/>
  <c r="K48" i="33"/>
  <c r="K69" i="33"/>
  <c r="L48" i="33"/>
  <c r="M48" i="33"/>
  <c r="M69" i="33"/>
  <c r="D48" i="33"/>
  <c r="N50" i="33"/>
  <c r="O50" i="33"/>
  <c r="N51" i="33"/>
  <c r="O51" i="33"/>
  <c r="N49" i="33"/>
  <c r="O49" i="33"/>
  <c r="N17" i="33"/>
  <c r="O17" i="33"/>
  <c r="O56" i="33"/>
  <c r="O55" i="33"/>
  <c r="N15" i="33"/>
  <c r="O15" i="33"/>
  <c r="N16" i="33"/>
  <c r="O16" i="33" s="1"/>
  <c r="N18" i="33"/>
  <c r="O18" i="33" s="1"/>
  <c r="N19" i="33"/>
  <c r="O19" i="33" s="1"/>
  <c r="N20" i="33"/>
  <c r="O20" i="33" s="1"/>
  <c r="N21" i="33"/>
  <c r="O21" i="33"/>
  <c r="N22" i="33"/>
  <c r="O22" i="33"/>
  <c r="N6" i="33"/>
  <c r="O6" i="33" s="1"/>
  <c r="N9" i="33"/>
  <c r="O9" i="33" s="1"/>
  <c r="N10" i="33"/>
  <c r="O10" i="33" s="1"/>
  <c r="N11" i="33"/>
  <c r="O11" i="33" s="1"/>
  <c r="N12" i="33"/>
  <c r="O12" i="33"/>
  <c r="N14" i="33"/>
  <c r="O14" i="33"/>
  <c r="I68" i="34"/>
  <c r="G65" i="36"/>
  <c r="F65" i="36"/>
  <c r="I65" i="36"/>
  <c r="K65" i="36"/>
  <c r="N46" i="36"/>
  <c r="O46" i="36"/>
  <c r="M65" i="36"/>
  <c r="G66" i="37"/>
  <c r="J66" i="37"/>
  <c r="H66" i="37"/>
  <c r="L66" i="37"/>
  <c r="N62" i="37"/>
  <c r="O62" i="37" s="1"/>
  <c r="N50" i="37"/>
  <c r="O50" i="37"/>
  <c r="I66" i="37"/>
  <c r="N23" i="37"/>
  <c r="O23" i="37"/>
  <c r="N13" i="37"/>
  <c r="O13" i="37"/>
  <c r="K66" i="37"/>
  <c r="N36" i="37"/>
  <c r="O36" i="37"/>
  <c r="F63" i="38"/>
  <c r="E63" i="38"/>
  <c r="G63" i="38"/>
  <c r="K63" i="38"/>
  <c r="H63" i="38"/>
  <c r="N14" i="38"/>
  <c r="O14" i="38"/>
  <c r="M63" i="38"/>
  <c r="N41" i="38"/>
  <c r="O41" i="38"/>
  <c r="I63" i="38"/>
  <c r="N31" i="38"/>
  <c r="O31" i="38"/>
  <c r="N19" i="38"/>
  <c r="O19" i="38"/>
  <c r="D63" i="38"/>
  <c r="N5" i="38"/>
  <c r="O5" i="38" s="1"/>
  <c r="M64" i="39"/>
  <c r="N49" i="39"/>
  <c r="O49" i="39"/>
  <c r="N23" i="39"/>
  <c r="O23" i="39" s="1"/>
  <c r="I64" i="39"/>
  <c r="N13" i="39"/>
  <c r="O13" i="39" s="1"/>
  <c r="G64" i="39"/>
  <c r="K64" i="39"/>
  <c r="E64" i="39"/>
  <c r="N5" i="39"/>
  <c r="O5" i="39"/>
  <c r="N36" i="39"/>
  <c r="O36" i="39"/>
  <c r="D66" i="35"/>
  <c r="J65" i="36"/>
  <c r="N62" i="36"/>
  <c r="O62" i="36"/>
  <c r="D65" i="36"/>
  <c r="N48" i="33"/>
  <c r="O48" i="33" s="1"/>
  <c r="M65" i="40"/>
  <c r="J65" i="40"/>
  <c r="G65" i="40"/>
  <c r="H65" i="40"/>
  <c r="L65" i="40"/>
  <c r="F65" i="40"/>
  <c r="N65" i="40" s="1"/>
  <c r="O65" i="40" s="1"/>
  <c r="N5" i="40"/>
  <c r="O5" i="40"/>
  <c r="N44" i="40"/>
  <c r="O44" i="40" s="1"/>
  <c r="N60" i="40"/>
  <c r="O60" i="40" s="1"/>
  <c r="K65" i="40"/>
  <c r="N48" i="40"/>
  <c r="O48" i="40"/>
  <c r="I65" i="40"/>
  <c r="N35" i="40"/>
  <c r="O35" i="40"/>
  <c r="E65" i="40"/>
  <c r="N23" i="40"/>
  <c r="O23" i="40"/>
  <c r="N13" i="40"/>
  <c r="O13" i="40"/>
  <c r="D65" i="40"/>
  <c r="M65" i="41"/>
  <c r="L65" i="41"/>
  <c r="J65" i="41"/>
  <c r="K65" i="41"/>
  <c r="N61" i="41"/>
  <c r="O61" i="41"/>
  <c r="N49" i="41"/>
  <c r="O49" i="41"/>
  <c r="F65" i="41"/>
  <c r="G65" i="41"/>
  <c r="H65" i="41"/>
  <c r="N35" i="41"/>
  <c r="O35" i="41" s="1"/>
  <c r="N23" i="41"/>
  <c r="O23" i="41"/>
  <c r="N13" i="41"/>
  <c r="O13" i="41"/>
  <c r="D65" i="41"/>
  <c r="M66" i="42"/>
  <c r="L66" i="42"/>
  <c r="J66" i="42"/>
  <c r="N62" i="42"/>
  <c r="O62" i="42"/>
  <c r="N50" i="42"/>
  <c r="O50" i="42"/>
  <c r="G66" i="42"/>
  <c r="F66" i="42"/>
  <c r="H66" i="42"/>
  <c r="N45" i="42"/>
  <c r="O45" i="42" s="1"/>
  <c r="E66" i="42"/>
  <c r="I66" i="42"/>
  <c r="N35" i="42"/>
  <c r="O35" i="42"/>
  <c r="N24" i="42"/>
  <c r="O24" i="42" s="1"/>
  <c r="N14" i="42"/>
  <c r="O14" i="42" s="1"/>
  <c r="D66" i="42"/>
  <c r="N66" i="42" s="1"/>
  <c r="O66" i="42" s="1"/>
  <c r="N5" i="42"/>
  <c r="O5" i="42"/>
  <c r="K66" i="42"/>
  <c r="L68" i="43"/>
  <c r="M68" i="43"/>
  <c r="J68" i="43"/>
  <c r="N5" i="43"/>
  <c r="O5" i="43"/>
  <c r="K68" i="43"/>
  <c r="N64" i="43"/>
  <c r="O64" i="43" s="1"/>
  <c r="H68" i="43"/>
  <c r="N52" i="43"/>
  <c r="O52" i="43"/>
  <c r="F68" i="43"/>
  <c r="G68" i="43"/>
  <c r="N47" i="43"/>
  <c r="O47" i="43"/>
  <c r="I68" i="43"/>
  <c r="E68" i="43"/>
  <c r="N38" i="43"/>
  <c r="O38" i="43"/>
  <c r="N26" i="43"/>
  <c r="O26" i="43"/>
  <c r="N14" i="43"/>
  <c r="O14" i="43"/>
  <c r="D68" i="43"/>
  <c r="N68" i="43" s="1"/>
  <c r="O68" i="43" s="1"/>
  <c r="L72" i="44"/>
  <c r="J72" i="44"/>
  <c r="K72" i="44"/>
  <c r="N5" i="44"/>
  <c r="O5" i="44" s="1"/>
  <c r="N68" i="44"/>
  <c r="O68" i="44" s="1"/>
  <c r="N56" i="44"/>
  <c r="O56" i="44"/>
  <c r="F72" i="44"/>
  <c r="G72" i="44"/>
  <c r="N51" i="44"/>
  <c r="O51" i="44" s="1"/>
  <c r="H72" i="44"/>
  <c r="I72" i="44"/>
  <c r="N27" i="44"/>
  <c r="O27" i="44" s="1"/>
  <c r="E72" i="44"/>
  <c r="N14" i="44"/>
  <c r="O14" i="44" s="1"/>
  <c r="D72" i="44"/>
  <c r="L78" i="45"/>
  <c r="M78" i="45"/>
  <c r="K78" i="45"/>
  <c r="J78" i="45"/>
  <c r="N5" i="45"/>
  <c r="O5" i="45" s="1"/>
  <c r="N74" i="45"/>
  <c r="O74" i="45"/>
  <c r="F78" i="45"/>
  <c r="N61" i="45"/>
  <c r="O61" i="45"/>
  <c r="E78" i="45"/>
  <c r="H78" i="45"/>
  <c r="N56" i="45"/>
  <c r="O56" i="45"/>
  <c r="G78" i="45"/>
  <c r="N44" i="45"/>
  <c r="O44" i="45" s="1"/>
  <c r="I78" i="45"/>
  <c r="N27" i="45"/>
  <c r="O27" i="45" s="1"/>
  <c r="N14" i="45"/>
  <c r="O14" i="45"/>
  <c r="D78" i="45"/>
  <c r="N78" i="45"/>
  <c r="O78" i="45" s="1"/>
  <c r="O59" i="46"/>
  <c r="P59" i="46" s="1"/>
  <c r="O77" i="46"/>
  <c r="P77" i="46" s="1"/>
  <c r="O64" i="46"/>
  <c r="P64" i="46"/>
  <c r="O47" i="46"/>
  <c r="P47" i="46"/>
  <c r="O27" i="46"/>
  <c r="P27" i="46" s="1"/>
  <c r="J82" i="46"/>
  <c r="I82" i="46"/>
  <c r="E82" i="46"/>
  <c r="F82" i="46"/>
  <c r="O14" i="46"/>
  <c r="P14" i="46" s="1"/>
  <c r="K82" i="46"/>
  <c r="L82" i="46"/>
  <c r="M82" i="46"/>
  <c r="D82" i="46"/>
  <c r="O82" i="46" s="1"/>
  <c r="P82" i="46" s="1"/>
  <c r="H82" i="46"/>
  <c r="N82" i="46"/>
  <c r="G82" i="46"/>
  <c r="O5" i="46"/>
  <c r="P5" i="46"/>
  <c r="O78" i="47" l="1"/>
  <c r="P78" i="47" s="1"/>
  <c r="N72" i="44"/>
  <c r="O72" i="44" s="1"/>
  <c r="N69" i="33"/>
  <c r="O69" i="33" s="1"/>
  <c r="J63" i="38"/>
  <c r="N63" i="38" s="1"/>
  <c r="O63" i="38" s="1"/>
  <c r="K68" i="34"/>
  <c r="N68" i="34" s="1"/>
  <c r="O68" i="34" s="1"/>
  <c r="M72" i="44"/>
  <c r="I65" i="41"/>
  <c r="N65" i="41" s="1"/>
  <c r="O65" i="41" s="1"/>
  <c r="N5" i="33"/>
  <c r="O5" i="33" s="1"/>
  <c r="F66" i="35"/>
  <c r="N66" i="35" s="1"/>
  <c r="O66" i="35" s="1"/>
  <c r="N5" i="36"/>
  <c r="O5" i="36" s="1"/>
  <c r="J64" i="39"/>
  <c r="N64" i="39" s="1"/>
  <c r="O64" i="39" s="1"/>
  <c r="N5" i="34"/>
  <c r="O5" i="34" s="1"/>
  <c r="N5" i="37"/>
  <c r="O5" i="37" s="1"/>
  <c r="N23" i="36"/>
  <c r="O23" i="36" s="1"/>
  <c r="N45" i="41"/>
  <c r="O45" i="41" s="1"/>
  <c r="E66" i="37"/>
  <c r="N66" i="37" s="1"/>
  <c r="O66" i="37" s="1"/>
</calcChain>
</file>

<file path=xl/sharedStrings.xml><?xml version="1.0" encoding="utf-8"?>
<sst xmlns="http://schemas.openxmlformats.org/spreadsheetml/2006/main" count="1277" uniqueCount="175">
  <si>
    <t>Building Permits</t>
  </si>
  <si>
    <t>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</si>
  <si>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</si>
  <si>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</si>
  <si>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</si>
  <si>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</si>
  <si>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</si>
  <si>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</si>
  <si>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</si>
  <si>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</si>
  <si>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</si>
  <si>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Gas</t>
  </si>
  <si>
    <t>Communications Services Taxes</t>
  </si>
  <si>
    <t>Other General Taxes</t>
  </si>
  <si>
    <t>Permits, Fees, and Special Assessments</t>
  </si>
  <si>
    <t>Franchise Fee - Electricity</t>
  </si>
  <si>
    <t>Franchise Fee - Gas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</si>
  <si>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</si>
  <si>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</si>
  <si>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</si>
  <si>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</si>
  <si>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</si>
  <si>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</si>
  <si>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</si>
  <si>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</si>
  <si>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</si>
  <si>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Federal Grant - Physical Environment - Other Physical Environment</t>
  </si>
  <si>
    <t>Federal Grant - Transportation - Other Transportation</t>
  </si>
  <si>
    <t>State Grant - Physical Environment - Sewer / Wastewater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</si>
  <si>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</si>
  <si>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</si>
  <si>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</si>
  <si>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</si>
  <si>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</si>
  <si>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</si>
  <si>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</si>
  <si>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</si>
  <si>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</si>
  <si>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</si>
  <si>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</si>
  <si>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</si>
  <si>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</si>
  <si>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</si>
  <si>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</si>
  <si>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Law Enforcement Services</t>
  </si>
  <si>
    <t>Public Safety - Emergency Management Service Fees / Charges</t>
  </si>
  <si>
    <t>Physical Environment - Water Utility</t>
  </si>
  <si>
    <t>Physical Environment - Sewer / Wastewater Utility</t>
  </si>
  <si>
    <t>Physical Environment - Water / Sewer Combination Utility</t>
  </si>
  <si>
    <t>Physical Environment - Other Physical Environment Charges</t>
  </si>
  <si>
    <t>Transportation (User Fees) - Other Transportation Charges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</si>
  <si>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</si>
  <si>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</si>
  <si>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</si>
  <si>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</si>
  <si>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</si>
  <si>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</si>
  <si>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</si>
  <si>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</si>
  <si>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</si>
  <si>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</si>
  <si>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</si>
  <si>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</si>
  <si>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</si>
  <si>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</si>
  <si>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</si>
  <si>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</si>
  <si>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Pension Fund Contributions</t>
  </si>
  <si>
    <t>Other Miscellaneous Revenues - Deferred Compensation Contributions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</si>
  <si>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</si>
  <si>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</si>
  <si>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</si>
  <si>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</si>
  <si>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</si>
  <si>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</si>
  <si>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</si>
  <si>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</si>
  <si>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</si>
  <si>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</si>
  <si>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</si>
  <si>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</si>
  <si>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</si>
  <si>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Panama City Beach Revenues Reported by Account Code and Fund Type</t>
  </si>
  <si>
    <t>Local Fiscal Year Ended September 30, 2010</t>
  </si>
  <si>
    <t>Fire Insurance Premium Tax for Firefighters' Pension</t>
  </si>
  <si>
    <t>Impact Fees - Commercial - Public Safety</t>
  </si>
  <si>
    <t>Impact Fees - Commercial - Physical Environment</t>
  </si>
  <si>
    <t>State Shared Revenues - Transportation - Other Transportation</t>
  </si>
  <si>
    <t>Grants from Other Local Units - Transportation</t>
  </si>
  <si>
    <t>Forfeits - Confiscation of Deposits or Bonds Held as Performance Guarantees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</si>
  <si>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</si>
  <si>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</si>
  <si>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</si>
  <si>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Business Tax</t>
  </si>
  <si>
    <t>Public Safety - Fire Protection</t>
  </si>
  <si>
    <t>Proprietary Non-Operating Sources - Capital Contributions from Private Source</t>
  </si>
  <si>
    <t>2011 Municipal Population:</t>
  </si>
  <si>
    <t>Local Fiscal Year Ended September 30, 2012</t>
  </si>
  <si>
    <t>Impact Fees - Commercial - Transportation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</si>
  <si>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</si>
  <si>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</si>
  <si>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</si>
  <si>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</si>
  <si>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</si>
  <si>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</si>
  <si>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</si>
  <si>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</si>
  <si>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</si>
  <si>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Grants from Other Local Units - Public Safety</t>
  </si>
  <si>
    <t>Grants from Other Local Units - Culture / Recreation</t>
  </si>
  <si>
    <t>Transportation - Other Transportation Charges</t>
  </si>
  <si>
    <t>Interest and Other Earnings - Gain (Loss) on Sale of Investments</t>
  </si>
  <si>
    <t>Sales - Disposition of Fixed Assets</t>
  </si>
  <si>
    <t>Sales - Sale of Surplus Materials and Scrap</t>
  </si>
  <si>
    <t>Proprietary Non-Operating - Other Grants and Donations</t>
  </si>
  <si>
    <t>2013 Municipal Population:</t>
  </si>
  <si>
    <t>Local Fiscal Year Ended September 30, 2008</t>
  </si>
  <si>
    <t>Permits and Franchise Fees</t>
  </si>
  <si>
    <t>Other Permits and Fees</t>
  </si>
  <si>
    <t>Impact Fees - Public Safety</t>
  </si>
  <si>
    <t>Impact Fees - Physical Environment</t>
  </si>
  <si>
    <t>Impact Fees - Culture / Recreation</t>
  </si>
  <si>
    <t>2008 Municipal Population:</t>
  </si>
  <si>
    <t>Local Fiscal Year Ended September 30, 2014</t>
  </si>
  <si>
    <t>2014 Municipal Population:</t>
  </si>
  <si>
    <t>Local Fiscal Year Ended September 30, 2015</t>
  </si>
  <si>
    <t>Proceeds - Proceeds from Refunding Bonds</t>
  </si>
  <si>
    <t>Proprietary Non-Operating - Capital Contributions from Private Source</t>
  </si>
  <si>
    <t>2015 Municipal Population:</t>
  </si>
  <si>
    <t>Local Fiscal Year Ended September 30, 2016</t>
  </si>
  <si>
    <t>Public Safety - Other Public Safety Charges and Fees</t>
  </si>
  <si>
    <t>2016 Municipal Population:</t>
  </si>
  <si>
    <t>Local Fiscal Year Ended September 30, 2017</t>
  </si>
  <si>
    <t>Discretionary Sales Surtaxes</t>
  </si>
  <si>
    <t>Sale of Contraband Property Seized by Law Enforcement</t>
  </si>
  <si>
    <t>2017 Municipal Population:</t>
  </si>
  <si>
    <t>Local Fiscal Year Ended September 30, 2018</t>
  </si>
  <si>
    <t>Special Assessments - Capital Improvement</t>
  </si>
  <si>
    <t>Special Assessments - Charges for Public Services</t>
  </si>
  <si>
    <t>2018 Municipal Population:</t>
  </si>
  <si>
    <t>Local Fiscal Year Ended September 30, 2019</t>
  </si>
  <si>
    <t>Franchise Fee - Solid Waste</t>
  </si>
  <si>
    <t>State Grant - Economic Environment</t>
  </si>
  <si>
    <t>2019 Municipal Population:</t>
  </si>
  <si>
    <t>Local Fiscal Year Ended September 30, 2020</t>
  </si>
  <si>
    <t>First Local Option Fuel Tax (1 to 6 Cents)</t>
  </si>
  <si>
    <t>Federal Grant - Human Services - Public Assistance</t>
  </si>
  <si>
    <t>General Government - Administrative Service Fees</t>
  </si>
  <si>
    <t>General Government - Other General Government Charges and Fees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</si>
  <si>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</si>
  <si>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</si>
  <si>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</si>
  <si>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</si>
  <si>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</si>
  <si>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</si>
  <si>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</si>
  <si>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</si>
  <si>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</si>
  <si>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</si>
  <si>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Other Fees and Special Assessments</t>
  </si>
  <si>
    <t>Intergovernmental Revenues</t>
  </si>
  <si>
    <t>Federal Grant - Court-Related Grants - Other Court-Related</t>
  </si>
  <si>
    <t>State Grant - Public Safety</t>
  </si>
  <si>
    <t>State Grant - Court-Related Grants - Other Court-Related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</si>
  <si>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</si>
  <si>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</si>
  <si>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</si>
  <si>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Physical Environment - Conservation and Resource Management</t>
  </si>
  <si>
    <t>Culture / Recreation - Other Culture / Recreation Charges</t>
  </si>
  <si>
    <t>Proceeds - Debt Proceeds</t>
  </si>
  <si>
    <t>2021 Municipal Population:</t>
  </si>
  <si>
    <t>Local Fiscal Year Ended September 30, 2022</t>
  </si>
  <si>
    <t>Impact Fees - Commercial - Culture / Recreation</t>
  </si>
  <si>
    <t>Federal Grant - Physical Environment - Electric Supply System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</si>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</sst>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42" fontId="3" fillId="0" borderId="0" xfId="0" applyNumberFormat="1" applyFo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151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152</v>
      </c>
      <c r="N4" s="35" t="s">
        <v>8</v>
      </c>
      <c r="O4" s="35" t="s">
        <v>153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154</v>
      </c>
      <c r="B5" s="26"/>
      <c r="C5" s="26"/>
      <c r="D5" s="27">
        <f t="shared" ref="D5:N5" si="0">SUM(D6:D11)</f>
        <v>26436457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504379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26940836</v>
      </c>
      <c r="P5" s="33">
        <f t="shared" ref="P5:P36" si="1">(O5/P$80)</f>
        <v>1412.1415242687913</v>
      </c>
      <c r="Q5" s="6"/>
    </row>
    <row r="6" spans="1:134">
      <c r="A6" s="12"/>
      <c r="B6" s="25">
        <v>312.51</v>
      </c>
      <c r="C6" s="20" t="s">
        <v>79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504379</v>
      </c>
      <c r="L6" s="46">
        <v>0</v>
      </c>
      <c r="M6" s="46">
        <v>0</v>
      </c>
      <c r="N6" s="46">
        <v>0</v>
      </c>
      <c r="O6" s="46">
        <f t="shared" ref="O6:O11" si="2">SUM(D6:N6)</f>
        <v>504379</v>
      </c>
      <c r="P6" s="47">
        <f t="shared" si="1"/>
        <v>26.437729321731837</v>
      </c>
      <c r="Q6" s="9"/>
    </row>
    <row r="7" spans="1:134">
      <c r="A7" s="12"/>
      <c r="B7" s="25">
        <v>312.63</v>
      </c>
      <c r="C7" s="20" t="s">
        <v>156</v>
      </c>
      <c r="D7" s="46">
        <v>1955054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2"/>
        <v>1955054</v>
      </c>
      <c r="P7" s="47">
        <f t="shared" si="1"/>
        <v>102.47688436943076</v>
      </c>
      <c r="Q7" s="9"/>
    </row>
    <row r="8" spans="1:134">
      <c r="A8" s="12"/>
      <c r="B8" s="25">
        <v>314.10000000000002</v>
      </c>
      <c r="C8" s="20" t="s">
        <v>10</v>
      </c>
      <c r="D8" s="46">
        <v>4401810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4401810</v>
      </c>
      <c r="P8" s="47">
        <f t="shared" si="1"/>
        <v>230.72701541042039</v>
      </c>
      <c r="Q8" s="9"/>
    </row>
    <row r="9" spans="1:134">
      <c r="A9" s="12"/>
      <c r="B9" s="25">
        <v>314.39999999999998</v>
      </c>
      <c r="C9" s="20" t="s">
        <v>11</v>
      </c>
      <c r="D9" s="46">
        <v>153320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153320</v>
      </c>
      <c r="P9" s="47">
        <f t="shared" si="1"/>
        <v>8.0364818115106402</v>
      </c>
      <c r="Q9" s="9"/>
    </row>
    <row r="10" spans="1:134">
      <c r="A10" s="12"/>
      <c r="B10" s="25">
        <v>315.2</v>
      </c>
      <c r="C10" s="20" t="s">
        <v>157</v>
      </c>
      <c r="D10" s="46">
        <v>1058845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1058845</v>
      </c>
      <c r="P10" s="47">
        <f t="shared" si="1"/>
        <v>55.500838662333578</v>
      </c>
      <c r="Q10" s="9"/>
    </row>
    <row r="11" spans="1:134">
      <c r="A11" s="12"/>
      <c r="B11" s="25">
        <v>316</v>
      </c>
      <c r="C11" s="20" t="s">
        <v>103</v>
      </c>
      <c r="D11" s="46">
        <v>18867428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18867428</v>
      </c>
      <c r="P11" s="47">
        <f t="shared" si="1"/>
        <v>988.9625746933641</v>
      </c>
      <c r="Q11" s="9"/>
    </row>
    <row r="12" spans="1:134" ht="15.75">
      <c r="A12" s="29" t="s">
        <v>14</v>
      </c>
      <c r="B12" s="30"/>
      <c r="C12" s="31"/>
      <c r="D12" s="32">
        <f t="shared" ref="D12:N12" si="3">SUM(D13:D25)</f>
        <v>10317106</v>
      </c>
      <c r="E12" s="32">
        <f t="shared" si="3"/>
        <v>3969801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5727009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20013916</v>
      </c>
      <c r="P12" s="45">
        <f t="shared" si="1"/>
        <v>1049.0573435370584</v>
      </c>
      <c r="Q12" s="10"/>
    </row>
    <row r="13" spans="1:134">
      <c r="A13" s="12"/>
      <c r="B13" s="25">
        <v>322</v>
      </c>
      <c r="C13" s="20" t="s">
        <v>158</v>
      </c>
      <c r="D13" s="46">
        <v>940336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940336</v>
      </c>
      <c r="P13" s="47">
        <f t="shared" si="1"/>
        <v>49.289024006709298</v>
      </c>
      <c r="Q13" s="9"/>
    </row>
    <row r="14" spans="1:134">
      <c r="A14" s="12"/>
      <c r="B14" s="25">
        <v>323.10000000000002</v>
      </c>
      <c r="C14" s="20" t="s">
        <v>15</v>
      </c>
      <c r="D14" s="46">
        <v>3458890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5" si="4">SUM(D14:N14)</f>
        <v>3458890</v>
      </c>
      <c r="P14" s="47">
        <f t="shared" si="1"/>
        <v>181.30254743683824</v>
      </c>
      <c r="Q14" s="9"/>
    </row>
    <row r="15" spans="1:134">
      <c r="A15" s="12"/>
      <c r="B15" s="25">
        <v>323.39999999999998</v>
      </c>
      <c r="C15" s="20" t="s">
        <v>16</v>
      </c>
      <c r="D15" s="46">
        <v>93918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93918</v>
      </c>
      <c r="P15" s="47">
        <f t="shared" si="1"/>
        <v>4.922843065310829</v>
      </c>
      <c r="Q15" s="9"/>
    </row>
    <row r="16" spans="1:134">
      <c r="A16" s="12"/>
      <c r="B16" s="25">
        <v>323.7</v>
      </c>
      <c r="C16" s="20" t="s">
        <v>141</v>
      </c>
      <c r="D16" s="46">
        <v>36377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36377</v>
      </c>
      <c r="P16" s="47">
        <f t="shared" si="1"/>
        <v>1.9067512317853024</v>
      </c>
      <c r="Q16" s="9"/>
    </row>
    <row r="17" spans="1:17">
      <c r="A17" s="12"/>
      <c r="B17" s="25">
        <v>324.11</v>
      </c>
      <c r="C17" s="20" t="s">
        <v>17</v>
      </c>
      <c r="D17" s="46">
        <v>51483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51483</v>
      </c>
      <c r="P17" s="47">
        <f t="shared" si="1"/>
        <v>2.6985533074745782</v>
      </c>
      <c r="Q17" s="9"/>
    </row>
    <row r="18" spans="1:17">
      <c r="A18" s="12"/>
      <c r="B18" s="25">
        <v>324.12</v>
      </c>
      <c r="C18" s="20" t="s">
        <v>85</v>
      </c>
      <c r="D18" s="46">
        <v>450632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450632</v>
      </c>
      <c r="P18" s="47">
        <f t="shared" si="1"/>
        <v>23.620505294055981</v>
      </c>
      <c r="Q18" s="9"/>
    </row>
    <row r="19" spans="1:17">
      <c r="A19" s="12"/>
      <c r="B19" s="25">
        <v>324.20999999999998</v>
      </c>
      <c r="C19" s="20" t="s">
        <v>18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4685713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4685713</v>
      </c>
      <c r="P19" s="47">
        <f t="shared" si="1"/>
        <v>245.60818744103156</v>
      </c>
      <c r="Q19" s="9"/>
    </row>
    <row r="20" spans="1:17">
      <c r="A20" s="12"/>
      <c r="B20" s="25">
        <v>324.22000000000003</v>
      </c>
      <c r="C20" s="20" t="s">
        <v>86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1041296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1041296</v>
      </c>
      <c r="P20" s="47">
        <f t="shared" si="1"/>
        <v>54.580983331586118</v>
      </c>
      <c r="Q20" s="9"/>
    </row>
    <row r="21" spans="1:17">
      <c r="A21" s="12"/>
      <c r="B21" s="25">
        <v>324.32</v>
      </c>
      <c r="C21" s="20" t="s">
        <v>98</v>
      </c>
      <c r="D21" s="46">
        <v>0</v>
      </c>
      <c r="E21" s="46">
        <v>248000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248000</v>
      </c>
      <c r="P21" s="47">
        <f t="shared" si="1"/>
        <v>12.999266170458119</v>
      </c>
      <c r="Q21" s="9"/>
    </row>
    <row r="22" spans="1:17">
      <c r="A22" s="12"/>
      <c r="B22" s="25">
        <v>324.61</v>
      </c>
      <c r="C22" s="20" t="s">
        <v>20</v>
      </c>
      <c r="D22" s="46">
        <v>123009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123009</v>
      </c>
      <c r="P22" s="47">
        <f t="shared" si="1"/>
        <v>6.4476884369430758</v>
      </c>
      <c r="Q22" s="9"/>
    </row>
    <row r="23" spans="1:17">
      <c r="A23" s="12"/>
      <c r="B23" s="25">
        <v>324.62</v>
      </c>
      <c r="C23" s="20" t="s">
        <v>172</v>
      </c>
      <c r="D23" s="46">
        <v>97175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97175</v>
      </c>
      <c r="P23" s="47">
        <f t="shared" si="1"/>
        <v>5.093563266589789</v>
      </c>
      <c r="Q23" s="9"/>
    </row>
    <row r="24" spans="1:17">
      <c r="A24" s="12"/>
      <c r="B24" s="25">
        <v>325.2</v>
      </c>
      <c r="C24" s="20" t="s">
        <v>138</v>
      </c>
      <c r="D24" s="46">
        <v>4744674</v>
      </c>
      <c r="E24" s="46">
        <v>3716041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8460715</v>
      </c>
      <c r="P24" s="47">
        <f t="shared" si="1"/>
        <v>443.4801866023692</v>
      </c>
      <c r="Q24" s="9"/>
    </row>
    <row r="25" spans="1:17">
      <c r="A25" s="12"/>
      <c r="B25" s="25">
        <v>329.5</v>
      </c>
      <c r="C25" s="20" t="s">
        <v>159</v>
      </c>
      <c r="D25" s="46">
        <v>320612</v>
      </c>
      <c r="E25" s="46">
        <v>5760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326372</v>
      </c>
      <c r="P25" s="47">
        <f t="shared" si="1"/>
        <v>17.10724394590628</v>
      </c>
      <c r="Q25" s="9"/>
    </row>
    <row r="26" spans="1:17" ht="15.75">
      <c r="A26" s="29" t="s">
        <v>160</v>
      </c>
      <c r="B26" s="30"/>
      <c r="C26" s="31"/>
      <c r="D26" s="32">
        <f t="shared" ref="D26:N26" si="5">SUM(D27:D44)</f>
        <v>6309233</v>
      </c>
      <c r="E26" s="32">
        <f t="shared" si="5"/>
        <v>14073597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495575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20878405</v>
      </c>
      <c r="P26" s="45">
        <f t="shared" si="1"/>
        <v>1094.3707411678372</v>
      </c>
      <c r="Q26" s="10"/>
    </row>
    <row r="27" spans="1:17">
      <c r="A27" s="12"/>
      <c r="B27" s="25">
        <v>331.2</v>
      </c>
      <c r="C27" s="20" t="s">
        <v>22</v>
      </c>
      <c r="D27" s="46">
        <v>137079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137079</v>
      </c>
      <c r="P27" s="47">
        <f t="shared" si="1"/>
        <v>7.1851871265331795</v>
      </c>
      <c r="Q27" s="9"/>
    </row>
    <row r="28" spans="1:17">
      <c r="A28" s="12"/>
      <c r="B28" s="25">
        <v>331.32</v>
      </c>
      <c r="C28" s="20" t="s">
        <v>173</v>
      </c>
      <c r="D28" s="46">
        <v>0</v>
      </c>
      <c r="E28" s="46">
        <v>39640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40" si="6">SUM(D28:N28)</f>
        <v>39640</v>
      </c>
      <c r="P28" s="47">
        <f t="shared" si="1"/>
        <v>2.0777859314393541</v>
      </c>
      <c r="Q28" s="9"/>
    </row>
    <row r="29" spans="1:17">
      <c r="A29" s="12"/>
      <c r="B29" s="25">
        <v>331.49</v>
      </c>
      <c r="C29" s="20" t="s">
        <v>27</v>
      </c>
      <c r="D29" s="46">
        <v>0</v>
      </c>
      <c r="E29" s="46">
        <v>121958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121958</v>
      </c>
      <c r="P29" s="47">
        <f t="shared" si="1"/>
        <v>6.392598804906175</v>
      </c>
      <c r="Q29" s="9"/>
    </row>
    <row r="30" spans="1:17">
      <c r="A30" s="12"/>
      <c r="B30" s="25">
        <v>331.5</v>
      </c>
      <c r="C30" s="20" t="s">
        <v>24</v>
      </c>
      <c r="D30" s="46">
        <v>100212</v>
      </c>
      <c r="E30" s="46">
        <v>5623</v>
      </c>
      <c r="F30" s="46">
        <v>0</v>
      </c>
      <c r="G30" s="46">
        <v>0</v>
      </c>
      <c r="H30" s="46">
        <v>0</v>
      </c>
      <c r="I30" s="46">
        <v>800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106635</v>
      </c>
      <c r="P30" s="47">
        <f t="shared" si="1"/>
        <v>5.589422371317748</v>
      </c>
      <c r="Q30" s="9"/>
    </row>
    <row r="31" spans="1:17">
      <c r="A31" s="12"/>
      <c r="B31" s="25">
        <v>331.62</v>
      </c>
      <c r="C31" s="20" t="s">
        <v>146</v>
      </c>
      <c r="D31" s="46">
        <v>156478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156478</v>
      </c>
      <c r="P31" s="47">
        <f t="shared" si="1"/>
        <v>8.2020127896005874</v>
      </c>
      <c r="Q31" s="9"/>
    </row>
    <row r="32" spans="1:17">
      <c r="A32" s="12"/>
      <c r="B32" s="25">
        <v>334.2</v>
      </c>
      <c r="C32" s="20" t="s">
        <v>162</v>
      </c>
      <c r="D32" s="46">
        <v>61169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61169</v>
      </c>
      <c r="P32" s="47">
        <f t="shared" si="1"/>
        <v>3.2062585176643252</v>
      </c>
      <c r="Q32" s="9"/>
    </row>
    <row r="33" spans="1:17">
      <c r="A33" s="12"/>
      <c r="B33" s="25">
        <v>334.35</v>
      </c>
      <c r="C33" s="20" t="s">
        <v>28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494775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494775</v>
      </c>
      <c r="P33" s="47">
        <f t="shared" si="1"/>
        <v>25.934322256001678</v>
      </c>
      <c r="Q33" s="9"/>
    </row>
    <row r="34" spans="1:17">
      <c r="A34" s="12"/>
      <c r="B34" s="25">
        <v>334.49</v>
      </c>
      <c r="C34" s="20" t="s">
        <v>29</v>
      </c>
      <c r="D34" s="46">
        <v>2005951</v>
      </c>
      <c r="E34" s="46">
        <v>58470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2064421</v>
      </c>
      <c r="P34" s="47">
        <f t="shared" si="1"/>
        <v>108.20950833420694</v>
      </c>
      <c r="Q34" s="9"/>
    </row>
    <row r="35" spans="1:17">
      <c r="A35" s="12"/>
      <c r="B35" s="25">
        <v>334.5</v>
      </c>
      <c r="C35" s="20" t="s">
        <v>142</v>
      </c>
      <c r="D35" s="46">
        <v>0</v>
      </c>
      <c r="E35" s="46">
        <v>933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933</v>
      </c>
      <c r="P35" s="47">
        <f t="shared" si="1"/>
        <v>4.8904497326763809E-2</v>
      </c>
      <c r="Q35" s="9"/>
    </row>
    <row r="36" spans="1:17">
      <c r="A36" s="12"/>
      <c r="B36" s="25">
        <v>335.125</v>
      </c>
      <c r="C36" s="20" t="s">
        <v>164</v>
      </c>
      <c r="D36" s="46">
        <v>694907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694907</v>
      </c>
      <c r="P36" s="47">
        <f t="shared" si="1"/>
        <v>36.424520389977985</v>
      </c>
      <c r="Q36" s="9"/>
    </row>
    <row r="37" spans="1:17">
      <c r="A37" s="12"/>
      <c r="B37" s="25">
        <v>335.14</v>
      </c>
      <c r="C37" s="20" t="s">
        <v>105</v>
      </c>
      <c r="D37" s="46">
        <v>4700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4700</v>
      </c>
      <c r="P37" s="47">
        <f t="shared" ref="P37:P68" si="7">(O37/P$80)</f>
        <v>0.2463570604885208</v>
      </c>
      <c r="Q37" s="9"/>
    </row>
    <row r="38" spans="1:17">
      <c r="A38" s="12"/>
      <c r="B38" s="25">
        <v>335.15</v>
      </c>
      <c r="C38" s="20" t="s">
        <v>106</v>
      </c>
      <c r="D38" s="46">
        <v>94343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94343</v>
      </c>
      <c r="P38" s="47">
        <f t="shared" si="7"/>
        <v>4.9451200335464938</v>
      </c>
      <c r="Q38" s="9"/>
    </row>
    <row r="39" spans="1:17">
      <c r="A39" s="12"/>
      <c r="B39" s="25">
        <v>335.18</v>
      </c>
      <c r="C39" s="20" t="s">
        <v>165</v>
      </c>
      <c r="D39" s="46">
        <v>1989557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1989557</v>
      </c>
      <c r="P39" s="47">
        <f t="shared" si="7"/>
        <v>104.28540727539574</v>
      </c>
      <c r="Q39" s="9"/>
    </row>
    <row r="40" spans="1:17">
      <c r="A40" s="12"/>
      <c r="B40" s="25">
        <v>335.21</v>
      </c>
      <c r="C40" s="20" t="s">
        <v>35</v>
      </c>
      <c r="D40" s="46">
        <v>5060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5060</v>
      </c>
      <c r="P40" s="47">
        <f t="shared" si="7"/>
        <v>0.26522696299402454</v>
      </c>
      <c r="Q40" s="9"/>
    </row>
    <row r="41" spans="1:17">
      <c r="A41" s="12"/>
      <c r="B41" s="25">
        <v>335.45</v>
      </c>
      <c r="C41" s="20" t="s">
        <v>166</v>
      </c>
      <c r="D41" s="46">
        <v>26391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3" si="8">SUM(D41:N41)</f>
        <v>26391</v>
      </c>
      <c r="P41" s="47">
        <f t="shared" si="7"/>
        <v>1.3833211028409687</v>
      </c>
      <c r="Q41" s="9"/>
    </row>
    <row r="42" spans="1:17">
      <c r="A42" s="12"/>
      <c r="B42" s="25">
        <v>337.2</v>
      </c>
      <c r="C42" s="20" t="s">
        <v>108</v>
      </c>
      <c r="D42" s="46">
        <v>909162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909162</v>
      </c>
      <c r="P42" s="47">
        <f t="shared" si="7"/>
        <v>47.654995282524375</v>
      </c>
      <c r="Q42" s="9"/>
    </row>
    <row r="43" spans="1:17">
      <c r="A43" s="12"/>
      <c r="B43" s="25">
        <v>337.7</v>
      </c>
      <c r="C43" s="20" t="s">
        <v>109</v>
      </c>
      <c r="D43" s="46">
        <v>124224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124224</v>
      </c>
      <c r="P43" s="47">
        <f t="shared" si="7"/>
        <v>6.5113743578991512</v>
      </c>
      <c r="Q43" s="9"/>
    </row>
    <row r="44" spans="1:17">
      <c r="A44" s="12"/>
      <c r="B44" s="25">
        <v>338</v>
      </c>
      <c r="C44" s="20" t="s">
        <v>36</v>
      </c>
      <c r="D44" s="46">
        <v>0</v>
      </c>
      <c r="E44" s="46">
        <v>13846973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13846973</v>
      </c>
      <c r="P44" s="47">
        <f t="shared" si="7"/>
        <v>725.80841807317324</v>
      </c>
      <c r="Q44" s="9"/>
    </row>
    <row r="45" spans="1:17" ht="15.75">
      <c r="A45" s="29" t="s">
        <v>41</v>
      </c>
      <c r="B45" s="30"/>
      <c r="C45" s="31"/>
      <c r="D45" s="32">
        <f t="shared" ref="D45:N45" si="9">SUM(D46:D55)</f>
        <v>793786</v>
      </c>
      <c r="E45" s="32">
        <f t="shared" si="9"/>
        <v>273354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38979599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40046739</v>
      </c>
      <c r="P45" s="45">
        <f t="shared" si="7"/>
        <v>2099.1057238704266</v>
      </c>
      <c r="Q45" s="10"/>
    </row>
    <row r="46" spans="1:17">
      <c r="A46" s="12"/>
      <c r="B46" s="25">
        <v>342.1</v>
      </c>
      <c r="C46" s="20" t="s">
        <v>44</v>
      </c>
      <c r="D46" s="46">
        <v>17382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5" si="10">SUM(D46:N46)</f>
        <v>17382</v>
      </c>
      <c r="P46" s="47">
        <f t="shared" si="7"/>
        <v>0.91110179264073798</v>
      </c>
      <c r="Q46" s="9"/>
    </row>
    <row r="47" spans="1:17">
      <c r="A47" s="12"/>
      <c r="B47" s="25">
        <v>342.9</v>
      </c>
      <c r="C47" s="20" t="s">
        <v>130</v>
      </c>
      <c r="D47" s="46">
        <v>144738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144738</v>
      </c>
      <c r="P47" s="47">
        <f t="shared" si="7"/>
        <v>7.5866443023377714</v>
      </c>
      <c r="Q47" s="9"/>
    </row>
    <row r="48" spans="1:17">
      <c r="A48" s="12"/>
      <c r="B48" s="25">
        <v>343.3</v>
      </c>
      <c r="C48" s="20" t="s">
        <v>46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20252307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20252307</v>
      </c>
      <c r="P48" s="47">
        <f t="shared" si="7"/>
        <v>1061.5529405598072</v>
      </c>
      <c r="Q48" s="9"/>
    </row>
    <row r="49" spans="1:17">
      <c r="A49" s="12"/>
      <c r="B49" s="25">
        <v>343.5</v>
      </c>
      <c r="C49" s="20" t="s">
        <v>47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16602163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16602163</v>
      </c>
      <c r="P49" s="47">
        <f t="shared" si="7"/>
        <v>870.22554775133665</v>
      </c>
      <c r="Q49" s="9"/>
    </row>
    <row r="50" spans="1:17">
      <c r="A50" s="12"/>
      <c r="B50" s="25">
        <v>343.6</v>
      </c>
      <c r="C50" s="20" t="s">
        <v>48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139399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139399</v>
      </c>
      <c r="P50" s="47">
        <f t="shared" si="7"/>
        <v>7.3067931649019817</v>
      </c>
      <c r="Q50" s="9"/>
    </row>
    <row r="51" spans="1:17">
      <c r="A51" s="12"/>
      <c r="B51" s="25">
        <v>343.9</v>
      </c>
      <c r="C51" s="20" t="s">
        <v>49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154166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154166</v>
      </c>
      <c r="P51" s="47">
        <f t="shared" si="7"/>
        <v>8.0808260823985751</v>
      </c>
      <c r="Q51" s="9"/>
    </row>
    <row r="52" spans="1:17">
      <c r="A52" s="12"/>
      <c r="B52" s="25">
        <v>344.9</v>
      </c>
      <c r="C52" s="20" t="s">
        <v>110</v>
      </c>
      <c r="D52" s="46">
        <v>357121</v>
      </c>
      <c r="E52" s="46">
        <v>273354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630475</v>
      </c>
      <c r="P52" s="47">
        <f t="shared" si="7"/>
        <v>33.047227172659611</v>
      </c>
      <c r="Q52" s="9"/>
    </row>
    <row r="53" spans="1:17">
      <c r="A53" s="12"/>
      <c r="B53" s="25">
        <v>347.2</v>
      </c>
      <c r="C53" s="20" t="s">
        <v>51</v>
      </c>
      <c r="D53" s="46">
        <v>271245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271245</v>
      </c>
      <c r="P53" s="47">
        <f t="shared" si="7"/>
        <v>14.217685291959326</v>
      </c>
      <c r="Q53" s="9"/>
    </row>
    <row r="54" spans="1:17">
      <c r="A54" s="12"/>
      <c r="B54" s="25">
        <v>347.5</v>
      </c>
      <c r="C54" s="20" t="s">
        <v>52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1831564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1831564</v>
      </c>
      <c r="P54" s="47">
        <f t="shared" si="7"/>
        <v>96.003983646084492</v>
      </c>
      <c r="Q54" s="9"/>
    </row>
    <row r="55" spans="1:17">
      <c r="A55" s="12"/>
      <c r="B55" s="25">
        <v>347.9</v>
      </c>
      <c r="C55" s="20" t="s">
        <v>168</v>
      </c>
      <c r="D55" s="46">
        <v>3300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3300</v>
      </c>
      <c r="P55" s="47">
        <f t="shared" si="7"/>
        <v>0.17297410630045079</v>
      </c>
      <c r="Q55" s="9"/>
    </row>
    <row r="56" spans="1:17" ht="15.75">
      <c r="A56" s="29" t="s">
        <v>42</v>
      </c>
      <c r="B56" s="30"/>
      <c r="C56" s="31"/>
      <c r="D56" s="32">
        <f t="shared" ref="D56:N56" si="11">SUM(D57:D60)</f>
        <v>319342</v>
      </c>
      <c r="E56" s="32">
        <f t="shared" si="11"/>
        <v>17078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456647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si="11"/>
        <v>0</v>
      </c>
      <c r="O56" s="32">
        <f>SUM(D56:N56)</f>
        <v>793067</v>
      </c>
      <c r="P56" s="45">
        <f t="shared" si="7"/>
        <v>41.569713806478667</v>
      </c>
      <c r="Q56" s="10"/>
    </row>
    <row r="57" spans="1:17">
      <c r="A57" s="13"/>
      <c r="B57" s="39">
        <v>351.1</v>
      </c>
      <c r="C57" s="21" t="s">
        <v>55</v>
      </c>
      <c r="D57" s="46">
        <v>97869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97869</v>
      </c>
      <c r="P57" s="47">
        <f t="shared" si="7"/>
        <v>5.1299402453087328</v>
      </c>
      <c r="Q57" s="9"/>
    </row>
    <row r="58" spans="1:17">
      <c r="A58" s="13"/>
      <c r="B58" s="39">
        <v>354</v>
      </c>
      <c r="C58" s="21" t="s">
        <v>56</v>
      </c>
      <c r="D58" s="46">
        <v>139690</v>
      </c>
      <c r="E58" s="46">
        <v>6774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60" si="12">SUM(D58:N58)</f>
        <v>146464</v>
      </c>
      <c r="P58" s="47">
        <f t="shared" si="7"/>
        <v>7.677115001572492</v>
      </c>
      <c r="Q58" s="9"/>
    </row>
    <row r="59" spans="1:17">
      <c r="A59" s="13"/>
      <c r="B59" s="39">
        <v>358.2</v>
      </c>
      <c r="C59" s="21" t="s">
        <v>134</v>
      </c>
      <c r="D59" s="46">
        <v>0</v>
      </c>
      <c r="E59" s="46">
        <v>626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626</v>
      </c>
      <c r="P59" s="47">
        <f t="shared" si="7"/>
        <v>3.2812663801237027E-2</v>
      </c>
      <c r="Q59" s="9"/>
    </row>
    <row r="60" spans="1:17">
      <c r="A60" s="13"/>
      <c r="B60" s="39">
        <v>359</v>
      </c>
      <c r="C60" s="21" t="s">
        <v>57</v>
      </c>
      <c r="D60" s="46">
        <v>81783</v>
      </c>
      <c r="E60" s="46">
        <v>9678</v>
      </c>
      <c r="F60" s="46">
        <v>0</v>
      </c>
      <c r="G60" s="46">
        <v>0</v>
      </c>
      <c r="H60" s="46">
        <v>0</v>
      </c>
      <c r="I60" s="46">
        <v>456647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548108</v>
      </c>
      <c r="P60" s="47">
        <f t="shared" si="7"/>
        <v>28.729845895796206</v>
      </c>
      <c r="Q60" s="9"/>
    </row>
    <row r="61" spans="1:17" ht="15.75">
      <c r="A61" s="29" t="s">
        <v>2</v>
      </c>
      <c r="B61" s="30"/>
      <c r="C61" s="31"/>
      <c r="D61" s="32">
        <f t="shared" ref="D61:N61" si="13">SUM(D62:D73)</f>
        <v>820727</v>
      </c>
      <c r="E61" s="32">
        <f t="shared" si="13"/>
        <v>23821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1171181</v>
      </c>
      <c r="J61" s="32">
        <f t="shared" si="13"/>
        <v>0</v>
      </c>
      <c r="K61" s="32">
        <f t="shared" si="13"/>
        <v>-14490484</v>
      </c>
      <c r="L61" s="32">
        <f t="shared" si="13"/>
        <v>0</v>
      </c>
      <c r="M61" s="32">
        <f t="shared" si="13"/>
        <v>0</v>
      </c>
      <c r="N61" s="32">
        <f t="shared" si="13"/>
        <v>0</v>
      </c>
      <c r="O61" s="32">
        <f>SUM(D61:N61)</f>
        <v>-12474755</v>
      </c>
      <c r="P61" s="45">
        <f t="shared" si="7"/>
        <v>-653.88169619456971</v>
      </c>
      <c r="Q61" s="10"/>
    </row>
    <row r="62" spans="1:17">
      <c r="A62" s="12"/>
      <c r="B62" s="25">
        <v>361.1</v>
      </c>
      <c r="C62" s="20" t="s">
        <v>58</v>
      </c>
      <c r="D62" s="46">
        <v>190954</v>
      </c>
      <c r="E62" s="46">
        <v>0</v>
      </c>
      <c r="F62" s="46">
        <v>0</v>
      </c>
      <c r="G62" s="46">
        <v>0</v>
      </c>
      <c r="H62" s="46">
        <v>0</v>
      </c>
      <c r="I62" s="46">
        <v>485254</v>
      </c>
      <c r="J62" s="46">
        <v>0</v>
      </c>
      <c r="K62" s="46">
        <v>863</v>
      </c>
      <c r="L62" s="46">
        <v>0</v>
      </c>
      <c r="M62" s="46">
        <v>0</v>
      </c>
      <c r="N62" s="46">
        <v>0</v>
      </c>
      <c r="O62" s="46">
        <f>SUM(D62:N62)</f>
        <v>677071</v>
      </c>
      <c r="P62" s="47">
        <f t="shared" si="7"/>
        <v>35.489621553621973</v>
      </c>
      <c r="Q62" s="9"/>
    </row>
    <row r="63" spans="1:17">
      <c r="A63" s="12"/>
      <c r="B63" s="25">
        <v>361.2</v>
      </c>
      <c r="C63" s="20" t="s">
        <v>59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1695331</v>
      </c>
      <c r="L63" s="46">
        <v>0</v>
      </c>
      <c r="M63" s="46">
        <v>0</v>
      </c>
      <c r="N63" s="46">
        <v>0</v>
      </c>
      <c r="O63" s="46">
        <f t="shared" ref="O63:O77" si="14">SUM(D63:N63)</f>
        <v>1695331</v>
      </c>
      <c r="P63" s="47">
        <f t="shared" si="7"/>
        <v>88.863140790439246</v>
      </c>
      <c r="Q63" s="9"/>
    </row>
    <row r="64" spans="1:17">
      <c r="A64" s="12"/>
      <c r="B64" s="25">
        <v>361.3</v>
      </c>
      <c r="C64" s="20" t="s">
        <v>60</v>
      </c>
      <c r="D64" s="46">
        <v>-94284</v>
      </c>
      <c r="E64" s="46">
        <v>-15800</v>
      </c>
      <c r="F64" s="46">
        <v>0</v>
      </c>
      <c r="G64" s="46">
        <v>0</v>
      </c>
      <c r="H64" s="46">
        <v>0</v>
      </c>
      <c r="I64" s="46">
        <v>-365501</v>
      </c>
      <c r="J64" s="46">
        <v>0</v>
      </c>
      <c r="K64" s="46">
        <v>-29125733</v>
      </c>
      <c r="L64" s="46">
        <v>0</v>
      </c>
      <c r="M64" s="46">
        <v>0</v>
      </c>
      <c r="N64" s="46">
        <v>0</v>
      </c>
      <c r="O64" s="46">
        <f t="shared" si="14"/>
        <v>-29601318</v>
      </c>
      <c r="P64" s="47">
        <f t="shared" si="7"/>
        <v>-1551.5944019289234</v>
      </c>
      <c r="Q64" s="9"/>
    </row>
    <row r="65" spans="1:120">
      <c r="A65" s="12"/>
      <c r="B65" s="25">
        <v>361.4</v>
      </c>
      <c r="C65" s="20" t="s">
        <v>111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8672914</v>
      </c>
      <c r="L65" s="46">
        <v>0</v>
      </c>
      <c r="M65" s="46">
        <v>0</v>
      </c>
      <c r="N65" s="46">
        <v>0</v>
      </c>
      <c r="O65" s="46">
        <f t="shared" si="14"/>
        <v>8672914</v>
      </c>
      <c r="P65" s="47">
        <f t="shared" si="7"/>
        <v>454.60289338505083</v>
      </c>
      <c r="Q65" s="9"/>
    </row>
    <row r="66" spans="1:120">
      <c r="A66" s="12"/>
      <c r="B66" s="25">
        <v>362</v>
      </c>
      <c r="C66" s="20" t="s">
        <v>62</v>
      </c>
      <c r="D66" s="46">
        <v>300743</v>
      </c>
      <c r="E66" s="46">
        <v>8012</v>
      </c>
      <c r="F66" s="46">
        <v>0</v>
      </c>
      <c r="G66" s="46">
        <v>0</v>
      </c>
      <c r="H66" s="46">
        <v>0</v>
      </c>
      <c r="I66" s="46">
        <v>531887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4"/>
        <v>840642</v>
      </c>
      <c r="P66" s="47">
        <f t="shared" si="7"/>
        <v>44.063423838976831</v>
      </c>
      <c r="Q66" s="9"/>
    </row>
    <row r="67" spans="1:120">
      <c r="A67" s="12"/>
      <c r="B67" s="25">
        <v>364</v>
      </c>
      <c r="C67" s="20" t="s">
        <v>112</v>
      </c>
      <c r="D67" s="46">
        <v>57275</v>
      </c>
      <c r="E67" s="46">
        <v>0</v>
      </c>
      <c r="F67" s="46">
        <v>0</v>
      </c>
      <c r="G67" s="46">
        <v>0</v>
      </c>
      <c r="H67" s="46">
        <v>0</v>
      </c>
      <c r="I67" s="46">
        <v>382120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439395</v>
      </c>
      <c r="P67" s="47">
        <f t="shared" si="7"/>
        <v>23.031502253905021</v>
      </c>
      <c r="Q67" s="9"/>
    </row>
    <row r="68" spans="1:120">
      <c r="A68" s="12"/>
      <c r="B68" s="25">
        <v>365</v>
      </c>
      <c r="C68" s="20" t="s">
        <v>113</v>
      </c>
      <c r="D68" s="46">
        <v>1052</v>
      </c>
      <c r="E68" s="46">
        <v>0</v>
      </c>
      <c r="F68" s="46">
        <v>0</v>
      </c>
      <c r="G68" s="46">
        <v>0</v>
      </c>
      <c r="H68" s="46">
        <v>0</v>
      </c>
      <c r="I68" s="46">
        <v>5775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6827</v>
      </c>
      <c r="P68" s="47">
        <f t="shared" si="7"/>
        <v>0.35784673445853865</v>
      </c>
      <c r="Q68" s="9"/>
    </row>
    <row r="69" spans="1:120">
      <c r="A69" s="12"/>
      <c r="B69" s="25">
        <v>366</v>
      </c>
      <c r="C69" s="20" t="s">
        <v>65</v>
      </c>
      <c r="D69" s="46">
        <v>159131</v>
      </c>
      <c r="E69" s="46">
        <v>20019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179150</v>
      </c>
      <c r="P69" s="47">
        <f t="shared" ref="P69:P78" si="15">(O69/P$80)</f>
        <v>9.3903973162805325</v>
      </c>
      <c r="Q69" s="9"/>
    </row>
    <row r="70" spans="1:120">
      <c r="A70" s="12"/>
      <c r="B70" s="25">
        <v>367</v>
      </c>
      <c r="C70" s="20" t="s">
        <v>66</v>
      </c>
      <c r="D70" s="46">
        <v>17868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17868</v>
      </c>
      <c r="P70" s="47">
        <f t="shared" si="15"/>
        <v>0.9365761610231681</v>
      </c>
      <c r="Q70" s="9"/>
    </row>
    <row r="71" spans="1:120">
      <c r="A71" s="12"/>
      <c r="B71" s="25">
        <v>368</v>
      </c>
      <c r="C71" s="20" t="s">
        <v>67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2691122</v>
      </c>
      <c r="L71" s="46">
        <v>0</v>
      </c>
      <c r="M71" s="46">
        <v>0</v>
      </c>
      <c r="N71" s="46">
        <v>0</v>
      </c>
      <c r="O71" s="46">
        <f t="shared" si="14"/>
        <v>2691122</v>
      </c>
      <c r="P71" s="47">
        <f t="shared" si="15"/>
        <v>141.05891602893385</v>
      </c>
      <c r="Q71" s="9"/>
    </row>
    <row r="72" spans="1:120">
      <c r="A72" s="12"/>
      <c r="B72" s="25">
        <v>369.7</v>
      </c>
      <c r="C72" s="20" t="s">
        <v>68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1575019</v>
      </c>
      <c r="L72" s="46">
        <v>0</v>
      </c>
      <c r="M72" s="46">
        <v>0</v>
      </c>
      <c r="N72" s="46">
        <v>0</v>
      </c>
      <c r="O72" s="46">
        <f t="shared" si="14"/>
        <v>1575019</v>
      </c>
      <c r="P72" s="47">
        <f t="shared" si="15"/>
        <v>82.556819373099913</v>
      </c>
      <c r="Q72" s="9"/>
    </row>
    <row r="73" spans="1:120">
      <c r="A73" s="12"/>
      <c r="B73" s="25">
        <v>369.9</v>
      </c>
      <c r="C73" s="20" t="s">
        <v>69</v>
      </c>
      <c r="D73" s="46">
        <v>187988</v>
      </c>
      <c r="E73" s="46">
        <v>11590</v>
      </c>
      <c r="F73" s="46">
        <v>0</v>
      </c>
      <c r="G73" s="46">
        <v>0</v>
      </c>
      <c r="H73" s="46">
        <v>0</v>
      </c>
      <c r="I73" s="46">
        <v>131646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331224</v>
      </c>
      <c r="P73" s="47">
        <f t="shared" si="15"/>
        <v>17.361568298563792</v>
      </c>
      <c r="Q73" s="9"/>
    </row>
    <row r="74" spans="1:120" ht="15.75">
      <c r="A74" s="29" t="s">
        <v>43</v>
      </c>
      <c r="B74" s="30"/>
      <c r="C74" s="31"/>
      <c r="D74" s="32">
        <f t="shared" ref="D74:N74" si="16">SUM(D75:D77)</f>
        <v>1150846</v>
      </c>
      <c r="E74" s="32">
        <f t="shared" si="16"/>
        <v>72018</v>
      </c>
      <c r="F74" s="32">
        <f t="shared" si="16"/>
        <v>0</v>
      </c>
      <c r="G74" s="32">
        <f t="shared" si="16"/>
        <v>0</v>
      </c>
      <c r="H74" s="32">
        <f t="shared" si="16"/>
        <v>0</v>
      </c>
      <c r="I74" s="32">
        <f t="shared" si="16"/>
        <v>868098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si="16"/>
        <v>0</v>
      </c>
      <c r="O74" s="32">
        <f t="shared" si="14"/>
        <v>2090962</v>
      </c>
      <c r="P74" s="45">
        <f t="shared" si="15"/>
        <v>109.6006918964252</v>
      </c>
      <c r="Q74" s="9"/>
    </row>
    <row r="75" spans="1:120">
      <c r="A75" s="12"/>
      <c r="B75" s="25">
        <v>381</v>
      </c>
      <c r="C75" s="20" t="s">
        <v>70</v>
      </c>
      <c r="D75" s="46">
        <v>244846</v>
      </c>
      <c r="E75" s="46">
        <v>72018</v>
      </c>
      <c r="F75" s="46">
        <v>0</v>
      </c>
      <c r="G75" s="46">
        <v>0</v>
      </c>
      <c r="H75" s="46">
        <v>0</v>
      </c>
      <c r="I75" s="46">
        <v>700000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1016864</v>
      </c>
      <c r="P75" s="47">
        <f t="shared" si="15"/>
        <v>53.300345948212602</v>
      </c>
      <c r="Q75" s="9"/>
    </row>
    <row r="76" spans="1:120">
      <c r="A76" s="12"/>
      <c r="B76" s="25">
        <v>382</v>
      </c>
      <c r="C76" s="20" t="s">
        <v>81</v>
      </c>
      <c r="D76" s="46">
        <v>906000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906000</v>
      </c>
      <c r="P76" s="47">
        <f t="shared" si="15"/>
        <v>47.48925463885103</v>
      </c>
      <c r="Q76" s="9"/>
    </row>
    <row r="77" spans="1:120" ht="15.75" thickBot="1">
      <c r="A77" s="12"/>
      <c r="B77" s="25">
        <v>389.4</v>
      </c>
      <c r="C77" s="20" t="s">
        <v>71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168098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168098</v>
      </c>
      <c r="P77" s="47">
        <f t="shared" si="15"/>
        <v>8.8110913093615686</v>
      </c>
      <c r="Q77" s="9"/>
    </row>
    <row r="78" spans="1:120" ht="16.5" thickBot="1">
      <c r="A78" s="14" t="s">
        <v>53</v>
      </c>
      <c r="B78" s="23"/>
      <c r="C78" s="22"/>
      <c r="D78" s="15">
        <f t="shared" ref="D78:N78" si="17">SUM(D5,D12,D26,D45,D56,D61,D74)</f>
        <v>46147497</v>
      </c>
      <c r="E78" s="15">
        <f t="shared" si="17"/>
        <v>18429669</v>
      </c>
      <c r="F78" s="15">
        <f t="shared" si="17"/>
        <v>0</v>
      </c>
      <c r="G78" s="15">
        <f t="shared" si="17"/>
        <v>0</v>
      </c>
      <c r="H78" s="15">
        <f t="shared" si="17"/>
        <v>0</v>
      </c>
      <c r="I78" s="15">
        <f t="shared" si="17"/>
        <v>47698109</v>
      </c>
      <c r="J78" s="15">
        <f t="shared" si="17"/>
        <v>0</v>
      </c>
      <c r="K78" s="15">
        <f t="shared" si="17"/>
        <v>-13986105</v>
      </c>
      <c r="L78" s="15">
        <f t="shared" si="17"/>
        <v>0</v>
      </c>
      <c r="M78" s="15">
        <f t="shared" si="17"/>
        <v>0</v>
      </c>
      <c r="N78" s="15">
        <f t="shared" si="17"/>
        <v>0</v>
      </c>
      <c r="O78" s="15">
        <f>SUM(D78:N78)</f>
        <v>98289170</v>
      </c>
      <c r="P78" s="38">
        <f t="shared" si="15"/>
        <v>5151.9640423524479</v>
      </c>
      <c r="Q78" s="6"/>
      <c r="R78" s="2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</row>
    <row r="79" spans="1:120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9"/>
    </row>
    <row r="80" spans="1:120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2"/>
      <c r="M80" s="48" t="s">
        <v>174</v>
      </c>
      <c r="N80" s="48"/>
      <c r="O80" s="48"/>
      <c r="P80" s="43">
        <v>19078</v>
      </c>
    </row>
    <row r="81" spans="1:16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1"/>
    </row>
    <row r="82" spans="1:16" ht="15.75" customHeight="1" thickBot="1">
      <c r="A82" s="52" t="s">
        <v>91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4"/>
    </row>
  </sheetData>
  <mergeCells count="10">
    <mergeCell ref="M80:O80"/>
    <mergeCell ref="A81:P81"/>
    <mergeCell ref="A82:P8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11893725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298456</v>
      </c>
      <c r="L5" s="27">
        <f t="shared" si="0"/>
        <v>0</v>
      </c>
      <c r="M5" s="27">
        <f t="shared" si="0"/>
        <v>0</v>
      </c>
      <c r="N5" s="28">
        <f>SUM(D5:M5)</f>
        <v>12192181</v>
      </c>
      <c r="O5" s="33">
        <f t="shared" ref="O5:O36" si="1">(N5/O$68)</f>
        <v>1008.1181577641806</v>
      </c>
      <c r="P5" s="6"/>
    </row>
    <row r="6" spans="1:133">
      <c r="A6" s="12"/>
      <c r="B6" s="25">
        <v>312.10000000000002</v>
      </c>
      <c r="C6" s="20" t="s">
        <v>9</v>
      </c>
      <c r="D6" s="46">
        <v>183894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183894</v>
      </c>
      <c r="O6" s="47">
        <f t="shared" si="1"/>
        <v>15.205391103026294</v>
      </c>
      <c r="P6" s="9"/>
    </row>
    <row r="7" spans="1:133">
      <c r="A7" s="12"/>
      <c r="B7" s="25">
        <v>312.51</v>
      </c>
      <c r="C7" s="20" t="s">
        <v>79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198946</v>
      </c>
      <c r="L7" s="46">
        <v>0</v>
      </c>
      <c r="M7" s="46">
        <v>0</v>
      </c>
      <c r="N7" s="46">
        <f>SUM(D7:M7)</f>
        <v>198946</v>
      </c>
      <c r="O7" s="47">
        <f t="shared" si="1"/>
        <v>16.449975194311229</v>
      </c>
      <c r="P7" s="9"/>
    </row>
    <row r="8" spans="1:133">
      <c r="A8" s="12"/>
      <c r="B8" s="25">
        <v>312.52</v>
      </c>
      <c r="C8" s="20" t="s">
        <v>101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99510</v>
      </c>
      <c r="L8" s="46">
        <v>0</v>
      </c>
      <c r="M8" s="46">
        <v>0</v>
      </c>
      <c r="N8" s="46">
        <f>SUM(D8:M8)</f>
        <v>99510</v>
      </c>
      <c r="O8" s="47">
        <f t="shared" si="1"/>
        <v>8.2280469654374073</v>
      </c>
      <c r="P8" s="9"/>
    </row>
    <row r="9" spans="1:133">
      <c r="A9" s="12"/>
      <c r="B9" s="25">
        <v>314.10000000000002</v>
      </c>
      <c r="C9" s="20" t="s">
        <v>10</v>
      </c>
      <c r="D9" s="46">
        <v>2523330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2523330</v>
      </c>
      <c r="O9" s="47">
        <f t="shared" si="1"/>
        <v>208.64312882421035</v>
      </c>
      <c r="P9" s="9"/>
    </row>
    <row r="10" spans="1:133">
      <c r="A10" s="12"/>
      <c r="B10" s="25">
        <v>314.39999999999998</v>
      </c>
      <c r="C10" s="20" t="s">
        <v>11</v>
      </c>
      <c r="D10" s="46">
        <v>96822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96822</v>
      </c>
      <c r="O10" s="47">
        <f t="shared" si="1"/>
        <v>8.005787994046635</v>
      </c>
      <c r="P10" s="9"/>
    </row>
    <row r="11" spans="1:133">
      <c r="A11" s="12"/>
      <c r="B11" s="25">
        <v>315</v>
      </c>
      <c r="C11" s="20" t="s">
        <v>102</v>
      </c>
      <c r="D11" s="46">
        <v>1082200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1082200</v>
      </c>
      <c r="O11" s="47">
        <f t="shared" si="1"/>
        <v>89.482387960972389</v>
      </c>
      <c r="P11" s="9"/>
    </row>
    <row r="12" spans="1:133">
      <c r="A12" s="12"/>
      <c r="B12" s="25">
        <v>316</v>
      </c>
      <c r="C12" s="20" t="s">
        <v>103</v>
      </c>
      <c r="D12" s="46">
        <v>8007479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8007479</v>
      </c>
      <c r="O12" s="47">
        <f t="shared" si="1"/>
        <v>662.10343972217629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SUM(D14:D22)</f>
        <v>3325047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1300330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1128476</v>
      </c>
      <c r="N13" s="44">
        <f>SUM(D13:M13)</f>
        <v>5753853</v>
      </c>
      <c r="O13" s="45">
        <f t="shared" si="1"/>
        <v>475.76095584587398</v>
      </c>
      <c r="P13" s="10"/>
    </row>
    <row r="14" spans="1:133">
      <c r="A14" s="12"/>
      <c r="B14" s="25">
        <v>322</v>
      </c>
      <c r="C14" s="20" t="s">
        <v>0</v>
      </c>
      <c r="D14" s="46">
        <v>452356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452356</v>
      </c>
      <c r="O14" s="47">
        <f t="shared" si="1"/>
        <v>37.403340499421198</v>
      </c>
      <c r="P14" s="9"/>
    </row>
    <row r="15" spans="1:133">
      <c r="A15" s="12"/>
      <c r="B15" s="25">
        <v>323.10000000000002</v>
      </c>
      <c r="C15" s="20" t="s">
        <v>15</v>
      </c>
      <c r="D15" s="46">
        <v>2151668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2151668</v>
      </c>
      <c r="O15" s="47">
        <f t="shared" si="1"/>
        <v>177.91202249049115</v>
      </c>
      <c r="P15" s="9"/>
    </row>
    <row r="16" spans="1:133">
      <c r="A16" s="12"/>
      <c r="B16" s="25">
        <v>323.39999999999998</v>
      </c>
      <c r="C16" s="20" t="s">
        <v>16</v>
      </c>
      <c r="D16" s="46">
        <v>64251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64251</v>
      </c>
      <c r="O16" s="47">
        <f t="shared" si="1"/>
        <v>5.3126343641475113</v>
      </c>
      <c r="P16" s="9"/>
    </row>
    <row r="17" spans="1:16">
      <c r="A17" s="12"/>
      <c r="B17" s="25">
        <v>324.11</v>
      </c>
      <c r="C17" s="20" t="s">
        <v>17</v>
      </c>
      <c r="D17" s="46">
        <v>94340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94340</v>
      </c>
      <c r="O17" s="47">
        <f t="shared" si="1"/>
        <v>7.8005622622788158</v>
      </c>
      <c r="P17" s="9"/>
    </row>
    <row r="18" spans="1:16">
      <c r="A18" s="12"/>
      <c r="B18" s="25">
        <v>324.12</v>
      </c>
      <c r="C18" s="20" t="s">
        <v>85</v>
      </c>
      <c r="D18" s="46">
        <v>192233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192233</v>
      </c>
      <c r="O18" s="47">
        <f t="shared" si="1"/>
        <v>15.894906565238962</v>
      </c>
      <c r="P18" s="9"/>
    </row>
    <row r="19" spans="1:16">
      <c r="A19" s="12"/>
      <c r="B19" s="25">
        <v>324.22000000000003</v>
      </c>
      <c r="C19" s="20" t="s">
        <v>86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1296090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1296090</v>
      </c>
      <c r="O19" s="47">
        <f t="shared" si="1"/>
        <v>107.16801719861088</v>
      </c>
      <c r="P19" s="9"/>
    </row>
    <row r="20" spans="1:16">
      <c r="A20" s="12"/>
      <c r="B20" s="25">
        <v>324.32</v>
      </c>
      <c r="C20" s="20" t="s">
        <v>98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1128476</v>
      </c>
      <c r="N20" s="46">
        <f t="shared" si="4"/>
        <v>1128476</v>
      </c>
      <c r="O20" s="47">
        <f t="shared" si="1"/>
        <v>93.308748139573339</v>
      </c>
      <c r="P20" s="9"/>
    </row>
    <row r="21" spans="1:16">
      <c r="A21" s="12"/>
      <c r="B21" s="25">
        <v>324.61</v>
      </c>
      <c r="C21" s="20" t="s">
        <v>20</v>
      </c>
      <c r="D21" s="46">
        <v>294768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294768</v>
      </c>
      <c r="O21" s="47">
        <f t="shared" si="1"/>
        <v>24.373077559120226</v>
      </c>
      <c r="P21" s="9"/>
    </row>
    <row r="22" spans="1:16">
      <c r="A22" s="12"/>
      <c r="B22" s="25">
        <v>329</v>
      </c>
      <c r="C22" s="20" t="s">
        <v>21</v>
      </c>
      <c r="D22" s="46">
        <v>75431</v>
      </c>
      <c r="E22" s="46">
        <v>0</v>
      </c>
      <c r="F22" s="46">
        <v>0</v>
      </c>
      <c r="G22" s="46">
        <v>0</v>
      </c>
      <c r="H22" s="46">
        <v>0</v>
      </c>
      <c r="I22" s="46">
        <v>4240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79671</v>
      </c>
      <c r="O22" s="47">
        <f t="shared" si="1"/>
        <v>6.587646766991897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SUM(D24:D35)</f>
        <v>3670552</v>
      </c>
      <c r="E23" s="32">
        <f t="shared" si="5"/>
        <v>17062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750000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6107773</v>
      </c>
      <c r="N23" s="44">
        <f>SUM(D23:M23)</f>
        <v>10545387</v>
      </c>
      <c r="O23" s="45">
        <f t="shared" si="1"/>
        <v>871.95195964941297</v>
      </c>
      <c r="P23" s="10"/>
    </row>
    <row r="24" spans="1:16">
      <c r="A24" s="12"/>
      <c r="B24" s="25">
        <v>331.2</v>
      </c>
      <c r="C24" s="20" t="s">
        <v>22</v>
      </c>
      <c r="D24" s="46">
        <v>71099</v>
      </c>
      <c r="E24" s="46">
        <v>17062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88161</v>
      </c>
      <c r="O24" s="47">
        <f t="shared" si="1"/>
        <v>7.2896477592194477</v>
      </c>
      <c r="P24" s="9"/>
    </row>
    <row r="25" spans="1:16">
      <c r="A25" s="12"/>
      <c r="B25" s="25">
        <v>334.35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750000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750000</v>
      </c>
      <c r="O25" s="47">
        <f t="shared" si="1"/>
        <v>62.014221928228871</v>
      </c>
      <c r="P25" s="9"/>
    </row>
    <row r="26" spans="1:16">
      <c r="A26" s="12"/>
      <c r="B26" s="25">
        <v>334.49</v>
      </c>
      <c r="C26" s="20" t="s">
        <v>29</v>
      </c>
      <c r="D26" s="46">
        <v>142067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47783</v>
      </c>
      <c r="N26" s="46">
        <f t="shared" ref="N26:N32" si="6">SUM(D26:M26)</f>
        <v>189850</v>
      </c>
      <c r="O26" s="47">
        <f t="shared" si="1"/>
        <v>15.69786671076567</v>
      </c>
      <c r="P26" s="9"/>
    </row>
    <row r="27" spans="1:16">
      <c r="A27" s="12"/>
      <c r="B27" s="25">
        <v>335.12</v>
      </c>
      <c r="C27" s="20" t="s">
        <v>104</v>
      </c>
      <c r="D27" s="46">
        <v>252196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252196</v>
      </c>
      <c r="O27" s="47">
        <f t="shared" si="1"/>
        <v>20.852984951215479</v>
      </c>
      <c r="P27" s="9"/>
    </row>
    <row r="28" spans="1:16">
      <c r="A28" s="12"/>
      <c r="B28" s="25">
        <v>335.14</v>
      </c>
      <c r="C28" s="20" t="s">
        <v>105</v>
      </c>
      <c r="D28" s="46">
        <v>3400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3400</v>
      </c>
      <c r="O28" s="47">
        <f t="shared" si="1"/>
        <v>0.28113113940797091</v>
      </c>
      <c r="P28" s="9"/>
    </row>
    <row r="29" spans="1:16">
      <c r="A29" s="12"/>
      <c r="B29" s="25">
        <v>335.15</v>
      </c>
      <c r="C29" s="20" t="s">
        <v>106</v>
      </c>
      <c r="D29" s="46">
        <v>10729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10729</v>
      </c>
      <c r="O29" s="47">
        <f t="shared" si="1"/>
        <v>0.88713411609062343</v>
      </c>
      <c r="P29" s="9"/>
    </row>
    <row r="30" spans="1:16">
      <c r="A30" s="12"/>
      <c r="B30" s="25">
        <v>335.18</v>
      </c>
      <c r="C30" s="20" t="s">
        <v>107</v>
      </c>
      <c r="D30" s="46">
        <v>927058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927058</v>
      </c>
      <c r="O30" s="47">
        <f t="shared" si="1"/>
        <v>76.65437406978667</v>
      </c>
      <c r="P30" s="9"/>
    </row>
    <row r="31" spans="1:16">
      <c r="A31" s="12"/>
      <c r="B31" s="25">
        <v>335.21</v>
      </c>
      <c r="C31" s="20" t="s">
        <v>35</v>
      </c>
      <c r="D31" s="46">
        <v>6720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6720</v>
      </c>
      <c r="O31" s="47">
        <f t="shared" si="1"/>
        <v>0.55564742847693072</v>
      </c>
      <c r="P31" s="9"/>
    </row>
    <row r="32" spans="1:16">
      <c r="A32" s="12"/>
      <c r="B32" s="25">
        <v>335.49</v>
      </c>
      <c r="C32" s="20" t="s">
        <v>87</v>
      </c>
      <c r="D32" s="46">
        <v>23361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23361</v>
      </c>
      <c r="O32" s="47">
        <f t="shared" si="1"/>
        <v>1.931618984620473</v>
      </c>
      <c r="P32" s="9"/>
    </row>
    <row r="33" spans="1:16">
      <c r="A33" s="12"/>
      <c r="B33" s="25">
        <v>337.2</v>
      </c>
      <c r="C33" s="20" t="s">
        <v>108</v>
      </c>
      <c r="D33" s="46">
        <v>50000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50000</v>
      </c>
      <c r="O33" s="47">
        <f t="shared" si="1"/>
        <v>4.1342814618819252</v>
      </c>
      <c r="P33" s="9"/>
    </row>
    <row r="34" spans="1:16">
      <c r="A34" s="12"/>
      <c r="B34" s="25">
        <v>337.7</v>
      </c>
      <c r="C34" s="20" t="s">
        <v>109</v>
      </c>
      <c r="D34" s="46">
        <v>2183922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2183922</v>
      </c>
      <c r="O34" s="47">
        <f t="shared" si="1"/>
        <v>180.57896477592195</v>
      </c>
      <c r="P34" s="9"/>
    </row>
    <row r="35" spans="1:16">
      <c r="A35" s="12"/>
      <c r="B35" s="25">
        <v>338</v>
      </c>
      <c r="C35" s="20" t="s">
        <v>36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6059990</v>
      </c>
      <c r="N35" s="46">
        <f>SUM(D35:M35)</f>
        <v>6059990</v>
      </c>
      <c r="O35" s="47">
        <f t="shared" si="1"/>
        <v>501.07408632379691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SUM(D37:D45)</f>
        <v>463652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29081989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66228</v>
      </c>
      <c r="N36" s="32">
        <f>SUM(D36:M36)</f>
        <v>29611869</v>
      </c>
      <c r="O36" s="45">
        <f t="shared" si="1"/>
        <v>2448.4760211675211</v>
      </c>
      <c r="P36" s="10"/>
    </row>
    <row r="37" spans="1:16">
      <c r="A37" s="12"/>
      <c r="B37" s="25">
        <v>342.1</v>
      </c>
      <c r="C37" s="20" t="s">
        <v>44</v>
      </c>
      <c r="D37" s="46">
        <v>33380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8">SUM(D37:M37)</f>
        <v>33380</v>
      </c>
      <c r="O37" s="47">
        <f t="shared" ref="O37:O66" si="9">(N37/O$68)</f>
        <v>2.760046303952373</v>
      </c>
      <c r="P37" s="9"/>
    </row>
    <row r="38" spans="1:16">
      <c r="A38" s="12"/>
      <c r="B38" s="25">
        <v>342.2</v>
      </c>
      <c r="C38" s="20" t="s">
        <v>94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7928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7928</v>
      </c>
      <c r="O38" s="47">
        <f t="shared" si="9"/>
        <v>0.65553166859599798</v>
      </c>
      <c r="P38" s="9"/>
    </row>
    <row r="39" spans="1:16">
      <c r="A39" s="12"/>
      <c r="B39" s="25">
        <v>343.3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16196514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16196514</v>
      </c>
      <c r="O39" s="47">
        <f t="shared" si="9"/>
        <v>1339.2189515462212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10890363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10890363</v>
      </c>
      <c r="O40" s="47">
        <f t="shared" si="9"/>
        <v>900.47651728129654</v>
      </c>
      <c r="P40" s="9"/>
    </row>
    <row r="41" spans="1:16">
      <c r="A41" s="12"/>
      <c r="B41" s="25">
        <v>343.6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100157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100157</v>
      </c>
      <c r="O41" s="47">
        <f t="shared" si="9"/>
        <v>8.2815445675541586</v>
      </c>
      <c r="P41" s="9"/>
    </row>
    <row r="42" spans="1:16">
      <c r="A42" s="12"/>
      <c r="B42" s="25">
        <v>343.9</v>
      </c>
      <c r="C42" s="20" t="s">
        <v>49</v>
      </c>
      <c r="D42" s="46">
        <v>69014</v>
      </c>
      <c r="E42" s="46">
        <v>0</v>
      </c>
      <c r="F42" s="46">
        <v>0</v>
      </c>
      <c r="G42" s="46">
        <v>0</v>
      </c>
      <c r="H42" s="46">
        <v>0</v>
      </c>
      <c r="I42" s="46">
        <v>941308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1010322</v>
      </c>
      <c r="O42" s="47">
        <f t="shared" si="9"/>
        <v>83.539110302629396</v>
      </c>
      <c r="P42" s="9"/>
    </row>
    <row r="43" spans="1:16">
      <c r="A43" s="12"/>
      <c r="B43" s="25">
        <v>344.9</v>
      </c>
      <c r="C43" s="20" t="s">
        <v>110</v>
      </c>
      <c r="D43" s="46">
        <v>217908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66228</v>
      </c>
      <c r="N43" s="46">
        <f t="shared" si="8"/>
        <v>284136</v>
      </c>
      <c r="O43" s="47">
        <f t="shared" si="9"/>
        <v>23.493963949065652</v>
      </c>
      <c r="P43" s="9"/>
    </row>
    <row r="44" spans="1:16">
      <c r="A44" s="12"/>
      <c r="B44" s="25">
        <v>347.2</v>
      </c>
      <c r="C44" s="20" t="s">
        <v>51</v>
      </c>
      <c r="D44" s="46">
        <v>143350</v>
      </c>
      <c r="E44" s="46">
        <v>0</v>
      </c>
      <c r="F44" s="46">
        <v>0</v>
      </c>
      <c r="G44" s="46">
        <v>0</v>
      </c>
      <c r="H44" s="46">
        <v>0</v>
      </c>
      <c r="I44" s="46">
        <v>250289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393639</v>
      </c>
      <c r="O44" s="47">
        <f t="shared" si="9"/>
        <v>32.548288407474779</v>
      </c>
      <c r="P44" s="9"/>
    </row>
    <row r="45" spans="1:16">
      <c r="A45" s="12"/>
      <c r="B45" s="25">
        <v>347.5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695430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695430</v>
      </c>
      <c r="O45" s="47">
        <f t="shared" si="9"/>
        <v>57.502067140730944</v>
      </c>
      <c r="P45" s="9"/>
    </row>
    <row r="46" spans="1:16" ht="15.75">
      <c r="A46" s="29" t="s">
        <v>42</v>
      </c>
      <c r="B46" s="30"/>
      <c r="C46" s="31"/>
      <c r="D46" s="32">
        <f t="shared" ref="D46:M46" si="10">SUM(D47:D49)</f>
        <v>150381</v>
      </c>
      <c r="E46" s="32">
        <f t="shared" si="10"/>
        <v>25937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370927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3791</v>
      </c>
      <c r="N46" s="32">
        <f t="shared" ref="N46:N51" si="11">SUM(D46:M46)</f>
        <v>551036</v>
      </c>
      <c r="O46" s="45">
        <f t="shared" si="9"/>
        <v>45.56275839259137</v>
      </c>
      <c r="P46" s="10"/>
    </row>
    <row r="47" spans="1:16">
      <c r="A47" s="13"/>
      <c r="B47" s="39">
        <v>351.1</v>
      </c>
      <c r="C47" s="21" t="s">
        <v>55</v>
      </c>
      <c r="D47" s="46">
        <v>125426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125426</v>
      </c>
      <c r="O47" s="47">
        <f t="shared" si="9"/>
        <v>10.370927732760046</v>
      </c>
      <c r="P47" s="9"/>
    </row>
    <row r="48" spans="1:16">
      <c r="A48" s="13"/>
      <c r="B48" s="39">
        <v>354</v>
      </c>
      <c r="C48" s="21" t="s">
        <v>56</v>
      </c>
      <c r="D48" s="46">
        <v>9994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3791</v>
      </c>
      <c r="N48" s="46">
        <f t="shared" si="11"/>
        <v>13785</v>
      </c>
      <c r="O48" s="47">
        <f t="shared" si="9"/>
        <v>1.1398213990408468</v>
      </c>
      <c r="P48" s="9"/>
    </row>
    <row r="49" spans="1:16">
      <c r="A49" s="13"/>
      <c r="B49" s="39">
        <v>359</v>
      </c>
      <c r="C49" s="21" t="s">
        <v>57</v>
      </c>
      <c r="D49" s="46">
        <v>14961</v>
      </c>
      <c r="E49" s="46">
        <v>25937</v>
      </c>
      <c r="F49" s="46">
        <v>0</v>
      </c>
      <c r="G49" s="46">
        <v>0</v>
      </c>
      <c r="H49" s="46">
        <v>0</v>
      </c>
      <c r="I49" s="46">
        <v>370927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411825</v>
      </c>
      <c r="O49" s="47">
        <f t="shared" si="9"/>
        <v>34.052009260790477</v>
      </c>
      <c r="P49" s="9"/>
    </row>
    <row r="50" spans="1:16" ht="15.75">
      <c r="A50" s="29" t="s">
        <v>2</v>
      </c>
      <c r="B50" s="30"/>
      <c r="C50" s="31"/>
      <c r="D50" s="32">
        <f t="shared" ref="D50:M50" si="12">SUM(D51:D61)</f>
        <v>1009802</v>
      </c>
      <c r="E50" s="32">
        <f t="shared" si="12"/>
        <v>20272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7473511</v>
      </c>
      <c r="J50" s="32">
        <f t="shared" si="12"/>
        <v>0</v>
      </c>
      <c r="K50" s="32">
        <f t="shared" si="12"/>
        <v>9200071</v>
      </c>
      <c r="L50" s="32">
        <f t="shared" si="12"/>
        <v>0</v>
      </c>
      <c r="M50" s="32">
        <f t="shared" si="12"/>
        <v>21085</v>
      </c>
      <c r="N50" s="32">
        <f t="shared" si="11"/>
        <v>17724741</v>
      </c>
      <c r="O50" s="45">
        <f t="shared" si="9"/>
        <v>1465.5813626591698</v>
      </c>
      <c r="P50" s="10"/>
    </row>
    <row r="51" spans="1:16">
      <c r="A51" s="12"/>
      <c r="B51" s="25">
        <v>361.1</v>
      </c>
      <c r="C51" s="20" t="s">
        <v>58</v>
      </c>
      <c r="D51" s="46">
        <v>19311</v>
      </c>
      <c r="E51" s="46">
        <v>683</v>
      </c>
      <c r="F51" s="46">
        <v>0</v>
      </c>
      <c r="G51" s="46">
        <v>0</v>
      </c>
      <c r="H51" s="46">
        <v>0</v>
      </c>
      <c r="I51" s="46">
        <v>136490</v>
      </c>
      <c r="J51" s="46">
        <v>0</v>
      </c>
      <c r="K51" s="46">
        <v>685</v>
      </c>
      <c r="L51" s="46">
        <v>0</v>
      </c>
      <c r="M51" s="46">
        <v>17067</v>
      </c>
      <c r="N51" s="46">
        <f t="shared" si="11"/>
        <v>174236</v>
      </c>
      <c r="O51" s="47">
        <f t="shared" si="9"/>
        <v>14.406813295849181</v>
      </c>
      <c r="P51" s="9"/>
    </row>
    <row r="52" spans="1:16">
      <c r="A52" s="12"/>
      <c r="B52" s="25">
        <v>361.2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1116135</v>
      </c>
      <c r="L52" s="46">
        <v>0</v>
      </c>
      <c r="M52" s="46">
        <v>0</v>
      </c>
      <c r="N52" s="46">
        <f t="shared" ref="N52:N61" si="13">SUM(D52:M52)</f>
        <v>1116135</v>
      </c>
      <c r="O52" s="47">
        <f t="shared" si="9"/>
        <v>92.288324789151645</v>
      </c>
      <c r="P52" s="9"/>
    </row>
    <row r="53" spans="1:16">
      <c r="A53" s="12"/>
      <c r="B53" s="25">
        <v>361.3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2655980</v>
      </c>
      <c r="L53" s="46">
        <v>0</v>
      </c>
      <c r="M53" s="46">
        <v>0</v>
      </c>
      <c r="N53" s="46">
        <f t="shared" si="13"/>
        <v>2655980</v>
      </c>
      <c r="O53" s="47">
        <f t="shared" si="9"/>
        <v>219.61137754258309</v>
      </c>
      <c r="P53" s="9"/>
    </row>
    <row r="54" spans="1:16">
      <c r="A54" s="12"/>
      <c r="B54" s="25">
        <v>361.4</v>
      </c>
      <c r="C54" s="20" t="s">
        <v>111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2774656</v>
      </c>
      <c r="L54" s="46">
        <v>0</v>
      </c>
      <c r="M54" s="46">
        <v>0</v>
      </c>
      <c r="N54" s="46">
        <f t="shared" si="13"/>
        <v>2774656</v>
      </c>
      <c r="O54" s="47">
        <f t="shared" si="9"/>
        <v>229.42417727798909</v>
      </c>
      <c r="P54" s="9"/>
    </row>
    <row r="55" spans="1:16">
      <c r="A55" s="12"/>
      <c r="B55" s="25">
        <v>362</v>
      </c>
      <c r="C55" s="20" t="s">
        <v>62</v>
      </c>
      <c r="D55" s="46">
        <v>176281</v>
      </c>
      <c r="E55" s="46">
        <v>0</v>
      </c>
      <c r="F55" s="46">
        <v>0</v>
      </c>
      <c r="G55" s="46">
        <v>0</v>
      </c>
      <c r="H55" s="46">
        <v>0</v>
      </c>
      <c r="I55" s="46">
        <v>267306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443587</v>
      </c>
      <c r="O55" s="47">
        <f t="shared" si="9"/>
        <v>36.678270216636349</v>
      </c>
      <c r="P55" s="9"/>
    </row>
    <row r="56" spans="1:16">
      <c r="A56" s="12"/>
      <c r="B56" s="25">
        <v>364</v>
      </c>
      <c r="C56" s="20" t="s">
        <v>112</v>
      </c>
      <c r="D56" s="46">
        <v>50659</v>
      </c>
      <c r="E56" s="46">
        <v>3135</v>
      </c>
      <c r="F56" s="46">
        <v>0</v>
      </c>
      <c r="G56" s="46">
        <v>0</v>
      </c>
      <c r="H56" s="46">
        <v>0</v>
      </c>
      <c r="I56" s="46">
        <v>4372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58166</v>
      </c>
      <c r="O56" s="47">
        <f t="shared" si="9"/>
        <v>4.8094923102364806</v>
      </c>
      <c r="P56" s="9"/>
    </row>
    <row r="57" spans="1:16">
      <c r="A57" s="12"/>
      <c r="B57" s="25">
        <v>365</v>
      </c>
      <c r="C57" s="20" t="s">
        <v>113</v>
      </c>
      <c r="D57" s="46">
        <v>1239</v>
      </c>
      <c r="E57" s="46">
        <v>0</v>
      </c>
      <c r="F57" s="46">
        <v>0</v>
      </c>
      <c r="G57" s="46">
        <v>0</v>
      </c>
      <c r="H57" s="46">
        <v>0</v>
      </c>
      <c r="I57" s="46">
        <v>12653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13892</v>
      </c>
      <c r="O57" s="47">
        <f t="shared" si="9"/>
        <v>1.1486687613692741</v>
      </c>
      <c r="P57" s="9"/>
    </row>
    <row r="58" spans="1:16">
      <c r="A58" s="12"/>
      <c r="B58" s="25">
        <v>366</v>
      </c>
      <c r="C58" s="20" t="s">
        <v>65</v>
      </c>
      <c r="D58" s="46">
        <v>58336</v>
      </c>
      <c r="E58" s="46">
        <v>16454</v>
      </c>
      <c r="F58" s="46">
        <v>0</v>
      </c>
      <c r="G58" s="46">
        <v>0</v>
      </c>
      <c r="H58" s="46">
        <v>0</v>
      </c>
      <c r="I58" s="46">
        <v>29589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104379</v>
      </c>
      <c r="O58" s="47">
        <f t="shared" si="9"/>
        <v>8.6306432941954689</v>
      </c>
      <c r="P58" s="9"/>
    </row>
    <row r="59" spans="1:16">
      <c r="A59" s="12"/>
      <c r="B59" s="25">
        <v>368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1636956</v>
      </c>
      <c r="L59" s="46">
        <v>0</v>
      </c>
      <c r="M59" s="46">
        <v>0</v>
      </c>
      <c r="N59" s="46">
        <f t="shared" si="13"/>
        <v>1636956</v>
      </c>
      <c r="O59" s="47">
        <f t="shared" si="9"/>
        <v>135.35273689432776</v>
      </c>
      <c r="P59" s="9"/>
    </row>
    <row r="60" spans="1:16">
      <c r="A60" s="12"/>
      <c r="B60" s="25">
        <v>369.7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1015659</v>
      </c>
      <c r="L60" s="46">
        <v>0</v>
      </c>
      <c r="M60" s="46">
        <v>0</v>
      </c>
      <c r="N60" s="46">
        <f t="shared" si="13"/>
        <v>1015659</v>
      </c>
      <c r="O60" s="47">
        <f t="shared" si="9"/>
        <v>83.980403505870683</v>
      </c>
      <c r="P60" s="9"/>
    </row>
    <row r="61" spans="1:16">
      <c r="A61" s="12"/>
      <c r="B61" s="25">
        <v>369.9</v>
      </c>
      <c r="C61" s="20" t="s">
        <v>69</v>
      </c>
      <c r="D61" s="46">
        <v>703976</v>
      </c>
      <c r="E61" s="46">
        <v>0</v>
      </c>
      <c r="F61" s="46">
        <v>0</v>
      </c>
      <c r="G61" s="46">
        <v>0</v>
      </c>
      <c r="H61" s="46">
        <v>0</v>
      </c>
      <c r="I61" s="46">
        <v>7023101</v>
      </c>
      <c r="J61" s="46">
        <v>0</v>
      </c>
      <c r="K61" s="46">
        <v>0</v>
      </c>
      <c r="L61" s="46">
        <v>0</v>
      </c>
      <c r="M61" s="46">
        <v>4018</v>
      </c>
      <c r="N61" s="46">
        <f t="shared" si="13"/>
        <v>7731095</v>
      </c>
      <c r="O61" s="47">
        <f t="shared" si="9"/>
        <v>639.2504547709608</v>
      </c>
      <c r="P61" s="9"/>
    </row>
    <row r="62" spans="1:16" ht="15.75">
      <c r="A62" s="29" t="s">
        <v>43</v>
      </c>
      <c r="B62" s="30"/>
      <c r="C62" s="31"/>
      <c r="D62" s="32">
        <f t="shared" ref="D62:M62" si="14">SUM(D63:D65)</f>
        <v>100000</v>
      </c>
      <c r="E62" s="32">
        <f t="shared" si="14"/>
        <v>0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533939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633939</v>
      </c>
      <c r="O62" s="45">
        <f t="shared" si="9"/>
        <v>52.417645113279313</v>
      </c>
      <c r="P62" s="9"/>
    </row>
    <row r="63" spans="1:16">
      <c r="A63" s="12"/>
      <c r="B63" s="25">
        <v>381</v>
      </c>
      <c r="C63" s="20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453573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453573</v>
      </c>
      <c r="O63" s="47">
        <f t="shared" si="9"/>
        <v>37.503968910203405</v>
      </c>
      <c r="P63" s="9"/>
    </row>
    <row r="64" spans="1:16">
      <c r="A64" s="12"/>
      <c r="B64" s="25">
        <v>382</v>
      </c>
      <c r="C64" s="20" t="s">
        <v>81</v>
      </c>
      <c r="D64" s="46">
        <v>100000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100000</v>
      </c>
      <c r="O64" s="47">
        <f t="shared" si="9"/>
        <v>8.2685629237638505</v>
      </c>
      <c r="P64" s="9"/>
    </row>
    <row r="65" spans="1:119" ht="15.75" thickBot="1">
      <c r="A65" s="12"/>
      <c r="B65" s="25">
        <v>389.4</v>
      </c>
      <c r="C65" s="20" t="s">
        <v>114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80366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80366</v>
      </c>
      <c r="O65" s="47">
        <f t="shared" si="9"/>
        <v>6.6451132793120555</v>
      </c>
      <c r="P65" s="9"/>
    </row>
    <row r="66" spans="1:119" ht="16.5" thickBot="1">
      <c r="A66" s="14" t="s">
        <v>53</v>
      </c>
      <c r="B66" s="23"/>
      <c r="C66" s="22"/>
      <c r="D66" s="15">
        <f t="shared" ref="D66:M66" si="15">SUM(D5,D13,D23,D36,D46,D50,D62)</f>
        <v>20613159</v>
      </c>
      <c r="E66" s="15">
        <f t="shared" si="15"/>
        <v>63271</v>
      </c>
      <c r="F66" s="15">
        <f t="shared" si="15"/>
        <v>0</v>
      </c>
      <c r="G66" s="15">
        <f t="shared" si="15"/>
        <v>0</v>
      </c>
      <c r="H66" s="15">
        <f t="shared" si="15"/>
        <v>0</v>
      </c>
      <c r="I66" s="15">
        <f t="shared" si="15"/>
        <v>39510696</v>
      </c>
      <c r="J66" s="15">
        <f t="shared" si="15"/>
        <v>0</v>
      </c>
      <c r="K66" s="15">
        <f t="shared" si="15"/>
        <v>9498527</v>
      </c>
      <c r="L66" s="15">
        <f t="shared" si="15"/>
        <v>0</v>
      </c>
      <c r="M66" s="15">
        <f t="shared" si="15"/>
        <v>7327353</v>
      </c>
      <c r="N66" s="15">
        <f>SUM(D66:M66)</f>
        <v>77013006</v>
      </c>
      <c r="O66" s="38">
        <f t="shared" si="9"/>
        <v>6367.8688605920288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115</v>
      </c>
      <c r="M68" s="48"/>
      <c r="N68" s="48"/>
      <c r="O68" s="43">
        <v>12094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91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11232390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302363</v>
      </c>
      <c r="L5" s="27">
        <f t="shared" si="0"/>
        <v>0</v>
      </c>
      <c r="M5" s="27">
        <f t="shared" si="0"/>
        <v>0</v>
      </c>
      <c r="N5" s="28">
        <f>SUM(D5:M5)</f>
        <v>11534753</v>
      </c>
      <c r="O5" s="33">
        <f t="shared" ref="O5:O36" si="1">(N5/O$67)</f>
        <v>955.89235104002648</v>
      </c>
      <c r="P5" s="6"/>
    </row>
    <row r="6" spans="1:133">
      <c r="A6" s="12"/>
      <c r="B6" s="25">
        <v>312.10000000000002</v>
      </c>
      <c r="C6" s="20" t="s">
        <v>9</v>
      </c>
      <c r="D6" s="46">
        <v>240116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240116</v>
      </c>
      <c r="O6" s="47">
        <f t="shared" si="1"/>
        <v>19.898566337946466</v>
      </c>
      <c r="P6" s="9"/>
    </row>
    <row r="7" spans="1:133">
      <c r="A7" s="12"/>
      <c r="B7" s="25">
        <v>312.51</v>
      </c>
      <c r="C7" s="20" t="s">
        <v>84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203765</v>
      </c>
      <c r="L7" s="46">
        <v>0</v>
      </c>
      <c r="M7" s="46">
        <v>0</v>
      </c>
      <c r="N7" s="46">
        <f>SUM(D7:M7)</f>
        <v>203765</v>
      </c>
      <c r="O7" s="47">
        <f t="shared" si="1"/>
        <v>16.886135742106571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98598</v>
      </c>
      <c r="L8" s="46">
        <v>0</v>
      </c>
      <c r="M8" s="46">
        <v>0</v>
      </c>
      <c r="N8" s="46">
        <f>SUM(D8:M8)</f>
        <v>98598</v>
      </c>
      <c r="O8" s="47">
        <f t="shared" si="1"/>
        <v>8.1708792574790756</v>
      </c>
      <c r="P8" s="9"/>
    </row>
    <row r="9" spans="1:133">
      <c r="A9" s="12"/>
      <c r="B9" s="25">
        <v>314.10000000000002</v>
      </c>
      <c r="C9" s="20" t="s">
        <v>10</v>
      </c>
      <c r="D9" s="46">
        <v>2422565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2422565</v>
      </c>
      <c r="O9" s="47">
        <f t="shared" si="1"/>
        <v>200.75950940581751</v>
      </c>
      <c r="P9" s="9"/>
    </row>
    <row r="10" spans="1:133">
      <c r="A10" s="12"/>
      <c r="B10" s="25">
        <v>314.39999999999998</v>
      </c>
      <c r="C10" s="20" t="s">
        <v>11</v>
      </c>
      <c r="D10" s="46">
        <v>71260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71260</v>
      </c>
      <c r="O10" s="47">
        <f t="shared" si="1"/>
        <v>5.9053617303389405</v>
      </c>
      <c r="P10" s="9"/>
    </row>
    <row r="11" spans="1:133">
      <c r="A11" s="12"/>
      <c r="B11" s="25">
        <v>315</v>
      </c>
      <c r="C11" s="20" t="s">
        <v>12</v>
      </c>
      <c r="D11" s="46">
        <v>990293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990293</v>
      </c>
      <c r="O11" s="47">
        <f t="shared" si="1"/>
        <v>82.066213640507172</v>
      </c>
      <c r="P11" s="9"/>
    </row>
    <row r="12" spans="1:133">
      <c r="A12" s="12"/>
      <c r="B12" s="25">
        <v>316</v>
      </c>
      <c r="C12" s="20" t="s">
        <v>93</v>
      </c>
      <c r="D12" s="46">
        <v>7508156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7508156</v>
      </c>
      <c r="O12" s="47">
        <f t="shared" si="1"/>
        <v>622.20568492583072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SUM(D14:D22)</f>
        <v>2786439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598922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103099</v>
      </c>
      <c r="N13" s="44">
        <f>SUM(D13:M13)</f>
        <v>3488460</v>
      </c>
      <c r="O13" s="45">
        <f t="shared" si="1"/>
        <v>289.09090909090907</v>
      </c>
      <c r="P13" s="10"/>
    </row>
    <row r="14" spans="1:133">
      <c r="A14" s="12"/>
      <c r="B14" s="25">
        <v>322</v>
      </c>
      <c r="C14" s="20" t="s">
        <v>0</v>
      </c>
      <c r="D14" s="46">
        <v>248919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248919</v>
      </c>
      <c r="O14" s="47">
        <f t="shared" si="1"/>
        <v>20.628076572470373</v>
      </c>
      <c r="P14" s="9"/>
    </row>
    <row r="15" spans="1:133">
      <c r="A15" s="12"/>
      <c r="B15" s="25">
        <v>323.10000000000002</v>
      </c>
      <c r="C15" s="20" t="s">
        <v>15</v>
      </c>
      <c r="D15" s="46">
        <v>2223139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2223139</v>
      </c>
      <c r="O15" s="47">
        <f t="shared" si="1"/>
        <v>184.23294936603961</v>
      </c>
      <c r="P15" s="9"/>
    </row>
    <row r="16" spans="1:133">
      <c r="A16" s="12"/>
      <c r="B16" s="25">
        <v>323.39999999999998</v>
      </c>
      <c r="C16" s="20" t="s">
        <v>16</v>
      </c>
      <c r="D16" s="46">
        <v>31229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31229</v>
      </c>
      <c r="O16" s="47">
        <f t="shared" si="1"/>
        <v>2.5879671832269828</v>
      </c>
      <c r="P16" s="9"/>
    </row>
    <row r="17" spans="1:16">
      <c r="A17" s="12"/>
      <c r="B17" s="25">
        <v>324.11</v>
      </c>
      <c r="C17" s="20" t="s">
        <v>17</v>
      </c>
      <c r="D17" s="46">
        <v>23055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23055</v>
      </c>
      <c r="O17" s="47">
        <f t="shared" si="1"/>
        <v>1.9105825805916963</v>
      </c>
      <c r="P17" s="9"/>
    </row>
    <row r="18" spans="1:16">
      <c r="A18" s="12"/>
      <c r="B18" s="25">
        <v>324.12</v>
      </c>
      <c r="C18" s="20" t="s">
        <v>85</v>
      </c>
      <c r="D18" s="46">
        <v>124001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124001</v>
      </c>
      <c r="O18" s="47">
        <f t="shared" si="1"/>
        <v>10.276042098284577</v>
      </c>
      <c r="P18" s="9"/>
    </row>
    <row r="19" spans="1:16">
      <c r="A19" s="12"/>
      <c r="B19" s="25">
        <v>324.22000000000003</v>
      </c>
      <c r="C19" s="20" t="s">
        <v>86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595762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595762</v>
      </c>
      <c r="O19" s="47">
        <f t="shared" si="1"/>
        <v>49.371177591779229</v>
      </c>
      <c r="P19" s="9"/>
    </row>
    <row r="20" spans="1:16">
      <c r="A20" s="12"/>
      <c r="B20" s="25">
        <v>324.32</v>
      </c>
      <c r="C20" s="20" t="s">
        <v>98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103099</v>
      </c>
      <c r="N20" s="46">
        <f t="shared" si="4"/>
        <v>103099</v>
      </c>
      <c r="O20" s="47">
        <f t="shared" si="1"/>
        <v>8.5438800033148254</v>
      </c>
      <c r="P20" s="9"/>
    </row>
    <row r="21" spans="1:16">
      <c r="A21" s="12"/>
      <c r="B21" s="25">
        <v>324.61</v>
      </c>
      <c r="C21" s="20" t="s">
        <v>20</v>
      </c>
      <c r="D21" s="46">
        <v>72036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72036</v>
      </c>
      <c r="O21" s="47">
        <f t="shared" si="1"/>
        <v>5.9696693461506589</v>
      </c>
      <c r="P21" s="9"/>
    </row>
    <row r="22" spans="1:16">
      <c r="A22" s="12"/>
      <c r="B22" s="25">
        <v>329</v>
      </c>
      <c r="C22" s="20" t="s">
        <v>21</v>
      </c>
      <c r="D22" s="46">
        <v>64060</v>
      </c>
      <c r="E22" s="46">
        <v>0</v>
      </c>
      <c r="F22" s="46">
        <v>0</v>
      </c>
      <c r="G22" s="46">
        <v>0</v>
      </c>
      <c r="H22" s="46">
        <v>0</v>
      </c>
      <c r="I22" s="46">
        <v>3160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67220</v>
      </c>
      <c r="O22" s="47">
        <f t="shared" si="1"/>
        <v>5.5705643490511312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SUM(D24:D35)</f>
        <v>1721755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750000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6769825</v>
      </c>
      <c r="N23" s="44">
        <f>SUM(D23:M23)</f>
        <v>9241580</v>
      </c>
      <c r="O23" s="45">
        <f t="shared" si="1"/>
        <v>765.85563934697939</v>
      </c>
      <c r="P23" s="10"/>
    </row>
    <row r="24" spans="1:16">
      <c r="A24" s="12"/>
      <c r="B24" s="25">
        <v>331.2</v>
      </c>
      <c r="C24" s="20" t="s">
        <v>22</v>
      </c>
      <c r="D24" s="46">
        <v>151646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151646</v>
      </c>
      <c r="O24" s="47">
        <f t="shared" si="1"/>
        <v>12.567000911577029</v>
      </c>
      <c r="P24" s="9"/>
    </row>
    <row r="25" spans="1:16">
      <c r="A25" s="12"/>
      <c r="B25" s="25">
        <v>331.49</v>
      </c>
      <c r="C25" s="20" t="s">
        <v>27</v>
      </c>
      <c r="D25" s="46">
        <v>6624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6624</v>
      </c>
      <c r="O25" s="47">
        <f t="shared" si="1"/>
        <v>0.5489351122897157</v>
      </c>
      <c r="P25" s="9"/>
    </row>
    <row r="26" spans="1:16">
      <c r="A26" s="12"/>
      <c r="B26" s="25">
        <v>334.35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750000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750000</v>
      </c>
      <c r="O26" s="47">
        <f t="shared" si="1"/>
        <v>62.152979199469627</v>
      </c>
      <c r="P26" s="9"/>
    </row>
    <row r="27" spans="1:16">
      <c r="A27" s="12"/>
      <c r="B27" s="25">
        <v>334.49</v>
      </c>
      <c r="C27" s="20" t="s">
        <v>29</v>
      </c>
      <c r="D27" s="46">
        <v>164043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32293</v>
      </c>
      <c r="N27" s="46">
        <f t="shared" ref="N27:N34" si="6">SUM(D27:M27)</f>
        <v>196336</v>
      </c>
      <c r="O27" s="47">
        <f t="shared" si="1"/>
        <v>16.270489765476093</v>
      </c>
      <c r="P27" s="9"/>
    </row>
    <row r="28" spans="1:16">
      <c r="A28" s="12"/>
      <c r="B28" s="25">
        <v>334.7</v>
      </c>
      <c r="C28" s="20" t="s">
        <v>30</v>
      </c>
      <c r="D28" s="46">
        <v>200000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200000</v>
      </c>
      <c r="O28" s="47">
        <f t="shared" si="1"/>
        <v>16.574127786525235</v>
      </c>
      <c r="P28" s="9"/>
    </row>
    <row r="29" spans="1:16">
      <c r="A29" s="12"/>
      <c r="B29" s="25">
        <v>335.12</v>
      </c>
      <c r="C29" s="20" t="s">
        <v>31</v>
      </c>
      <c r="D29" s="46">
        <v>220628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220628</v>
      </c>
      <c r="O29" s="47">
        <f t="shared" si="1"/>
        <v>18.283583326427447</v>
      </c>
      <c r="P29" s="9"/>
    </row>
    <row r="30" spans="1:16">
      <c r="A30" s="12"/>
      <c r="B30" s="25">
        <v>335.14</v>
      </c>
      <c r="C30" s="20" t="s">
        <v>32</v>
      </c>
      <c r="D30" s="46">
        <v>2856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2856</v>
      </c>
      <c r="O30" s="47">
        <f t="shared" si="1"/>
        <v>0.23667854479158035</v>
      </c>
      <c r="P30" s="9"/>
    </row>
    <row r="31" spans="1:16">
      <c r="A31" s="12"/>
      <c r="B31" s="25">
        <v>335.15</v>
      </c>
      <c r="C31" s="20" t="s">
        <v>33</v>
      </c>
      <c r="D31" s="46">
        <v>66859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66859</v>
      </c>
      <c r="O31" s="47">
        <f t="shared" si="1"/>
        <v>5.5406480483964531</v>
      </c>
      <c r="P31" s="9"/>
    </row>
    <row r="32" spans="1:16">
      <c r="A32" s="12"/>
      <c r="B32" s="25">
        <v>335.18</v>
      </c>
      <c r="C32" s="20" t="s">
        <v>34</v>
      </c>
      <c r="D32" s="46">
        <v>875173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875173</v>
      </c>
      <c r="O32" s="47">
        <f t="shared" si="1"/>
        <v>72.526145686583249</v>
      </c>
      <c r="P32" s="9"/>
    </row>
    <row r="33" spans="1:16">
      <c r="A33" s="12"/>
      <c r="B33" s="25">
        <v>335.21</v>
      </c>
      <c r="C33" s="20" t="s">
        <v>35</v>
      </c>
      <c r="D33" s="46">
        <v>6270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6270</v>
      </c>
      <c r="O33" s="47">
        <f t="shared" si="1"/>
        <v>0.51959890610756609</v>
      </c>
      <c r="P33" s="9"/>
    </row>
    <row r="34" spans="1:16">
      <c r="A34" s="12"/>
      <c r="B34" s="25">
        <v>335.49</v>
      </c>
      <c r="C34" s="20" t="s">
        <v>87</v>
      </c>
      <c r="D34" s="46">
        <v>27656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27656</v>
      </c>
      <c r="O34" s="47">
        <f t="shared" si="1"/>
        <v>2.2918703903207094</v>
      </c>
      <c r="P34" s="9"/>
    </row>
    <row r="35" spans="1:16">
      <c r="A35" s="12"/>
      <c r="B35" s="25">
        <v>338</v>
      </c>
      <c r="C35" s="20" t="s">
        <v>36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6737532</v>
      </c>
      <c r="N35" s="46">
        <f>SUM(D35:M35)</f>
        <v>6737532</v>
      </c>
      <c r="O35" s="47">
        <f t="shared" si="1"/>
        <v>558.34358166901472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SUM(D37:D45)</f>
        <v>371737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29004921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20510</v>
      </c>
      <c r="N36" s="32">
        <f>SUM(D36:M36)</f>
        <v>29397168</v>
      </c>
      <c r="O36" s="45">
        <f t="shared" si="1"/>
        <v>2436.1620949697522</v>
      </c>
      <c r="P36" s="10"/>
    </row>
    <row r="37" spans="1:16">
      <c r="A37" s="12"/>
      <c r="B37" s="25">
        <v>342.1</v>
      </c>
      <c r="C37" s="20" t="s">
        <v>44</v>
      </c>
      <c r="D37" s="46">
        <v>58097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8">SUM(D37:M37)</f>
        <v>58097</v>
      </c>
      <c r="O37" s="47">
        <f t="shared" ref="O37:O65" si="9">(N37/O$67)</f>
        <v>4.814535510068783</v>
      </c>
      <c r="P37" s="9"/>
    </row>
    <row r="38" spans="1:16">
      <c r="A38" s="12"/>
      <c r="B38" s="25">
        <v>342.2</v>
      </c>
      <c r="C38" s="20" t="s">
        <v>94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7885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7885</v>
      </c>
      <c r="O38" s="47">
        <f t="shared" si="9"/>
        <v>0.65343498798375732</v>
      </c>
      <c r="P38" s="9"/>
    </row>
    <row r="39" spans="1:16">
      <c r="A39" s="12"/>
      <c r="B39" s="25">
        <v>343.3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16364877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16364877</v>
      </c>
      <c r="O39" s="47">
        <f t="shared" si="9"/>
        <v>1356.1678130438386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10690456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10690456</v>
      </c>
      <c r="O40" s="47">
        <f t="shared" si="9"/>
        <v>885.92491920112707</v>
      </c>
      <c r="P40" s="9"/>
    </row>
    <row r="41" spans="1:16">
      <c r="A41" s="12"/>
      <c r="B41" s="25">
        <v>343.6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98488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98488</v>
      </c>
      <c r="O41" s="47">
        <f t="shared" si="9"/>
        <v>8.1617634871964864</v>
      </c>
      <c r="P41" s="9"/>
    </row>
    <row r="42" spans="1:16">
      <c r="A42" s="12"/>
      <c r="B42" s="25">
        <v>343.9</v>
      </c>
      <c r="C42" s="20" t="s">
        <v>49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940089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940089</v>
      </c>
      <c r="O42" s="47">
        <f t="shared" si="9"/>
        <v>77.90577608353361</v>
      </c>
      <c r="P42" s="9"/>
    </row>
    <row r="43" spans="1:16">
      <c r="A43" s="12"/>
      <c r="B43" s="25">
        <v>344.9</v>
      </c>
      <c r="C43" s="20" t="s">
        <v>50</v>
      </c>
      <c r="D43" s="46">
        <v>206730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20510</v>
      </c>
      <c r="N43" s="46">
        <f t="shared" si="8"/>
        <v>227240</v>
      </c>
      <c r="O43" s="47">
        <f t="shared" si="9"/>
        <v>18.83152399104997</v>
      </c>
      <c r="P43" s="9"/>
    </row>
    <row r="44" spans="1:16">
      <c r="A44" s="12"/>
      <c r="B44" s="25">
        <v>347.2</v>
      </c>
      <c r="C44" s="20" t="s">
        <v>51</v>
      </c>
      <c r="D44" s="46">
        <v>106910</v>
      </c>
      <c r="E44" s="46">
        <v>0</v>
      </c>
      <c r="F44" s="46">
        <v>0</v>
      </c>
      <c r="G44" s="46">
        <v>0</v>
      </c>
      <c r="H44" s="46">
        <v>0</v>
      </c>
      <c r="I44" s="46">
        <v>282087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388997</v>
      </c>
      <c r="O44" s="47">
        <f t="shared" si="9"/>
        <v>32.236429932874785</v>
      </c>
      <c r="P44" s="9"/>
    </row>
    <row r="45" spans="1:16">
      <c r="A45" s="12"/>
      <c r="B45" s="25">
        <v>347.5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621039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621039</v>
      </c>
      <c r="O45" s="47">
        <f t="shared" si="9"/>
        <v>51.465898732079225</v>
      </c>
      <c r="P45" s="9"/>
    </row>
    <row r="46" spans="1:16" ht="15.75">
      <c r="A46" s="29" t="s">
        <v>42</v>
      </c>
      <c r="B46" s="30"/>
      <c r="C46" s="31"/>
      <c r="D46" s="32">
        <f t="shared" ref="D46:M46" si="10">SUM(D47:D49)</f>
        <v>179090</v>
      </c>
      <c r="E46" s="32">
        <f t="shared" si="10"/>
        <v>21475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402922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4313</v>
      </c>
      <c r="N46" s="32">
        <f t="shared" ref="N46:N51" si="11">SUM(D46:M46)</f>
        <v>607800</v>
      </c>
      <c r="O46" s="45">
        <f t="shared" si="9"/>
        <v>50.368774343250188</v>
      </c>
      <c r="P46" s="10"/>
    </row>
    <row r="47" spans="1:16">
      <c r="A47" s="13"/>
      <c r="B47" s="39">
        <v>351.1</v>
      </c>
      <c r="C47" s="21" t="s">
        <v>55</v>
      </c>
      <c r="D47" s="46">
        <v>141181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141181</v>
      </c>
      <c r="O47" s="47">
        <f t="shared" si="9"/>
        <v>11.699759675147096</v>
      </c>
      <c r="P47" s="9"/>
    </row>
    <row r="48" spans="1:16">
      <c r="A48" s="13"/>
      <c r="B48" s="39">
        <v>354</v>
      </c>
      <c r="C48" s="21" t="s">
        <v>56</v>
      </c>
      <c r="D48" s="46">
        <v>21267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4313</v>
      </c>
      <c r="N48" s="46">
        <f t="shared" si="11"/>
        <v>25580</v>
      </c>
      <c r="O48" s="47">
        <f t="shared" si="9"/>
        <v>2.1198309438965772</v>
      </c>
      <c r="P48" s="9"/>
    </row>
    <row r="49" spans="1:16">
      <c r="A49" s="13"/>
      <c r="B49" s="39">
        <v>359</v>
      </c>
      <c r="C49" s="21" t="s">
        <v>57</v>
      </c>
      <c r="D49" s="46">
        <v>16642</v>
      </c>
      <c r="E49" s="46">
        <v>21475</v>
      </c>
      <c r="F49" s="46">
        <v>0</v>
      </c>
      <c r="G49" s="46">
        <v>0</v>
      </c>
      <c r="H49" s="46">
        <v>0</v>
      </c>
      <c r="I49" s="46">
        <v>402922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441039</v>
      </c>
      <c r="O49" s="47">
        <f t="shared" si="9"/>
        <v>36.549183724206515</v>
      </c>
      <c r="P49" s="9"/>
    </row>
    <row r="50" spans="1:16" ht="15.75">
      <c r="A50" s="29" t="s">
        <v>2</v>
      </c>
      <c r="B50" s="30"/>
      <c r="C50" s="31"/>
      <c r="D50" s="32">
        <f t="shared" ref="D50:M50" si="12">SUM(D51:D61)</f>
        <v>809898</v>
      </c>
      <c r="E50" s="32">
        <f t="shared" si="12"/>
        <v>23075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893804</v>
      </c>
      <c r="J50" s="32">
        <f t="shared" si="12"/>
        <v>0</v>
      </c>
      <c r="K50" s="32">
        <f t="shared" si="12"/>
        <v>9893952</v>
      </c>
      <c r="L50" s="32">
        <f t="shared" si="12"/>
        <v>0</v>
      </c>
      <c r="M50" s="32">
        <f t="shared" si="12"/>
        <v>103221</v>
      </c>
      <c r="N50" s="32">
        <f t="shared" si="11"/>
        <v>11723950</v>
      </c>
      <c r="O50" s="45">
        <f t="shared" si="9"/>
        <v>971.57122731416257</v>
      </c>
      <c r="P50" s="10"/>
    </row>
    <row r="51" spans="1:16">
      <c r="A51" s="12"/>
      <c r="B51" s="25">
        <v>361.1</v>
      </c>
      <c r="C51" s="20" t="s">
        <v>58</v>
      </c>
      <c r="D51" s="46">
        <v>51253</v>
      </c>
      <c r="E51" s="46">
        <v>891</v>
      </c>
      <c r="F51" s="46">
        <v>0</v>
      </c>
      <c r="G51" s="46">
        <v>0</v>
      </c>
      <c r="H51" s="46">
        <v>0</v>
      </c>
      <c r="I51" s="46">
        <v>374087</v>
      </c>
      <c r="J51" s="46">
        <v>0</v>
      </c>
      <c r="K51" s="46">
        <v>2764</v>
      </c>
      <c r="L51" s="46">
        <v>0</v>
      </c>
      <c r="M51" s="46">
        <v>69214</v>
      </c>
      <c r="N51" s="46">
        <f t="shared" si="11"/>
        <v>498209</v>
      </c>
      <c r="O51" s="47">
        <f t="shared" si="9"/>
        <v>41.286898151984751</v>
      </c>
      <c r="P51" s="9"/>
    </row>
    <row r="52" spans="1:16">
      <c r="A52" s="12"/>
      <c r="B52" s="25">
        <v>361.2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941917</v>
      </c>
      <c r="L52" s="46">
        <v>0</v>
      </c>
      <c r="M52" s="46">
        <v>0</v>
      </c>
      <c r="N52" s="46">
        <f t="shared" ref="N52:N61" si="13">SUM(D52:M52)</f>
        <v>941917</v>
      </c>
      <c r="O52" s="47">
        <f t="shared" si="9"/>
        <v>78.057263611502449</v>
      </c>
      <c r="P52" s="9"/>
    </row>
    <row r="53" spans="1:16">
      <c r="A53" s="12"/>
      <c r="B53" s="25">
        <v>361.3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5251222</v>
      </c>
      <c r="L53" s="46">
        <v>0</v>
      </c>
      <c r="M53" s="46">
        <v>0</v>
      </c>
      <c r="N53" s="46">
        <f t="shared" si="13"/>
        <v>5251222</v>
      </c>
      <c r="O53" s="47">
        <f t="shared" si="9"/>
        <v>435.17212231706304</v>
      </c>
      <c r="P53" s="9"/>
    </row>
    <row r="54" spans="1:16">
      <c r="A54" s="12"/>
      <c r="B54" s="25">
        <v>361.4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841160</v>
      </c>
      <c r="L54" s="46">
        <v>0</v>
      </c>
      <c r="M54" s="46">
        <v>0</v>
      </c>
      <c r="N54" s="46">
        <f t="shared" si="13"/>
        <v>841160</v>
      </c>
      <c r="O54" s="47">
        <f t="shared" si="9"/>
        <v>69.70746664456783</v>
      </c>
      <c r="P54" s="9"/>
    </row>
    <row r="55" spans="1:16">
      <c r="A55" s="12"/>
      <c r="B55" s="25">
        <v>362</v>
      </c>
      <c r="C55" s="20" t="s">
        <v>62</v>
      </c>
      <c r="D55" s="46">
        <v>125091</v>
      </c>
      <c r="E55" s="46">
        <v>0</v>
      </c>
      <c r="F55" s="46">
        <v>0</v>
      </c>
      <c r="G55" s="46">
        <v>0</v>
      </c>
      <c r="H55" s="46">
        <v>0</v>
      </c>
      <c r="I55" s="46">
        <v>267043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392134</v>
      </c>
      <c r="O55" s="47">
        <f t="shared" si="9"/>
        <v>32.496395127206434</v>
      </c>
      <c r="P55" s="9"/>
    </row>
    <row r="56" spans="1:16">
      <c r="A56" s="12"/>
      <c r="B56" s="25">
        <v>364</v>
      </c>
      <c r="C56" s="20" t="s">
        <v>63</v>
      </c>
      <c r="D56" s="46">
        <v>33113</v>
      </c>
      <c r="E56" s="46">
        <v>0</v>
      </c>
      <c r="F56" s="46">
        <v>0</v>
      </c>
      <c r="G56" s="46">
        <v>0</v>
      </c>
      <c r="H56" s="46">
        <v>0</v>
      </c>
      <c r="I56" s="46">
        <v>92333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125446</v>
      </c>
      <c r="O56" s="47">
        <f t="shared" si="9"/>
        <v>10.395790171542222</v>
      </c>
      <c r="P56" s="9"/>
    </row>
    <row r="57" spans="1:16">
      <c r="A57" s="12"/>
      <c r="B57" s="25">
        <v>365</v>
      </c>
      <c r="C57" s="20" t="s">
        <v>64</v>
      </c>
      <c r="D57" s="46">
        <v>104</v>
      </c>
      <c r="E57" s="46">
        <v>0</v>
      </c>
      <c r="F57" s="46">
        <v>0</v>
      </c>
      <c r="G57" s="46">
        <v>0</v>
      </c>
      <c r="H57" s="46">
        <v>0</v>
      </c>
      <c r="I57" s="46">
        <v>20716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20820</v>
      </c>
      <c r="O57" s="47">
        <f t="shared" si="9"/>
        <v>1.725366702577277</v>
      </c>
      <c r="P57" s="9"/>
    </row>
    <row r="58" spans="1:16">
      <c r="A58" s="12"/>
      <c r="B58" s="25">
        <v>366</v>
      </c>
      <c r="C58" s="20" t="s">
        <v>65</v>
      </c>
      <c r="D58" s="46">
        <v>564139</v>
      </c>
      <c r="E58" s="46">
        <v>22184</v>
      </c>
      <c r="F58" s="46">
        <v>0</v>
      </c>
      <c r="G58" s="46">
        <v>0</v>
      </c>
      <c r="H58" s="46">
        <v>0</v>
      </c>
      <c r="I58" s="46">
        <v>32000</v>
      </c>
      <c r="J58" s="46">
        <v>0</v>
      </c>
      <c r="K58" s="46">
        <v>0</v>
      </c>
      <c r="L58" s="46">
        <v>0</v>
      </c>
      <c r="M58" s="46">
        <v>34000</v>
      </c>
      <c r="N58" s="46">
        <f t="shared" si="13"/>
        <v>652323</v>
      </c>
      <c r="O58" s="47">
        <f t="shared" si="9"/>
        <v>54.0584238004475</v>
      </c>
      <c r="P58" s="9"/>
    </row>
    <row r="59" spans="1:16">
      <c r="A59" s="12"/>
      <c r="B59" s="25">
        <v>368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1875383</v>
      </c>
      <c r="L59" s="46">
        <v>0</v>
      </c>
      <c r="M59" s="46">
        <v>0</v>
      </c>
      <c r="N59" s="46">
        <f t="shared" si="13"/>
        <v>1875383</v>
      </c>
      <c r="O59" s="47">
        <f t="shared" si="9"/>
        <v>155.41418745338527</v>
      </c>
      <c r="P59" s="9"/>
    </row>
    <row r="60" spans="1:16">
      <c r="A60" s="12"/>
      <c r="B60" s="25">
        <v>369.7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981506</v>
      </c>
      <c r="L60" s="46">
        <v>0</v>
      </c>
      <c r="M60" s="46">
        <v>0</v>
      </c>
      <c r="N60" s="46">
        <f t="shared" si="13"/>
        <v>981506</v>
      </c>
      <c r="O60" s="47">
        <f t="shared" si="9"/>
        <v>81.338029336206176</v>
      </c>
      <c r="P60" s="9"/>
    </row>
    <row r="61" spans="1:16">
      <c r="A61" s="12"/>
      <c r="B61" s="25">
        <v>369.9</v>
      </c>
      <c r="C61" s="20" t="s">
        <v>69</v>
      </c>
      <c r="D61" s="46">
        <v>36198</v>
      </c>
      <c r="E61" s="46">
        <v>0</v>
      </c>
      <c r="F61" s="46">
        <v>0</v>
      </c>
      <c r="G61" s="46">
        <v>0</v>
      </c>
      <c r="H61" s="46">
        <v>0</v>
      </c>
      <c r="I61" s="46">
        <v>107625</v>
      </c>
      <c r="J61" s="46">
        <v>0</v>
      </c>
      <c r="K61" s="46">
        <v>0</v>
      </c>
      <c r="L61" s="46">
        <v>0</v>
      </c>
      <c r="M61" s="46">
        <v>7</v>
      </c>
      <c r="N61" s="46">
        <f t="shared" si="13"/>
        <v>143830</v>
      </c>
      <c r="O61" s="47">
        <f t="shared" si="9"/>
        <v>11.919283997679623</v>
      </c>
      <c r="P61" s="9"/>
    </row>
    <row r="62" spans="1:16" ht="15.75">
      <c r="A62" s="29" t="s">
        <v>43</v>
      </c>
      <c r="B62" s="30"/>
      <c r="C62" s="31"/>
      <c r="D62" s="32">
        <f t="shared" ref="D62:M62" si="14">SUM(D63:D64)</f>
        <v>100000</v>
      </c>
      <c r="E62" s="32">
        <f t="shared" si="14"/>
        <v>0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527701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627701</v>
      </c>
      <c r="O62" s="45">
        <f t="shared" si="9"/>
        <v>52.017982928648379</v>
      </c>
      <c r="P62" s="9"/>
    </row>
    <row r="63" spans="1:16">
      <c r="A63" s="12"/>
      <c r="B63" s="25">
        <v>381</v>
      </c>
      <c r="C63" s="20" t="s">
        <v>70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527701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527701</v>
      </c>
      <c r="O63" s="47">
        <f t="shared" si="9"/>
        <v>43.73091903538576</v>
      </c>
      <c r="P63" s="9"/>
    </row>
    <row r="64" spans="1:16" ht="15.75" thickBot="1">
      <c r="A64" s="12"/>
      <c r="B64" s="25">
        <v>382</v>
      </c>
      <c r="C64" s="20" t="s">
        <v>81</v>
      </c>
      <c r="D64" s="46">
        <v>100000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100000</v>
      </c>
      <c r="O64" s="47">
        <f t="shared" si="9"/>
        <v>8.2870638932626175</v>
      </c>
      <c r="P64" s="9"/>
    </row>
    <row r="65" spans="1:119" ht="16.5" thickBot="1">
      <c r="A65" s="14" t="s">
        <v>53</v>
      </c>
      <c r="B65" s="23"/>
      <c r="C65" s="22"/>
      <c r="D65" s="15">
        <f t="shared" ref="D65:M65" si="15">SUM(D5,D13,D23,D36,D46,D50,D62)</f>
        <v>17201309</v>
      </c>
      <c r="E65" s="15">
        <f t="shared" si="15"/>
        <v>44550</v>
      </c>
      <c r="F65" s="15">
        <f t="shared" si="15"/>
        <v>0</v>
      </c>
      <c r="G65" s="15">
        <f t="shared" si="15"/>
        <v>0</v>
      </c>
      <c r="H65" s="15">
        <f t="shared" si="15"/>
        <v>0</v>
      </c>
      <c r="I65" s="15">
        <f t="shared" si="15"/>
        <v>32178270</v>
      </c>
      <c r="J65" s="15">
        <f t="shared" si="15"/>
        <v>0</v>
      </c>
      <c r="K65" s="15">
        <f t="shared" si="15"/>
        <v>10196315</v>
      </c>
      <c r="L65" s="15">
        <f t="shared" si="15"/>
        <v>0</v>
      </c>
      <c r="M65" s="15">
        <f t="shared" si="15"/>
        <v>7000968</v>
      </c>
      <c r="N65" s="15">
        <f>SUM(D65:M65)</f>
        <v>66621412</v>
      </c>
      <c r="O65" s="38">
        <f t="shared" si="9"/>
        <v>5520.9589790337286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99</v>
      </c>
      <c r="M67" s="48"/>
      <c r="N67" s="48"/>
      <c r="O67" s="43">
        <v>12067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91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activeCell="N12" sqref="N12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10578694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274020</v>
      </c>
      <c r="L5" s="27">
        <f t="shared" si="0"/>
        <v>0</v>
      </c>
      <c r="M5" s="27">
        <f t="shared" si="0"/>
        <v>0</v>
      </c>
      <c r="N5" s="28">
        <f>SUM(D5:M5)</f>
        <v>10852714</v>
      </c>
      <c r="O5" s="33">
        <f t="shared" ref="O5:O36" si="1">(N5/O$68)</f>
        <v>902.51259875259871</v>
      </c>
      <c r="P5" s="6"/>
    </row>
    <row r="6" spans="1:133">
      <c r="A6" s="12"/>
      <c r="B6" s="25">
        <v>312.10000000000002</v>
      </c>
      <c r="C6" s="20" t="s">
        <v>9</v>
      </c>
      <c r="D6" s="46">
        <v>227185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227185</v>
      </c>
      <c r="O6" s="47">
        <f t="shared" si="1"/>
        <v>18.892723492723494</v>
      </c>
      <c r="P6" s="9"/>
    </row>
    <row r="7" spans="1:133">
      <c r="A7" s="12"/>
      <c r="B7" s="25">
        <v>312.51</v>
      </c>
      <c r="C7" s="20" t="s">
        <v>84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179289</v>
      </c>
      <c r="L7" s="46">
        <v>0</v>
      </c>
      <c r="M7" s="46">
        <v>0</v>
      </c>
      <c r="N7" s="46">
        <f>SUM(D7:M7)</f>
        <v>179289</v>
      </c>
      <c r="O7" s="47">
        <f t="shared" si="1"/>
        <v>14.909688149688149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94731</v>
      </c>
      <c r="L8" s="46">
        <v>0</v>
      </c>
      <c r="M8" s="46">
        <v>0</v>
      </c>
      <c r="N8" s="46">
        <f>SUM(D8:M8)</f>
        <v>94731</v>
      </c>
      <c r="O8" s="47">
        <f t="shared" si="1"/>
        <v>7.8778378378378378</v>
      </c>
      <c r="P8" s="9"/>
    </row>
    <row r="9" spans="1:133">
      <c r="A9" s="12"/>
      <c r="B9" s="25">
        <v>314.10000000000002</v>
      </c>
      <c r="C9" s="20" t="s">
        <v>10</v>
      </c>
      <c r="D9" s="46">
        <v>2332026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2332026</v>
      </c>
      <c r="O9" s="47">
        <f t="shared" si="1"/>
        <v>193.9314760914761</v>
      </c>
      <c r="P9" s="9"/>
    </row>
    <row r="10" spans="1:133">
      <c r="A10" s="12"/>
      <c r="B10" s="25">
        <v>314.39999999999998</v>
      </c>
      <c r="C10" s="20" t="s">
        <v>11</v>
      </c>
      <c r="D10" s="46">
        <v>91631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91631</v>
      </c>
      <c r="O10" s="47">
        <f t="shared" si="1"/>
        <v>7.6200415800415797</v>
      </c>
      <c r="P10" s="9"/>
    </row>
    <row r="11" spans="1:133">
      <c r="A11" s="12"/>
      <c r="B11" s="25">
        <v>315</v>
      </c>
      <c r="C11" s="20" t="s">
        <v>12</v>
      </c>
      <c r="D11" s="46">
        <v>987292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987292</v>
      </c>
      <c r="O11" s="47">
        <f t="shared" si="1"/>
        <v>82.103284823284824</v>
      </c>
      <c r="P11" s="9"/>
    </row>
    <row r="12" spans="1:133">
      <c r="A12" s="12"/>
      <c r="B12" s="25">
        <v>316</v>
      </c>
      <c r="C12" s="20" t="s">
        <v>93</v>
      </c>
      <c r="D12" s="46">
        <v>6940560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6940560</v>
      </c>
      <c r="O12" s="47">
        <f t="shared" si="1"/>
        <v>577.17754677754681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SUM(D14:D22)</f>
        <v>2733259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315467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44702</v>
      </c>
      <c r="N13" s="44">
        <f>SUM(D13:M13)</f>
        <v>3093428</v>
      </c>
      <c r="O13" s="45">
        <f t="shared" si="1"/>
        <v>257.24972972972972</v>
      </c>
      <c r="P13" s="10"/>
    </row>
    <row r="14" spans="1:133">
      <c r="A14" s="12"/>
      <c r="B14" s="25">
        <v>322</v>
      </c>
      <c r="C14" s="20" t="s">
        <v>0</v>
      </c>
      <c r="D14" s="46">
        <v>192433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192433</v>
      </c>
      <c r="O14" s="47">
        <f t="shared" si="1"/>
        <v>16.002744282744281</v>
      </c>
      <c r="P14" s="9"/>
    </row>
    <row r="15" spans="1:133">
      <c r="A15" s="12"/>
      <c r="B15" s="25">
        <v>323.10000000000002</v>
      </c>
      <c r="C15" s="20" t="s">
        <v>15</v>
      </c>
      <c r="D15" s="46">
        <v>2346487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2346487</v>
      </c>
      <c r="O15" s="47">
        <f t="shared" si="1"/>
        <v>195.13405405405405</v>
      </c>
      <c r="P15" s="9"/>
    </row>
    <row r="16" spans="1:133">
      <c r="A16" s="12"/>
      <c r="B16" s="25">
        <v>323.39999999999998</v>
      </c>
      <c r="C16" s="20" t="s">
        <v>16</v>
      </c>
      <c r="D16" s="46">
        <v>44419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44419</v>
      </c>
      <c r="O16" s="47">
        <f t="shared" si="1"/>
        <v>3.6938877338877338</v>
      </c>
      <c r="P16" s="9"/>
    </row>
    <row r="17" spans="1:16">
      <c r="A17" s="12"/>
      <c r="B17" s="25">
        <v>324.11</v>
      </c>
      <c r="C17" s="20" t="s">
        <v>17</v>
      </c>
      <c r="D17" s="46">
        <v>18285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18285</v>
      </c>
      <c r="O17" s="47">
        <f t="shared" si="1"/>
        <v>1.5205821205821206</v>
      </c>
      <c r="P17" s="9"/>
    </row>
    <row r="18" spans="1:16">
      <c r="A18" s="12"/>
      <c r="B18" s="25">
        <v>324.12</v>
      </c>
      <c r="C18" s="20" t="s">
        <v>85</v>
      </c>
      <c r="D18" s="46">
        <v>42467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42467</v>
      </c>
      <c r="O18" s="47">
        <f t="shared" si="1"/>
        <v>3.5315592515592518</v>
      </c>
      <c r="P18" s="9"/>
    </row>
    <row r="19" spans="1:16">
      <c r="A19" s="12"/>
      <c r="B19" s="25">
        <v>324.22000000000003</v>
      </c>
      <c r="C19" s="20" t="s">
        <v>86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312707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312707</v>
      </c>
      <c r="O19" s="47">
        <f t="shared" si="1"/>
        <v>26.004740124740124</v>
      </c>
      <c r="P19" s="9"/>
    </row>
    <row r="20" spans="1:16">
      <c r="A20" s="12"/>
      <c r="B20" s="25">
        <v>324.31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44702</v>
      </c>
      <c r="N20" s="46">
        <f t="shared" si="4"/>
        <v>44702</v>
      </c>
      <c r="O20" s="47">
        <f t="shared" si="1"/>
        <v>3.7174220374220375</v>
      </c>
      <c r="P20" s="9"/>
    </row>
    <row r="21" spans="1:16">
      <c r="A21" s="12"/>
      <c r="B21" s="25">
        <v>324.61</v>
      </c>
      <c r="C21" s="20" t="s">
        <v>20</v>
      </c>
      <c r="D21" s="46">
        <v>57132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57132</v>
      </c>
      <c r="O21" s="47">
        <f t="shared" si="1"/>
        <v>4.7511018711018709</v>
      </c>
      <c r="P21" s="9"/>
    </row>
    <row r="22" spans="1:16">
      <c r="A22" s="12"/>
      <c r="B22" s="25">
        <v>329</v>
      </c>
      <c r="C22" s="20" t="s">
        <v>21</v>
      </c>
      <c r="D22" s="46">
        <v>32036</v>
      </c>
      <c r="E22" s="46">
        <v>0</v>
      </c>
      <c r="F22" s="46">
        <v>0</v>
      </c>
      <c r="G22" s="46">
        <v>0</v>
      </c>
      <c r="H22" s="46">
        <v>0</v>
      </c>
      <c r="I22" s="46">
        <v>2760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34796</v>
      </c>
      <c r="O22" s="47">
        <f t="shared" si="1"/>
        <v>2.8936382536382537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SUM(D24:D34)</f>
        <v>2198487</v>
      </c>
      <c r="E23" s="32">
        <f t="shared" si="5"/>
        <v>48848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750000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7713768</v>
      </c>
      <c r="N23" s="44">
        <f>SUM(D23:M23)</f>
        <v>10711103</v>
      </c>
      <c r="O23" s="45">
        <f t="shared" si="1"/>
        <v>890.73621621621623</v>
      </c>
      <c r="P23" s="10"/>
    </row>
    <row r="24" spans="1:16">
      <c r="A24" s="12"/>
      <c r="B24" s="25">
        <v>331.2</v>
      </c>
      <c r="C24" s="20" t="s">
        <v>22</v>
      </c>
      <c r="D24" s="46">
        <v>169744</v>
      </c>
      <c r="E24" s="46">
        <v>48848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218592</v>
      </c>
      <c r="O24" s="47">
        <f t="shared" si="1"/>
        <v>18.178128898128897</v>
      </c>
      <c r="P24" s="9"/>
    </row>
    <row r="25" spans="1:16">
      <c r="A25" s="12"/>
      <c r="B25" s="25">
        <v>331.49</v>
      </c>
      <c r="C25" s="20" t="s">
        <v>27</v>
      </c>
      <c r="D25" s="46">
        <v>470670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470670</v>
      </c>
      <c r="O25" s="47">
        <f t="shared" si="1"/>
        <v>39.140956340956343</v>
      </c>
      <c r="P25" s="9"/>
    </row>
    <row r="26" spans="1:16">
      <c r="A26" s="12"/>
      <c r="B26" s="25">
        <v>334.35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750000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750000</v>
      </c>
      <c r="O26" s="47">
        <f t="shared" si="1"/>
        <v>62.370062370062371</v>
      </c>
      <c r="P26" s="9"/>
    </row>
    <row r="27" spans="1:16">
      <c r="A27" s="12"/>
      <c r="B27" s="25">
        <v>334.49</v>
      </c>
      <c r="C27" s="20" t="s">
        <v>29</v>
      </c>
      <c r="D27" s="46">
        <v>286009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105611</v>
      </c>
      <c r="N27" s="46">
        <f t="shared" ref="N27:N33" si="6">SUM(D27:M27)</f>
        <v>391620</v>
      </c>
      <c r="O27" s="47">
        <f t="shared" si="1"/>
        <v>32.567151767151771</v>
      </c>
      <c r="P27" s="9"/>
    </row>
    <row r="28" spans="1:16">
      <c r="A28" s="12"/>
      <c r="B28" s="25">
        <v>335.12</v>
      </c>
      <c r="C28" s="20" t="s">
        <v>31</v>
      </c>
      <c r="D28" s="46">
        <v>207887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207887</v>
      </c>
      <c r="O28" s="47">
        <f t="shared" si="1"/>
        <v>17.287900207900208</v>
      </c>
      <c r="P28" s="9"/>
    </row>
    <row r="29" spans="1:16">
      <c r="A29" s="12"/>
      <c r="B29" s="25">
        <v>335.14</v>
      </c>
      <c r="C29" s="20" t="s">
        <v>32</v>
      </c>
      <c r="D29" s="46">
        <v>3344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3344</v>
      </c>
      <c r="O29" s="47">
        <f t="shared" si="1"/>
        <v>0.27808731808731807</v>
      </c>
      <c r="P29" s="9"/>
    </row>
    <row r="30" spans="1:16">
      <c r="A30" s="12"/>
      <c r="B30" s="25">
        <v>335.15</v>
      </c>
      <c r="C30" s="20" t="s">
        <v>33</v>
      </c>
      <c r="D30" s="46">
        <v>59063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59063</v>
      </c>
      <c r="O30" s="47">
        <f t="shared" si="1"/>
        <v>4.9116839916839918</v>
      </c>
      <c r="P30" s="9"/>
    </row>
    <row r="31" spans="1:16">
      <c r="A31" s="12"/>
      <c r="B31" s="25">
        <v>335.18</v>
      </c>
      <c r="C31" s="20" t="s">
        <v>34</v>
      </c>
      <c r="D31" s="46">
        <v>974008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974008</v>
      </c>
      <c r="O31" s="47">
        <f t="shared" si="1"/>
        <v>80.998586278586274</v>
      </c>
      <c r="P31" s="9"/>
    </row>
    <row r="32" spans="1:16">
      <c r="A32" s="12"/>
      <c r="B32" s="25">
        <v>335.21</v>
      </c>
      <c r="C32" s="20" t="s">
        <v>35</v>
      </c>
      <c r="D32" s="46">
        <v>6120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6120</v>
      </c>
      <c r="O32" s="47">
        <f t="shared" si="1"/>
        <v>0.50893970893970897</v>
      </c>
      <c r="P32" s="9"/>
    </row>
    <row r="33" spans="1:16">
      <c r="A33" s="12"/>
      <c r="B33" s="25">
        <v>335.49</v>
      </c>
      <c r="C33" s="20" t="s">
        <v>87</v>
      </c>
      <c r="D33" s="46">
        <v>21642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21642</v>
      </c>
      <c r="O33" s="47">
        <f t="shared" si="1"/>
        <v>1.7997505197505197</v>
      </c>
      <c r="P33" s="9"/>
    </row>
    <row r="34" spans="1:16">
      <c r="A34" s="12"/>
      <c r="B34" s="25">
        <v>338</v>
      </c>
      <c r="C34" s="20" t="s">
        <v>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7608157</v>
      </c>
      <c r="N34" s="46">
        <f>SUM(D34:M34)</f>
        <v>7608157</v>
      </c>
      <c r="O34" s="47">
        <f t="shared" si="1"/>
        <v>632.69496881496877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SUM(D36:D44)</f>
        <v>391112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28442127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15704</v>
      </c>
      <c r="N35" s="32">
        <f>SUM(D35:M35)</f>
        <v>28848943</v>
      </c>
      <c r="O35" s="45">
        <f t="shared" si="1"/>
        <v>2399.080498960499</v>
      </c>
      <c r="P35" s="10"/>
    </row>
    <row r="36" spans="1:16">
      <c r="A36" s="12"/>
      <c r="B36" s="25">
        <v>342.1</v>
      </c>
      <c r="C36" s="20" t="s">
        <v>44</v>
      </c>
      <c r="D36" s="46">
        <v>61621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61621</v>
      </c>
      <c r="O36" s="47">
        <f t="shared" si="1"/>
        <v>5.1244074844074845</v>
      </c>
      <c r="P36" s="9"/>
    </row>
    <row r="37" spans="1:16">
      <c r="A37" s="12"/>
      <c r="B37" s="25">
        <v>342.2</v>
      </c>
      <c r="C37" s="20" t="s">
        <v>94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8139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8139</v>
      </c>
      <c r="O37" s="47">
        <f t="shared" ref="O37:O66" si="9">(N37/O$68)</f>
        <v>0.67683991683991684</v>
      </c>
      <c r="P37" s="9"/>
    </row>
    <row r="38" spans="1:16">
      <c r="A38" s="12"/>
      <c r="B38" s="25">
        <v>343.3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16254060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16254060</v>
      </c>
      <c r="O38" s="47">
        <f t="shared" si="9"/>
        <v>1351.6889812889813</v>
      </c>
      <c r="P38" s="9"/>
    </row>
    <row r="39" spans="1:16">
      <c r="A39" s="12"/>
      <c r="B39" s="25">
        <v>343.5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10256070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10256070</v>
      </c>
      <c r="O39" s="47">
        <f t="shared" si="9"/>
        <v>852.89563409563414</v>
      </c>
      <c r="P39" s="9"/>
    </row>
    <row r="40" spans="1:16">
      <c r="A40" s="12"/>
      <c r="B40" s="25">
        <v>343.6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103712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103712</v>
      </c>
      <c r="O40" s="47">
        <f t="shared" si="9"/>
        <v>8.6246985446985445</v>
      </c>
      <c r="P40" s="9"/>
    </row>
    <row r="41" spans="1:16">
      <c r="A41" s="12"/>
      <c r="B41" s="25">
        <v>343.9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945127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945127</v>
      </c>
      <c r="O41" s="47">
        <f t="shared" si="9"/>
        <v>78.596839916839912</v>
      </c>
      <c r="P41" s="9"/>
    </row>
    <row r="42" spans="1:16">
      <c r="A42" s="12"/>
      <c r="B42" s="25">
        <v>344.9</v>
      </c>
      <c r="C42" s="20" t="s">
        <v>50</v>
      </c>
      <c r="D42" s="46">
        <v>214457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15704</v>
      </c>
      <c r="N42" s="46">
        <f t="shared" si="8"/>
        <v>230161</v>
      </c>
      <c r="O42" s="47">
        <f t="shared" si="9"/>
        <v>19.140207900207901</v>
      </c>
      <c r="P42" s="9"/>
    </row>
    <row r="43" spans="1:16">
      <c r="A43" s="12"/>
      <c r="B43" s="25">
        <v>347.2</v>
      </c>
      <c r="C43" s="20" t="s">
        <v>51</v>
      </c>
      <c r="D43" s="46">
        <v>115034</v>
      </c>
      <c r="E43" s="46">
        <v>0</v>
      </c>
      <c r="F43" s="46">
        <v>0</v>
      </c>
      <c r="G43" s="46">
        <v>0</v>
      </c>
      <c r="H43" s="46">
        <v>0</v>
      </c>
      <c r="I43" s="46">
        <v>293543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408577</v>
      </c>
      <c r="O43" s="47">
        <f t="shared" si="9"/>
        <v>33.977297297297298</v>
      </c>
      <c r="P43" s="9"/>
    </row>
    <row r="44" spans="1:16">
      <c r="A44" s="12"/>
      <c r="B44" s="25">
        <v>347.5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581476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581476</v>
      </c>
      <c r="O44" s="47">
        <f t="shared" si="9"/>
        <v>48.355592515592512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SUM(D46:D48)</f>
        <v>181604</v>
      </c>
      <c r="E45" s="32">
        <f t="shared" si="10"/>
        <v>7483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368014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1272</v>
      </c>
      <c r="N45" s="32">
        <f t="shared" ref="N45:N50" si="11">SUM(D45:M45)</f>
        <v>558373</v>
      </c>
      <c r="O45" s="45">
        <f t="shared" si="9"/>
        <v>46.434345114345113</v>
      </c>
      <c r="P45" s="10"/>
    </row>
    <row r="46" spans="1:16">
      <c r="A46" s="13"/>
      <c r="B46" s="39">
        <v>351.1</v>
      </c>
      <c r="C46" s="21" t="s">
        <v>55</v>
      </c>
      <c r="D46" s="46">
        <v>146441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146441</v>
      </c>
      <c r="O46" s="47">
        <f t="shared" si="9"/>
        <v>12.178045738045737</v>
      </c>
      <c r="P46" s="9"/>
    </row>
    <row r="47" spans="1:16">
      <c r="A47" s="13"/>
      <c r="B47" s="39">
        <v>354</v>
      </c>
      <c r="C47" s="21" t="s">
        <v>56</v>
      </c>
      <c r="D47" s="46">
        <v>17074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1272</v>
      </c>
      <c r="N47" s="46">
        <f t="shared" si="11"/>
        <v>18346</v>
      </c>
      <c r="O47" s="47">
        <f t="shared" si="9"/>
        <v>1.5256548856548857</v>
      </c>
      <c r="P47" s="9"/>
    </row>
    <row r="48" spans="1:16">
      <c r="A48" s="13"/>
      <c r="B48" s="39">
        <v>359</v>
      </c>
      <c r="C48" s="21" t="s">
        <v>57</v>
      </c>
      <c r="D48" s="46">
        <v>18089</v>
      </c>
      <c r="E48" s="46">
        <v>7483</v>
      </c>
      <c r="F48" s="46">
        <v>0</v>
      </c>
      <c r="G48" s="46">
        <v>0</v>
      </c>
      <c r="H48" s="46">
        <v>0</v>
      </c>
      <c r="I48" s="46">
        <v>368014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393586</v>
      </c>
      <c r="O48" s="47">
        <f t="shared" si="9"/>
        <v>32.730644490644494</v>
      </c>
      <c r="P48" s="9"/>
    </row>
    <row r="49" spans="1:16" ht="15.75">
      <c r="A49" s="29" t="s">
        <v>2</v>
      </c>
      <c r="B49" s="30"/>
      <c r="C49" s="31"/>
      <c r="D49" s="32">
        <f t="shared" ref="D49:M49" si="12">SUM(D50:D60)</f>
        <v>1219202</v>
      </c>
      <c r="E49" s="32">
        <f t="shared" si="12"/>
        <v>13328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863246</v>
      </c>
      <c r="J49" s="32">
        <f t="shared" si="12"/>
        <v>0</v>
      </c>
      <c r="K49" s="32">
        <f t="shared" si="12"/>
        <v>2904435</v>
      </c>
      <c r="L49" s="32">
        <f t="shared" si="12"/>
        <v>0</v>
      </c>
      <c r="M49" s="32">
        <f t="shared" si="12"/>
        <v>107351</v>
      </c>
      <c r="N49" s="32">
        <f t="shared" si="11"/>
        <v>5107562</v>
      </c>
      <c r="O49" s="45">
        <f t="shared" si="9"/>
        <v>424.74528066528069</v>
      </c>
      <c r="P49" s="10"/>
    </row>
    <row r="50" spans="1:16">
      <c r="A50" s="12"/>
      <c r="B50" s="25">
        <v>361.1</v>
      </c>
      <c r="C50" s="20" t="s">
        <v>58</v>
      </c>
      <c r="D50" s="46">
        <v>56561</v>
      </c>
      <c r="E50" s="46">
        <v>406</v>
      </c>
      <c r="F50" s="46">
        <v>0</v>
      </c>
      <c r="G50" s="46">
        <v>0</v>
      </c>
      <c r="H50" s="46">
        <v>0</v>
      </c>
      <c r="I50" s="46">
        <v>533311</v>
      </c>
      <c r="J50" s="46">
        <v>0</v>
      </c>
      <c r="K50" s="46">
        <v>3572</v>
      </c>
      <c r="L50" s="46">
        <v>0</v>
      </c>
      <c r="M50" s="46">
        <v>105296</v>
      </c>
      <c r="N50" s="46">
        <f t="shared" si="11"/>
        <v>699146</v>
      </c>
      <c r="O50" s="47">
        <f t="shared" si="9"/>
        <v>58.141039501039501</v>
      </c>
      <c r="P50" s="9"/>
    </row>
    <row r="51" spans="1:16">
      <c r="A51" s="12"/>
      <c r="B51" s="25">
        <v>361.2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341720</v>
      </c>
      <c r="L51" s="46">
        <v>0</v>
      </c>
      <c r="M51" s="46">
        <v>0</v>
      </c>
      <c r="N51" s="46">
        <f t="shared" ref="N51:N60" si="13">SUM(D51:M51)</f>
        <v>341720</v>
      </c>
      <c r="O51" s="47">
        <f t="shared" si="9"/>
        <v>28.417463617463618</v>
      </c>
      <c r="P51" s="9"/>
    </row>
    <row r="52" spans="1:16">
      <c r="A52" s="12"/>
      <c r="B52" s="25">
        <v>361.3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-3408648</v>
      </c>
      <c r="L52" s="46">
        <v>0</v>
      </c>
      <c r="M52" s="46">
        <v>0</v>
      </c>
      <c r="N52" s="46">
        <f t="shared" si="13"/>
        <v>-3408648</v>
      </c>
      <c r="O52" s="47">
        <f t="shared" si="9"/>
        <v>-283.46345114345115</v>
      </c>
      <c r="P52" s="9"/>
    </row>
    <row r="53" spans="1:16">
      <c r="A53" s="12"/>
      <c r="B53" s="25">
        <v>361.4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2909678</v>
      </c>
      <c r="L53" s="46">
        <v>0</v>
      </c>
      <c r="M53" s="46">
        <v>0</v>
      </c>
      <c r="N53" s="46">
        <f t="shared" si="13"/>
        <v>2909678</v>
      </c>
      <c r="O53" s="47">
        <f t="shared" si="9"/>
        <v>241.96906444906446</v>
      </c>
      <c r="P53" s="9"/>
    </row>
    <row r="54" spans="1:16">
      <c r="A54" s="12"/>
      <c r="B54" s="25">
        <v>362</v>
      </c>
      <c r="C54" s="20" t="s">
        <v>62</v>
      </c>
      <c r="D54" s="46">
        <v>142000</v>
      </c>
      <c r="E54" s="46">
        <v>0</v>
      </c>
      <c r="F54" s="46">
        <v>0</v>
      </c>
      <c r="G54" s="46">
        <v>0</v>
      </c>
      <c r="H54" s="46">
        <v>0</v>
      </c>
      <c r="I54" s="46">
        <v>220922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362922</v>
      </c>
      <c r="O54" s="47">
        <f t="shared" si="9"/>
        <v>30.180623700623702</v>
      </c>
      <c r="P54" s="9"/>
    </row>
    <row r="55" spans="1:16">
      <c r="A55" s="12"/>
      <c r="B55" s="25">
        <v>364</v>
      </c>
      <c r="C55" s="20" t="s">
        <v>63</v>
      </c>
      <c r="D55" s="46">
        <v>43086</v>
      </c>
      <c r="E55" s="46">
        <v>1426</v>
      </c>
      <c r="F55" s="46">
        <v>0</v>
      </c>
      <c r="G55" s="46">
        <v>0</v>
      </c>
      <c r="H55" s="46">
        <v>0</v>
      </c>
      <c r="I55" s="46">
        <v>22004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66516</v>
      </c>
      <c r="O55" s="47">
        <f t="shared" si="9"/>
        <v>5.5314760914760912</v>
      </c>
      <c r="P55" s="9"/>
    </row>
    <row r="56" spans="1:16">
      <c r="A56" s="12"/>
      <c r="B56" s="25">
        <v>365</v>
      </c>
      <c r="C56" s="20" t="s">
        <v>64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12609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12609</v>
      </c>
      <c r="O56" s="47">
        <f t="shared" si="9"/>
        <v>1.0485654885654885</v>
      </c>
      <c r="P56" s="9"/>
    </row>
    <row r="57" spans="1:16">
      <c r="A57" s="12"/>
      <c r="B57" s="25">
        <v>366</v>
      </c>
      <c r="C57" s="20" t="s">
        <v>65</v>
      </c>
      <c r="D57" s="46">
        <v>200086</v>
      </c>
      <c r="E57" s="46">
        <v>11496</v>
      </c>
      <c r="F57" s="46">
        <v>0</v>
      </c>
      <c r="G57" s="46">
        <v>0</v>
      </c>
      <c r="H57" s="46">
        <v>0</v>
      </c>
      <c r="I57" s="46">
        <v>8525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220107</v>
      </c>
      <c r="O57" s="47">
        <f t="shared" si="9"/>
        <v>18.304116424116422</v>
      </c>
      <c r="P57" s="9"/>
    </row>
    <row r="58" spans="1:16">
      <c r="A58" s="12"/>
      <c r="B58" s="25">
        <v>368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2076156</v>
      </c>
      <c r="L58" s="46">
        <v>0</v>
      </c>
      <c r="M58" s="46">
        <v>0</v>
      </c>
      <c r="N58" s="46">
        <f t="shared" si="13"/>
        <v>2076156</v>
      </c>
      <c r="O58" s="47">
        <f t="shared" si="9"/>
        <v>172.6533056133056</v>
      </c>
      <c r="P58" s="9"/>
    </row>
    <row r="59" spans="1:16">
      <c r="A59" s="12"/>
      <c r="B59" s="25">
        <v>369.7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981957</v>
      </c>
      <c r="L59" s="46">
        <v>0</v>
      </c>
      <c r="M59" s="46">
        <v>0</v>
      </c>
      <c r="N59" s="46">
        <f t="shared" si="13"/>
        <v>981957</v>
      </c>
      <c r="O59" s="47">
        <f t="shared" si="9"/>
        <v>81.659625779625785</v>
      </c>
      <c r="P59" s="9"/>
    </row>
    <row r="60" spans="1:16">
      <c r="A60" s="12"/>
      <c r="B60" s="25">
        <v>369.9</v>
      </c>
      <c r="C60" s="20" t="s">
        <v>69</v>
      </c>
      <c r="D60" s="46">
        <v>777469</v>
      </c>
      <c r="E60" s="46">
        <v>0</v>
      </c>
      <c r="F60" s="46">
        <v>0</v>
      </c>
      <c r="G60" s="46">
        <v>0</v>
      </c>
      <c r="H60" s="46">
        <v>0</v>
      </c>
      <c r="I60" s="46">
        <v>65875</v>
      </c>
      <c r="J60" s="46">
        <v>0</v>
      </c>
      <c r="K60" s="46">
        <v>0</v>
      </c>
      <c r="L60" s="46">
        <v>0</v>
      </c>
      <c r="M60" s="46">
        <v>2055</v>
      </c>
      <c r="N60" s="46">
        <f t="shared" si="13"/>
        <v>845399</v>
      </c>
      <c r="O60" s="47">
        <f t="shared" si="9"/>
        <v>70.303451143451142</v>
      </c>
      <c r="P60" s="9"/>
    </row>
    <row r="61" spans="1:16" ht="15.75">
      <c r="A61" s="29" t="s">
        <v>43</v>
      </c>
      <c r="B61" s="30"/>
      <c r="C61" s="31"/>
      <c r="D61" s="32">
        <f t="shared" ref="D61:M61" si="14">SUM(D62:D65)</f>
        <v>100000</v>
      </c>
      <c r="E61" s="32">
        <f t="shared" si="14"/>
        <v>0</v>
      </c>
      <c r="F61" s="32">
        <f t="shared" si="14"/>
        <v>0</v>
      </c>
      <c r="G61" s="32">
        <f t="shared" si="14"/>
        <v>0</v>
      </c>
      <c r="H61" s="32">
        <f t="shared" si="14"/>
        <v>0</v>
      </c>
      <c r="I61" s="32">
        <f t="shared" si="14"/>
        <v>1481702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 t="shared" ref="N61:N66" si="15">SUM(D61:M61)</f>
        <v>1581702</v>
      </c>
      <c r="O61" s="45">
        <f t="shared" si="9"/>
        <v>131.53446985446985</v>
      </c>
      <c r="P61" s="9"/>
    </row>
    <row r="62" spans="1:16">
      <c r="A62" s="12"/>
      <c r="B62" s="25">
        <v>381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769731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769731</v>
      </c>
      <c r="O62" s="47">
        <f t="shared" si="9"/>
        <v>64.010893970893974</v>
      </c>
      <c r="P62" s="9"/>
    </row>
    <row r="63" spans="1:16">
      <c r="A63" s="12"/>
      <c r="B63" s="25">
        <v>382</v>
      </c>
      <c r="C63" s="20" t="s">
        <v>81</v>
      </c>
      <c r="D63" s="46">
        <v>100000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100000</v>
      </c>
      <c r="O63" s="47">
        <f t="shared" si="9"/>
        <v>8.3160083160083165</v>
      </c>
      <c r="P63" s="9"/>
    </row>
    <row r="64" spans="1:16">
      <c r="A64" s="12"/>
      <c r="B64" s="25">
        <v>389.4</v>
      </c>
      <c r="C64" s="20" t="s">
        <v>71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495471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495471</v>
      </c>
      <c r="O64" s="47">
        <f t="shared" si="9"/>
        <v>41.203409563409565</v>
      </c>
      <c r="P64" s="9"/>
    </row>
    <row r="65" spans="1:119" ht="15.75" thickBot="1">
      <c r="A65" s="12"/>
      <c r="B65" s="25">
        <v>389.8</v>
      </c>
      <c r="C65" s="20" t="s">
        <v>95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216500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216500</v>
      </c>
      <c r="O65" s="47">
        <f t="shared" si="9"/>
        <v>18.004158004158004</v>
      </c>
      <c r="P65" s="9"/>
    </row>
    <row r="66" spans="1:119" ht="16.5" thickBot="1">
      <c r="A66" s="14" t="s">
        <v>53</v>
      </c>
      <c r="B66" s="23"/>
      <c r="C66" s="22"/>
      <c r="D66" s="15">
        <f t="shared" ref="D66:M66" si="16">SUM(D5,D13,D23,D35,D45,D49,D61)</f>
        <v>17402358</v>
      </c>
      <c r="E66" s="15">
        <f t="shared" si="16"/>
        <v>69659</v>
      </c>
      <c r="F66" s="15">
        <f t="shared" si="16"/>
        <v>0</v>
      </c>
      <c r="G66" s="15">
        <f t="shared" si="16"/>
        <v>0</v>
      </c>
      <c r="H66" s="15">
        <f t="shared" si="16"/>
        <v>0</v>
      </c>
      <c r="I66" s="15">
        <f t="shared" si="16"/>
        <v>32220556</v>
      </c>
      <c r="J66" s="15">
        <f t="shared" si="16"/>
        <v>0</v>
      </c>
      <c r="K66" s="15">
        <f t="shared" si="16"/>
        <v>3178455</v>
      </c>
      <c r="L66" s="15">
        <f t="shared" si="16"/>
        <v>0</v>
      </c>
      <c r="M66" s="15">
        <f t="shared" si="16"/>
        <v>7882797</v>
      </c>
      <c r="N66" s="15">
        <f t="shared" si="15"/>
        <v>60753825</v>
      </c>
      <c r="O66" s="38">
        <f t="shared" si="9"/>
        <v>5052.2931392931396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96</v>
      </c>
      <c r="M68" s="48"/>
      <c r="N68" s="48"/>
      <c r="O68" s="43">
        <v>12025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91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9618510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279941</v>
      </c>
      <c r="L5" s="27">
        <f t="shared" si="0"/>
        <v>0</v>
      </c>
      <c r="M5" s="27">
        <f t="shared" si="0"/>
        <v>0</v>
      </c>
      <c r="N5" s="28">
        <f>SUM(D5:M5)</f>
        <v>9898451</v>
      </c>
      <c r="O5" s="33">
        <f t="shared" ref="O5:O36" si="1">(N5/O$70)</f>
        <v>823.6354634714595</v>
      </c>
      <c r="P5" s="6"/>
    </row>
    <row r="6" spans="1:133">
      <c r="A6" s="12"/>
      <c r="B6" s="25">
        <v>312.10000000000002</v>
      </c>
      <c r="C6" s="20" t="s">
        <v>9</v>
      </c>
      <c r="D6" s="46">
        <v>206812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206812</v>
      </c>
      <c r="O6" s="47">
        <f t="shared" si="1"/>
        <v>17.208520552504577</v>
      </c>
      <c r="P6" s="9"/>
    </row>
    <row r="7" spans="1:133">
      <c r="A7" s="12"/>
      <c r="B7" s="25">
        <v>312.51</v>
      </c>
      <c r="C7" s="20" t="s">
        <v>84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184717</v>
      </c>
      <c r="L7" s="46">
        <v>0</v>
      </c>
      <c r="M7" s="46">
        <v>0</v>
      </c>
      <c r="N7" s="46">
        <f>SUM(D7:M7)</f>
        <v>184717</v>
      </c>
      <c r="O7" s="47">
        <f t="shared" si="1"/>
        <v>15.370028290896988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95224</v>
      </c>
      <c r="L8" s="46">
        <v>0</v>
      </c>
      <c r="M8" s="46">
        <v>0</v>
      </c>
      <c r="N8" s="46">
        <f>SUM(D8:M8)</f>
        <v>95224</v>
      </c>
      <c r="O8" s="47">
        <f t="shared" si="1"/>
        <v>7.923448161091696</v>
      </c>
      <c r="P8" s="9"/>
    </row>
    <row r="9" spans="1:133">
      <c r="A9" s="12"/>
      <c r="B9" s="25">
        <v>314.10000000000002</v>
      </c>
      <c r="C9" s="20" t="s">
        <v>10</v>
      </c>
      <c r="D9" s="46">
        <v>2299134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2299134</v>
      </c>
      <c r="O9" s="47">
        <f t="shared" si="1"/>
        <v>191.30753869196207</v>
      </c>
      <c r="P9" s="9"/>
    </row>
    <row r="10" spans="1:133">
      <c r="A10" s="12"/>
      <c r="B10" s="25">
        <v>314.39999999999998</v>
      </c>
      <c r="C10" s="20" t="s">
        <v>11</v>
      </c>
      <c r="D10" s="46">
        <v>99008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99008</v>
      </c>
      <c r="O10" s="47">
        <f t="shared" si="1"/>
        <v>8.2383092028623732</v>
      </c>
      <c r="P10" s="9"/>
    </row>
    <row r="11" spans="1:133">
      <c r="A11" s="12"/>
      <c r="B11" s="25">
        <v>315</v>
      </c>
      <c r="C11" s="20" t="s">
        <v>12</v>
      </c>
      <c r="D11" s="46">
        <v>995604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995604</v>
      </c>
      <c r="O11" s="47">
        <f t="shared" si="1"/>
        <v>82.842735896155773</v>
      </c>
      <c r="P11" s="9"/>
    </row>
    <row r="12" spans="1:133">
      <c r="A12" s="12"/>
      <c r="B12" s="25">
        <v>319</v>
      </c>
      <c r="C12" s="20" t="s">
        <v>13</v>
      </c>
      <c r="D12" s="46">
        <v>6017952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6017952</v>
      </c>
      <c r="O12" s="47">
        <f t="shared" si="1"/>
        <v>500.74488267598605</v>
      </c>
      <c r="P12" s="9"/>
    </row>
    <row r="13" spans="1:133" ht="15.75">
      <c r="A13" s="29" t="s">
        <v>14</v>
      </c>
      <c r="B13" s="30"/>
      <c r="C13" s="31"/>
      <c r="D13" s="32">
        <f>SUM(D14:D23)</f>
        <v>2639109</v>
      </c>
      <c r="E13" s="32">
        <f t="shared" ref="E13:M13" si="3">SUM(E14:E23)</f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395695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9661</v>
      </c>
      <c r="N13" s="44">
        <f>SUM(D13:M13)</f>
        <v>3044465</v>
      </c>
      <c r="O13" s="45">
        <f t="shared" si="1"/>
        <v>253.32542852388084</v>
      </c>
      <c r="P13" s="10"/>
    </row>
    <row r="14" spans="1:133">
      <c r="A14" s="12"/>
      <c r="B14" s="25">
        <v>322</v>
      </c>
      <c r="C14" s="20" t="s">
        <v>0</v>
      </c>
      <c r="D14" s="46">
        <v>139909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139909</v>
      </c>
      <c r="O14" s="47">
        <f t="shared" si="1"/>
        <v>11.641620901980362</v>
      </c>
      <c r="P14" s="9"/>
    </row>
    <row r="15" spans="1:133">
      <c r="A15" s="12"/>
      <c r="B15" s="25">
        <v>323.10000000000002</v>
      </c>
      <c r="C15" s="20" t="s">
        <v>15</v>
      </c>
      <c r="D15" s="46">
        <v>2372629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3" si="4">SUM(D15:M15)</f>
        <v>2372629</v>
      </c>
      <c r="O15" s="47">
        <f t="shared" si="1"/>
        <v>197.42294890996837</v>
      </c>
      <c r="P15" s="9"/>
    </row>
    <row r="16" spans="1:133">
      <c r="A16" s="12"/>
      <c r="B16" s="25">
        <v>323.39999999999998</v>
      </c>
      <c r="C16" s="20" t="s">
        <v>16</v>
      </c>
      <c r="D16" s="46">
        <v>51754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51754</v>
      </c>
      <c r="O16" s="47">
        <f t="shared" si="1"/>
        <v>4.3063737726743216</v>
      </c>
      <c r="P16" s="9"/>
    </row>
    <row r="17" spans="1:16">
      <c r="A17" s="12"/>
      <c r="B17" s="25">
        <v>324.11</v>
      </c>
      <c r="C17" s="20" t="s">
        <v>17</v>
      </c>
      <c r="D17" s="46">
        <v>10070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10070</v>
      </c>
      <c r="O17" s="47">
        <f t="shared" si="1"/>
        <v>0.83790980196372111</v>
      </c>
      <c r="P17" s="9"/>
    </row>
    <row r="18" spans="1:16">
      <c r="A18" s="12"/>
      <c r="B18" s="25">
        <v>324.12</v>
      </c>
      <c r="C18" s="20" t="s">
        <v>85</v>
      </c>
      <c r="D18" s="46">
        <v>10793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10793</v>
      </c>
      <c r="O18" s="47">
        <f t="shared" si="1"/>
        <v>0.89806956232318191</v>
      </c>
      <c r="P18" s="9"/>
    </row>
    <row r="19" spans="1:16">
      <c r="A19" s="12"/>
      <c r="B19" s="25">
        <v>324.22000000000003</v>
      </c>
      <c r="C19" s="20" t="s">
        <v>86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382200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382200</v>
      </c>
      <c r="O19" s="47">
        <f t="shared" si="1"/>
        <v>31.802296555167249</v>
      </c>
      <c r="P19" s="9"/>
    </row>
    <row r="20" spans="1:16">
      <c r="A20" s="12"/>
      <c r="B20" s="25">
        <v>324.31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8861</v>
      </c>
      <c r="N20" s="46">
        <f t="shared" si="4"/>
        <v>8861</v>
      </c>
      <c r="O20" s="47">
        <f t="shared" si="1"/>
        <v>0.737310700615743</v>
      </c>
      <c r="P20" s="9"/>
    </row>
    <row r="21" spans="1:16">
      <c r="A21" s="12"/>
      <c r="B21" s="25">
        <v>324.61</v>
      </c>
      <c r="C21" s="20" t="s">
        <v>20</v>
      </c>
      <c r="D21" s="46">
        <v>31464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31464</v>
      </c>
      <c r="O21" s="47">
        <f t="shared" si="1"/>
        <v>2.6180728906640041</v>
      </c>
      <c r="P21" s="9"/>
    </row>
    <row r="22" spans="1:16">
      <c r="A22" s="12"/>
      <c r="B22" s="25">
        <v>329</v>
      </c>
      <c r="C22" s="20" t="s">
        <v>21</v>
      </c>
      <c r="D22" s="46">
        <v>18665</v>
      </c>
      <c r="E22" s="46">
        <v>0</v>
      </c>
      <c r="F22" s="46">
        <v>0</v>
      </c>
      <c r="G22" s="46">
        <v>0</v>
      </c>
      <c r="H22" s="46">
        <v>0</v>
      </c>
      <c r="I22" s="46">
        <v>13495</v>
      </c>
      <c r="J22" s="46">
        <v>0</v>
      </c>
      <c r="K22" s="46">
        <v>0</v>
      </c>
      <c r="L22" s="46">
        <v>0</v>
      </c>
      <c r="M22" s="46">
        <v>800</v>
      </c>
      <c r="N22" s="46">
        <f>SUM(D22:M22)</f>
        <v>32960</v>
      </c>
      <c r="O22" s="47">
        <f t="shared" si="1"/>
        <v>2.742552837410551</v>
      </c>
      <c r="P22" s="9"/>
    </row>
    <row r="23" spans="1:16">
      <c r="A23" s="12"/>
      <c r="B23" s="25">
        <v>367</v>
      </c>
      <c r="C23" s="20" t="s">
        <v>66</v>
      </c>
      <c r="D23" s="46">
        <v>3825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3825</v>
      </c>
      <c r="O23" s="47">
        <f t="shared" si="1"/>
        <v>0.31827259111333001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SUM(D25:D38)</f>
        <v>2088235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750654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8654727</v>
      </c>
      <c r="N24" s="44">
        <f>SUM(D24:M24)</f>
        <v>11493616</v>
      </c>
      <c r="O24" s="45">
        <f t="shared" si="1"/>
        <v>956.36678315859547</v>
      </c>
      <c r="P24" s="10"/>
    </row>
    <row r="25" spans="1:16">
      <c r="A25" s="12"/>
      <c r="B25" s="25">
        <v>331.2</v>
      </c>
      <c r="C25" s="20" t="s">
        <v>22</v>
      </c>
      <c r="D25" s="46">
        <v>284638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284638</v>
      </c>
      <c r="O25" s="47">
        <f t="shared" si="1"/>
        <v>23.684306873023797</v>
      </c>
      <c r="P25" s="9"/>
    </row>
    <row r="26" spans="1:16">
      <c r="A26" s="12"/>
      <c r="B26" s="25">
        <v>331.39</v>
      </c>
      <c r="C26" s="20" t="s">
        <v>26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654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654</v>
      </c>
      <c r="O26" s="47">
        <f t="shared" si="1"/>
        <v>5.4418372441337994E-2</v>
      </c>
      <c r="P26" s="9"/>
    </row>
    <row r="27" spans="1:16">
      <c r="A27" s="12"/>
      <c r="B27" s="25">
        <v>331.49</v>
      </c>
      <c r="C27" s="20" t="s">
        <v>27</v>
      </c>
      <c r="D27" s="46">
        <v>467079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467079</v>
      </c>
      <c r="O27" s="47">
        <f t="shared" si="1"/>
        <v>38.864952571143284</v>
      </c>
      <c r="P27" s="9"/>
    </row>
    <row r="28" spans="1:16">
      <c r="A28" s="12"/>
      <c r="B28" s="25">
        <v>334.35</v>
      </c>
      <c r="C28" s="20" t="s">
        <v>28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750000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750000</v>
      </c>
      <c r="O28" s="47">
        <f t="shared" si="1"/>
        <v>62.406390414378436</v>
      </c>
      <c r="P28" s="9"/>
    </row>
    <row r="29" spans="1:16">
      <c r="A29" s="12"/>
      <c r="B29" s="25">
        <v>334.49</v>
      </c>
      <c r="C29" s="20" t="s">
        <v>29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71973</v>
      </c>
      <c r="N29" s="46">
        <f t="shared" ref="N29:N36" si="6">SUM(D29:M29)</f>
        <v>71973</v>
      </c>
      <c r="O29" s="47">
        <f t="shared" si="1"/>
        <v>5.9887668497254118</v>
      </c>
      <c r="P29" s="9"/>
    </row>
    <row r="30" spans="1:16">
      <c r="A30" s="12"/>
      <c r="B30" s="25">
        <v>334.7</v>
      </c>
      <c r="C30" s="20" t="s">
        <v>30</v>
      </c>
      <c r="D30" s="46">
        <v>150000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150000</v>
      </c>
      <c r="O30" s="47">
        <f t="shared" si="1"/>
        <v>12.481278082875686</v>
      </c>
      <c r="P30" s="9"/>
    </row>
    <row r="31" spans="1:16">
      <c r="A31" s="12"/>
      <c r="B31" s="25">
        <v>335.12</v>
      </c>
      <c r="C31" s="20" t="s">
        <v>31</v>
      </c>
      <c r="D31" s="46">
        <v>186342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186342</v>
      </c>
      <c r="O31" s="47">
        <f t="shared" si="1"/>
        <v>15.505242136794807</v>
      </c>
      <c r="P31" s="9"/>
    </row>
    <row r="32" spans="1:16">
      <c r="A32" s="12"/>
      <c r="B32" s="25">
        <v>335.14</v>
      </c>
      <c r="C32" s="20" t="s">
        <v>32</v>
      </c>
      <c r="D32" s="46">
        <v>2963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2963</v>
      </c>
      <c r="O32" s="47">
        <f t="shared" si="1"/>
        <v>0.24654684639707106</v>
      </c>
      <c r="P32" s="9"/>
    </row>
    <row r="33" spans="1:16">
      <c r="A33" s="12"/>
      <c r="B33" s="25">
        <v>335.15</v>
      </c>
      <c r="C33" s="20" t="s">
        <v>33</v>
      </c>
      <c r="D33" s="46">
        <v>61446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61446</v>
      </c>
      <c r="O33" s="47">
        <f t="shared" si="1"/>
        <v>5.1128307538691962</v>
      </c>
      <c r="P33" s="9"/>
    </row>
    <row r="34" spans="1:16">
      <c r="A34" s="12"/>
      <c r="B34" s="25">
        <v>335.18</v>
      </c>
      <c r="C34" s="20" t="s">
        <v>34</v>
      </c>
      <c r="D34" s="46">
        <v>887830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887830</v>
      </c>
      <c r="O34" s="47">
        <f t="shared" si="1"/>
        <v>73.875020802130138</v>
      </c>
      <c r="P34" s="9"/>
    </row>
    <row r="35" spans="1:16">
      <c r="A35" s="12"/>
      <c r="B35" s="25">
        <v>335.21</v>
      </c>
      <c r="C35" s="20" t="s">
        <v>35</v>
      </c>
      <c r="D35" s="46">
        <v>6120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6120</v>
      </c>
      <c r="O35" s="47">
        <f t="shared" si="1"/>
        <v>0.50923614578132803</v>
      </c>
      <c r="P35" s="9"/>
    </row>
    <row r="36" spans="1:16">
      <c r="A36" s="12"/>
      <c r="B36" s="25">
        <v>335.49</v>
      </c>
      <c r="C36" s="20" t="s">
        <v>87</v>
      </c>
      <c r="D36" s="46">
        <v>15317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15317</v>
      </c>
      <c r="O36" s="47">
        <f t="shared" si="1"/>
        <v>1.2745049093027125</v>
      </c>
      <c r="P36" s="9"/>
    </row>
    <row r="37" spans="1:16">
      <c r="A37" s="12"/>
      <c r="B37" s="25">
        <v>337.4</v>
      </c>
      <c r="C37" s="20" t="s">
        <v>88</v>
      </c>
      <c r="D37" s="46">
        <v>26500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26500</v>
      </c>
      <c r="O37" s="47">
        <f t="shared" ref="O37:O68" si="7">(N37/O$70)</f>
        <v>2.2050257946413714</v>
      </c>
      <c r="P37" s="9"/>
    </row>
    <row r="38" spans="1:16">
      <c r="A38" s="12"/>
      <c r="B38" s="25">
        <v>338</v>
      </c>
      <c r="C38" s="20" t="s">
        <v>36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8582754</v>
      </c>
      <c r="N38" s="46">
        <f>SUM(D38:M38)</f>
        <v>8582754</v>
      </c>
      <c r="O38" s="47">
        <f t="shared" si="7"/>
        <v>714.15826260609083</v>
      </c>
      <c r="P38" s="9"/>
    </row>
    <row r="39" spans="1:16" ht="15.75">
      <c r="A39" s="29" t="s">
        <v>41</v>
      </c>
      <c r="B39" s="30"/>
      <c r="C39" s="31"/>
      <c r="D39" s="32">
        <f t="shared" ref="D39:M39" si="8">SUM(D40:D47)</f>
        <v>474806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26436655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16408</v>
      </c>
      <c r="N39" s="32">
        <f>SUM(D39:M39)</f>
        <v>26927869</v>
      </c>
      <c r="O39" s="45">
        <f t="shared" si="7"/>
        <v>2240.628141121651</v>
      </c>
      <c r="P39" s="10"/>
    </row>
    <row r="40" spans="1:16">
      <c r="A40" s="12"/>
      <c r="B40" s="25">
        <v>342.1</v>
      </c>
      <c r="C40" s="20" t="s">
        <v>44</v>
      </c>
      <c r="D40" s="46">
        <v>35677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7" si="9">SUM(D40:M40)</f>
        <v>35677</v>
      </c>
      <c r="O40" s="47">
        <f t="shared" si="7"/>
        <v>2.968630387751706</v>
      </c>
      <c r="P40" s="9"/>
    </row>
    <row r="41" spans="1:16">
      <c r="A41" s="12"/>
      <c r="B41" s="25">
        <v>343.3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15013231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15013231</v>
      </c>
      <c r="O41" s="47">
        <f t="shared" si="7"/>
        <v>1249.2287402229988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9571846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9571846</v>
      </c>
      <c r="O42" s="47">
        <f t="shared" si="7"/>
        <v>796.45914461640871</v>
      </c>
      <c r="P42" s="9"/>
    </row>
    <row r="43" spans="1:16">
      <c r="A43" s="12"/>
      <c r="B43" s="25">
        <v>343.6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108169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108169</v>
      </c>
      <c r="O43" s="47">
        <f t="shared" si="7"/>
        <v>9.0005824596438675</v>
      </c>
      <c r="P43" s="9"/>
    </row>
    <row r="44" spans="1:16">
      <c r="A44" s="12"/>
      <c r="B44" s="25">
        <v>343.9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970974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970974</v>
      </c>
      <c r="O44" s="47">
        <f t="shared" si="7"/>
        <v>80.793310034947581</v>
      </c>
      <c r="P44" s="9"/>
    </row>
    <row r="45" spans="1:16">
      <c r="A45" s="12"/>
      <c r="B45" s="25">
        <v>344.9</v>
      </c>
      <c r="C45" s="20" t="s">
        <v>50</v>
      </c>
      <c r="D45" s="46">
        <v>319747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16408</v>
      </c>
      <c r="N45" s="46">
        <f t="shared" si="9"/>
        <v>336155</v>
      </c>
      <c r="O45" s="47">
        <f t="shared" si="7"/>
        <v>27.970960226327175</v>
      </c>
      <c r="P45" s="9"/>
    </row>
    <row r="46" spans="1:16">
      <c r="A46" s="12"/>
      <c r="B46" s="25">
        <v>347.2</v>
      </c>
      <c r="C46" s="20" t="s">
        <v>51</v>
      </c>
      <c r="D46" s="46">
        <v>119382</v>
      </c>
      <c r="E46" s="46">
        <v>0</v>
      </c>
      <c r="F46" s="46">
        <v>0</v>
      </c>
      <c r="G46" s="46">
        <v>0</v>
      </c>
      <c r="H46" s="46">
        <v>0</v>
      </c>
      <c r="I46" s="46">
        <v>278268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397650</v>
      </c>
      <c r="O46" s="47">
        <f t="shared" si="7"/>
        <v>33.087868197703443</v>
      </c>
      <c r="P46" s="9"/>
    </row>
    <row r="47" spans="1:16">
      <c r="A47" s="12"/>
      <c r="B47" s="25">
        <v>347.5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494167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494167</v>
      </c>
      <c r="O47" s="47">
        <f t="shared" si="7"/>
        <v>41.118904975869526</v>
      </c>
      <c r="P47" s="9"/>
    </row>
    <row r="48" spans="1:16" ht="15.75">
      <c r="A48" s="29" t="s">
        <v>42</v>
      </c>
      <c r="B48" s="30"/>
      <c r="C48" s="31"/>
      <c r="D48" s="32">
        <f t="shared" ref="D48:M48" si="10">SUM(D49:D52)</f>
        <v>148524</v>
      </c>
      <c r="E48" s="32">
        <f t="shared" si="10"/>
        <v>9652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549863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445510</v>
      </c>
      <c r="N48" s="32">
        <f t="shared" ref="N48:N54" si="11">SUM(D48:M48)</f>
        <v>1153549</v>
      </c>
      <c r="O48" s="45">
        <f t="shared" si="7"/>
        <v>95.985105674821099</v>
      </c>
      <c r="P48" s="10"/>
    </row>
    <row r="49" spans="1:16">
      <c r="A49" s="13"/>
      <c r="B49" s="39">
        <v>351.1</v>
      </c>
      <c r="C49" s="21" t="s">
        <v>55</v>
      </c>
      <c r="D49" s="46">
        <v>125877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125877</v>
      </c>
      <c r="O49" s="47">
        <f t="shared" si="7"/>
        <v>10.474038941587619</v>
      </c>
      <c r="P49" s="9"/>
    </row>
    <row r="50" spans="1:16">
      <c r="A50" s="13"/>
      <c r="B50" s="39">
        <v>354</v>
      </c>
      <c r="C50" s="21" t="s">
        <v>56</v>
      </c>
      <c r="D50" s="46">
        <v>9453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445510</v>
      </c>
      <c r="N50" s="46">
        <f t="shared" si="11"/>
        <v>454963</v>
      </c>
      <c r="O50" s="47">
        <f t="shared" si="7"/>
        <v>37.856798136129143</v>
      </c>
      <c r="P50" s="9"/>
    </row>
    <row r="51" spans="1:16">
      <c r="A51" s="13"/>
      <c r="B51" s="39">
        <v>358.1</v>
      </c>
      <c r="C51" s="21" t="s">
        <v>89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151251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151251</v>
      </c>
      <c r="O51" s="47">
        <f t="shared" si="7"/>
        <v>12.585371942086869</v>
      </c>
      <c r="P51" s="9"/>
    </row>
    <row r="52" spans="1:16">
      <c r="A52" s="13"/>
      <c r="B52" s="39">
        <v>359</v>
      </c>
      <c r="C52" s="21" t="s">
        <v>57</v>
      </c>
      <c r="D52" s="46">
        <v>13194</v>
      </c>
      <c r="E52" s="46">
        <v>9652</v>
      </c>
      <c r="F52" s="46">
        <v>0</v>
      </c>
      <c r="G52" s="46">
        <v>0</v>
      </c>
      <c r="H52" s="46">
        <v>0</v>
      </c>
      <c r="I52" s="46">
        <v>398612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421458</v>
      </c>
      <c r="O52" s="47">
        <f t="shared" si="7"/>
        <v>35.068896655017475</v>
      </c>
      <c r="P52" s="9"/>
    </row>
    <row r="53" spans="1:16" ht="15.75">
      <c r="A53" s="29" t="s">
        <v>2</v>
      </c>
      <c r="B53" s="30"/>
      <c r="C53" s="31"/>
      <c r="D53" s="32">
        <f>SUM(D54:D64)</f>
        <v>420233</v>
      </c>
      <c r="E53" s="32">
        <f t="shared" ref="E53:M53" si="12">SUM(E54:E64)</f>
        <v>22825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717182</v>
      </c>
      <c r="J53" s="32">
        <f t="shared" si="12"/>
        <v>0</v>
      </c>
      <c r="K53" s="32">
        <f t="shared" si="12"/>
        <v>6321374</v>
      </c>
      <c r="L53" s="32">
        <f t="shared" si="12"/>
        <v>0</v>
      </c>
      <c r="M53" s="32">
        <f t="shared" si="12"/>
        <v>96774</v>
      </c>
      <c r="N53" s="32">
        <f t="shared" si="11"/>
        <v>7578388</v>
      </c>
      <c r="O53" s="45">
        <f t="shared" si="7"/>
        <v>630.58645365285406</v>
      </c>
      <c r="P53" s="10"/>
    </row>
    <row r="54" spans="1:16">
      <c r="A54" s="12"/>
      <c r="B54" s="25">
        <v>361.1</v>
      </c>
      <c r="C54" s="20" t="s">
        <v>58</v>
      </c>
      <c r="D54" s="46">
        <v>18119</v>
      </c>
      <c r="E54" s="46">
        <v>1625</v>
      </c>
      <c r="F54" s="46">
        <v>0</v>
      </c>
      <c r="G54" s="46">
        <v>0</v>
      </c>
      <c r="H54" s="46">
        <v>0</v>
      </c>
      <c r="I54" s="46">
        <v>564886</v>
      </c>
      <c r="J54" s="46">
        <v>0</v>
      </c>
      <c r="K54" s="46">
        <v>401</v>
      </c>
      <c r="L54" s="46">
        <v>0</v>
      </c>
      <c r="M54" s="46">
        <v>94879</v>
      </c>
      <c r="N54" s="46">
        <f t="shared" si="11"/>
        <v>679910</v>
      </c>
      <c r="O54" s="47">
        <f t="shared" si="7"/>
        <v>56.574305208853389</v>
      </c>
      <c r="P54" s="9"/>
    </row>
    <row r="55" spans="1:16">
      <c r="A55" s="12"/>
      <c r="B55" s="25">
        <v>361.2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155623</v>
      </c>
      <c r="L55" s="46">
        <v>0</v>
      </c>
      <c r="M55" s="46">
        <v>0</v>
      </c>
      <c r="N55" s="46">
        <f t="shared" ref="N55:N64" si="13">SUM(D55:M55)</f>
        <v>155623</v>
      </c>
      <c r="O55" s="47">
        <f t="shared" si="7"/>
        <v>12.94915959394242</v>
      </c>
      <c r="P55" s="9"/>
    </row>
    <row r="56" spans="1:16">
      <c r="A56" s="12"/>
      <c r="B56" s="25">
        <v>361.3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2633054</v>
      </c>
      <c r="L56" s="46">
        <v>0</v>
      </c>
      <c r="M56" s="46">
        <v>0</v>
      </c>
      <c r="N56" s="46">
        <f t="shared" si="13"/>
        <v>2633054</v>
      </c>
      <c r="O56" s="47">
        <f t="shared" si="7"/>
        <v>219.0925278748544</v>
      </c>
      <c r="P56" s="9"/>
    </row>
    <row r="57" spans="1:16">
      <c r="A57" s="12"/>
      <c r="B57" s="25">
        <v>361.4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763144</v>
      </c>
      <c r="L57" s="46">
        <v>0</v>
      </c>
      <c r="M57" s="46">
        <v>0</v>
      </c>
      <c r="N57" s="46">
        <f t="shared" si="13"/>
        <v>763144</v>
      </c>
      <c r="O57" s="47">
        <f t="shared" si="7"/>
        <v>63.50008320852055</v>
      </c>
      <c r="P57" s="9"/>
    </row>
    <row r="58" spans="1:16">
      <c r="A58" s="12"/>
      <c r="B58" s="25">
        <v>362</v>
      </c>
      <c r="C58" s="20" t="s">
        <v>62</v>
      </c>
      <c r="D58" s="46">
        <v>163564</v>
      </c>
      <c r="E58" s="46">
        <v>0</v>
      </c>
      <c r="F58" s="46">
        <v>0</v>
      </c>
      <c r="G58" s="46">
        <v>0</v>
      </c>
      <c r="H58" s="46">
        <v>0</v>
      </c>
      <c r="I58" s="46">
        <v>78110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241674</v>
      </c>
      <c r="O58" s="47">
        <f t="shared" si="7"/>
        <v>20.109335996005992</v>
      </c>
      <c r="P58" s="9"/>
    </row>
    <row r="59" spans="1:16">
      <c r="A59" s="12"/>
      <c r="B59" s="25">
        <v>364</v>
      </c>
      <c r="C59" s="20" t="s">
        <v>63</v>
      </c>
      <c r="D59" s="46">
        <v>80641</v>
      </c>
      <c r="E59" s="46">
        <v>0</v>
      </c>
      <c r="F59" s="46">
        <v>0</v>
      </c>
      <c r="G59" s="46">
        <v>0</v>
      </c>
      <c r="H59" s="46">
        <v>0</v>
      </c>
      <c r="I59" s="46">
        <v>9776</v>
      </c>
      <c r="J59" s="46">
        <v>0</v>
      </c>
      <c r="K59" s="46">
        <v>0</v>
      </c>
      <c r="L59" s="46">
        <v>0</v>
      </c>
      <c r="M59" s="46">
        <v>1890</v>
      </c>
      <c r="N59" s="46">
        <f t="shared" si="13"/>
        <v>92307</v>
      </c>
      <c r="O59" s="47">
        <f t="shared" si="7"/>
        <v>7.6807289066400397</v>
      </c>
      <c r="P59" s="9"/>
    </row>
    <row r="60" spans="1:16">
      <c r="A60" s="12"/>
      <c r="B60" s="25">
        <v>365</v>
      </c>
      <c r="C60" s="20" t="s">
        <v>64</v>
      </c>
      <c r="D60" s="46">
        <v>1047</v>
      </c>
      <c r="E60" s="46">
        <v>0</v>
      </c>
      <c r="F60" s="46">
        <v>0</v>
      </c>
      <c r="G60" s="46">
        <v>0</v>
      </c>
      <c r="H60" s="46">
        <v>0</v>
      </c>
      <c r="I60" s="46">
        <v>15196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16243</v>
      </c>
      <c r="O60" s="47">
        <f t="shared" si="7"/>
        <v>1.3515559993343318</v>
      </c>
      <c r="P60" s="9"/>
    </row>
    <row r="61" spans="1:16">
      <c r="A61" s="12"/>
      <c r="B61" s="25">
        <v>366</v>
      </c>
      <c r="C61" s="20" t="s">
        <v>65</v>
      </c>
      <c r="D61" s="46">
        <v>146888</v>
      </c>
      <c r="E61" s="46">
        <v>21200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168088</v>
      </c>
      <c r="O61" s="47">
        <f t="shared" si="7"/>
        <v>13.98635380262939</v>
      </c>
      <c r="P61" s="9"/>
    </row>
    <row r="62" spans="1:16">
      <c r="A62" s="12"/>
      <c r="B62" s="25">
        <v>368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1854959</v>
      </c>
      <c r="L62" s="46">
        <v>0</v>
      </c>
      <c r="M62" s="46">
        <v>0</v>
      </c>
      <c r="N62" s="46">
        <f t="shared" si="13"/>
        <v>1854959</v>
      </c>
      <c r="O62" s="47">
        <f t="shared" si="7"/>
        <v>154.34839407555333</v>
      </c>
      <c r="P62" s="9"/>
    </row>
    <row r="63" spans="1:16">
      <c r="A63" s="12"/>
      <c r="B63" s="25">
        <v>369.7</v>
      </c>
      <c r="C63" s="20" t="s">
        <v>68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914193</v>
      </c>
      <c r="L63" s="46">
        <v>0</v>
      </c>
      <c r="M63" s="46">
        <v>0</v>
      </c>
      <c r="N63" s="46">
        <f t="shared" si="13"/>
        <v>914193</v>
      </c>
      <c r="O63" s="47">
        <f t="shared" si="7"/>
        <v>76.068647029455818</v>
      </c>
      <c r="P63" s="9"/>
    </row>
    <row r="64" spans="1:16">
      <c r="A64" s="12"/>
      <c r="B64" s="25">
        <v>369.9</v>
      </c>
      <c r="C64" s="20" t="s">
        <v>69</v>
      </c>
      <c r="D64" s="46">
        <v>9974</v>
      </c>
      <c r="E64" s="46">
        <v>0</v>
      </c>
      <c r="F64" s="46">
        <v>0</v>
      </c>
      <c r="G64" s="46">
        <v>0</v>
      </c>
      <c r="H64" s="46">
        <v>0</v>
      </c>
      <c r="I64" s="46">
        <v>49214</v>
      </c>
      <c r="J64" s="46">
        <v>0</v>
      </c>
      <c r="K64" s="46">
        <v>0</v>
      </c>
      <c r="L64" s="46">
        <v>0</v>
      </c>
      <c r="M64" s="46">
        <v>5</v>
      </c>
      <c r="N64" s="46">
        <f t="shared" si="13"/>
        <v>59193</v>
      </c>
      <c r="O64" s="47">
        <f t="shared" si="7"/>
        <v>4.9253619570644034</v>
      </c>
      <c r="P64" s="9"/>
    </row>
    <row r="65" spans="1:119" ht="15.75">
      <c r="A65" s="29" t="s">
        <v>43</v>
      </c>
      <c r="B65" s="30"/>
      <c r="C65" s="31"/>
      <c r="D65" s="32">
        <f t="shared" ref="D65:M65" si="14">SUM(D66:D67)</f>
        <v>0</v>
      </c>
      <c r="E65" s="32">
        <f t="shared" si="14"/>
        <v>0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2348859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2348859</v>
      </c>
      <c r="O65" s="45">
        <f t="shared" si="7"/>
        <v>195.44508237643535</v>
      </c>
      <c r="P65" s="9"/>
    </row>
    <row r="66" spans="1:119">
      <c r="A66" s="12"/>
      <c r="B66" s="25">
        <v>381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888388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888388</v>
      </c>
      <c r="O66" s="47">
        <f t="shared" si="7"/>
        <v>73.921451156598437</v>
      </c>
      <c r="P66" s="9"/>
    </row>
    <row r="67" spans="1:119" ht="15.75" thickBot="1">
      <c r="A67" s="12"/>
      <c r="B67" s="25">
        <v>389.4</v>
      </c>
      <c r="C67" s="20" t="s">
        <v>71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1460471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1460471</v>
      </c>
      <c r="O67" s="47">
        <f t="shared" si="7"/>
        <v>121.52363121983691</v>
      </c>
      <c r="P67" s="9"/>
    </row>
    <row r="68" spans="1:119" ht="16.5" thickBot="1">
      <c r="A68" s="14" t="s">
        <v>53</v>
      </c>
      <c r="B68" s="23"/>
      <c r="C68" s="22"/>
      <c r="D68" s="15">
        <f t="shared" ref="D68:M68" si="15">SUM(D5,D13,D24,D39,D48,D53,D65)</f>
        <v>15389417</v>
      </c>
      <c r="E68" s="15">
        <f t="shared" si="15"/>
        <v>32477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31198908</v>
      </c>
      <c r="J68" s="15">
        <f t="shared" si="15"/>
        <v>0</v>
      </c>
      <c r="K68" s="15">
        <f t="shared" si="15"/>
        <v>6601315</v>
      </c>
      <c r="L68" s="15">
        <f t="shared" si="15"/>
        <v>0</v>
      </c>
      <c r="M68" s="15">
        <f t="shared" si="15"/>
        <v>9223080</v>
      </c>
      <c r="N68" s="15">
        <f>SUM(D68:M68)</f>
        <v>62445197</v>
      </c>
      <c r="O68" s="38">
        <f t="shared" si="7"/>
        <v>5195.9724579796975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90</v>
      </c>
      <c r="M70" s="48"/>
      <c r="N70" s="48"/>
      <c r="O70" s="43">
        <v>12018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thickBot="1">
      <c r="A72" s="52" t="s">
        <v>91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A72:O72"/>
    <mergeCell ref="L70:N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9432549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251745</v>
      </c>
      <c r="L5" s="27">
        <f t="shared" si="0"/>
        <v>0</v>
      </c>
      <c r="M5" s="27">
        <f t="shared" si="0"/>
        <v>0</v>
      </c>
      <c r="N5" s="28">
        <f>SUM(D5:M5)</f>
        <v>9684294</v>
      </c>
      <c r="O5" s="33">
        <f t="shared" ref="O5:O36" si="1">(N5/O$71)</f>
        <v>700.18754970717953</v>
      </c>
      <c r="P5" s="6"/>
    </row>
    <row r="6" spans="1:133">
      <c r="A6" s="12"/>
      <c r="B6" s="25">
        <v>312.10000000000002</v>
      </c>
      <c r="C6" s="20" t="s">
        <v>9</v>
      </c>
      <c r="D6" s="46">
        <v>202660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202660</v>
      </c>
      <c r="O6" s="47">
        <f t="shared" si="1"/>
        <v>14.652592003470465</v>
      </c>
      <c r="P6" s="9"/>
    </row>
    <row r="7" spans="1:133">
      <c r="A7" s="12"/>
      <c r="B7" s="25">
        <v>312.51</v>
      </c>
      <c r="C7" s="20" t="s">
        <v>79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158923</v>
      </c>
      <c r="L7" s="46">
        <v>0</v>
      </c>
      <c r="M7" s="46">
        <v>0</v>
      </c>
      <c r="N7" s="46">
        <f>SUM(D7:M7)</f>
        <v>158923</v>
      </c>
      <c r="O7" s="47">
        <f t="shared" si="1"/>
        <v>11.490347769503289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92822</v>
      </c>
      <c r="L8" s="46">
        <v>0</v>
      </c>
      <c r="M8" s="46">
        <v>0</v>
      </c>
      <c r="N8" s="46">
        <f>SUM(D8:M8)</f>
        <v>92822</v>
      </c>
      <c r="O8" s="47">
        <f t="shared" si="1"/>
        <v>6.7111560986190444</v>
      </c>
      <c r="P8" s="9"/>
    </row>
    <row r="9" spans="1:133">
      <c r="A9" s="12"/>
      <c r="B9" s="25">
        <v>314.10000000000002</v>
      </c>
      <c r="C9" s="20" t="s">
        <v>10</v>
      </c>
      <c r="D9" s="46">
        <v>2041188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2041188</v>
      </c>
      <c r="O9" s="47">
        <f t="shared" si="1"/>
        <v>147.58065215819536</v>
      </c>
      <c r="P9" s="9"/>
    </row>
    <row r="10" spans="1:133">
      <c r="A10" s="12"/>
      <c r="B10" s="25">
        <v>314.39999999999998</v>
      </c>
      <c r="C10" s="20" t="s">
        <v>11</v>
      </c>
      <c r="D10" s="46">
        <v>96743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96743</v>
      </c>
      <c r="O10" s="47">
        <f t="shared" si="1"/>
        <v>6.994649699949389</v>
      </c>
      <c r="P10" s="9"/>
    </row>
    <row r="11" spans="1:133">
      <c r="A11" s="12"/>
      <c r="B11" s="25">
        <v>315</v>
      </c>
      <c r="C11" s="20" t="s">
        <v>12</v>
      </c>
      <c r="D11" s="46">
        <v>1107796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1107796</v>
      </c>
      <c r="O11" s="47">
        <f t="shared" si="1"/>
        <v>80.09514857927843</v>
      </c>
      <c r="P11" s="9"/>
    </row>
    <row r="12" spans="1:133">
      <c r="A12" s="12"/>
      <c r="B12" s="25">
        <v>319</v>
      </c>
      <c r="C12" s="20" t="s">
        <v>13</v>
      </c>
      <c r="D12" s="46">
        <v>5984162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5984162</v>
      </c>
      <c r="O12" s="47">
        <f t="shared" si="1"/>
        <v>432.66300339816354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SUM(D14:D22)</f>
        <v>2725100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677516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3402616</v>
      </c>
      <c r="O13" s="45">
        <f t="shared" si="1"/>
        <v>246.01373725688671</v>
      </c>
      <c r="P13" s="10"/>
    </row>
    <row r="14" spans="1:133">
      <c r="A14" s="12"/>
      <c r="B14" s="25">
        <v>322</v>
      </c>
      <c r="C14" s="20" t="s">
        <v>0</v>
      </c>
      <c r="D14" s="46">
        <v>251432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251432</v>
      </c>
      <c r="O14" s="47">
        <f t="shared" si="1"/>
        <v>18.178873544935289</v>
      </c>
      <c r="P14" s="9"/>
    </row>
    <row r="15" spans="1:133">
      <c r="A15" s="12"/>
      <c r="B15" s="25">
        <v>323.10000000000002</v>
      </c>
      <c r="C15" s="20" t="s">
        <v>15</v>
      </c>
      <c r="D15" s="46">
        <v>2194752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2194752</v>
      </c>
      <c r="O15" s="47">
        <f t="shared" si="1"/>
        <v>158.68353698214156</v>
      </c>
      <c r="P15" s="9"/>
    </row>
    <row r="16" spans="1:133">
      <c r="A16" s="12"/>
      <c r="B16" s="25">
        <v>323.39999999999998</v>
      </c>
      <c r="C16" s="20" t="s">
        <v>16</v>
      </c>
      <c r="D16" s="46">
        <v>57549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57549</v>
      </c>
      <c r="O16" s="47">
        <f t="shared" si="1"/>
        <v>4.1608705082785047</v>
      </c>
      <c r="P16" s="9"/>
    </row>
    <row r="17" spans="1:16">
      <c r="A17" s="12"/>
      <c r="B17" s="25">
        <v>324.02999999999997</v>
      </c>
      <c r="C17" s="20" t="s">
        <v>18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651456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651456</v>
      </c>
      <c r="O17" s="47">
        <f t="shared" si="1"/>
        <v>47.101149591497361</v>
      </c>
      <c r="P17" s="9"/>
    </row>
    <row r="18" spans="1:16">
      <c r="A18" s="12"/>
      <c r="B18" s="25">
        <v>324.11</v>
      </c>
      <c r="C18" s="20" t="s">
        <v>17</v>
      </c>
      <c r="D18" s="46">
        <v>97640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97640</v>
      </c>
      <c r="O18" s="47">
        <f t="shared" si="1"/>
        <v>7.0595040127250384</v>
      </c>
      <c r="P18" s="9"/>
    </row>
    <row r="19" spans="1:16">
      <c r="A19" s="12"/>
      <c r="B19" s="25">
        <v>324.20999999999998</v>
      </c>
      <c r="C19" s="20" t="s">
        <v>18</v>
      </c>
      <c r="D19" s="46">
        <v>11660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11660</v>
      </c>
      <c r="O19" s="47">
        <f t="shared" si="1"/>
        <v>0.84303376473140046</v>
      </c>
      <c r="P19" s="9"/>
    </row>
    <row r="20" spans="1:16">
      <c r="A20" s="12"/>
      <c r="B20" s="25">
        <v>324.31</v>
      </c>
      <c r="C20" s="20" t="s">
        <v>19</v>
      </c>
      <c r="D20" s="46">
        <v>15700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15700</v>
      </c>
      <c r="O20" s="47">
        <f t="shared" si="1"/>
        <v>1.135131226953944</v>
      </c>
      <c r="P20" s="9"/>
    </row>
    <row r="21" spans="1:16">
      <c r="A21" s="12"/>
      <c r="B21" s="25">
        <v>324.61</v>
      </c>
      <c r="C21" s="20" t="s">
        <v>20</v>
      </c>
      <c r="D21" s="46">
        <v>36432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36432</v>
      </c>
      <c r="O21" s="47">
        <f t="shared" si="1"/>
        <v>2.6340828573494326</v>
      </c>
      <c r="P21" s="9"/>
    </row>
    <row r="22" spans="1:16">
      <c r="A22" s="12"/>
      <c r="B22" s="25">
        <v>329</v>
      </c>
      <c r="C22" s="20" t="s">
        <v>21</v>
      </c>
      <c r="D22" s="46">
        <v>59935</v>
      </c>
      <c r="E22" s="46">
        <v>0</v>
      </c>
      <c r="F22" s="46">
        <v>0</v>
      </c>
      <c r="G22" s="46">
        <v>0</v>
      </c>
      <c r="H22" s="46">
        <v>0</v>
      </c>
      <c r="I22" s="46">
        <v>26060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85995</v>
      </c>
      <c r="O22" s="47">
        <f t="shared" si="1"/>
        <v>6.2175547682741668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SUM(D24:D37)</f>
        <v>1524930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4964279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10281103</v>
      </c>
      <c r="N23" s="44">
        <f>SUM(D23:M23)</f>
        <v>16770312</v>
      </c>
      <c r="O23" s="45">
        <f t="shared" si="1"/>
        <v>1212.516231653532</v>
      </c>
      <c r="P23" s="10"/>
    </row>
    <row r="24" spans="1:16">
      <c r="A24" s="12"/>
      <c r="B24" s="25">
        <v>331.2</v>
      </c>
      <c r="C24" s="20" t="s">
        <v>22</v>
      </c>
      <c r="D24" s="46">
        <v>210226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6" si="6">SUM(D24:M24)</f>
        <v>210226</v>
      </c>
      <c r="O24" s="47">
        <f t="shared" si="1"/>
        <v>15.199624032969416</v>
      </c>
      <c r="P24" s="9"/>
    </row>
    <row r="25" spans="1:16">
      <c r="A25" s="12"/>
      <c r="B25" s="25">
        <v>331.39</v>
      </c>
      <c r="C25" s="20" t="s">
        <v>26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63317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63317</v>
      </c>
      <c r="O25" s="47">
        <f t="shared" si="1"/>
        <v>4.5779047068180176</v>
      </c>
      <c r="P25" s="9"/>
    </row>
    <row r="26" spans="1:16">
      <c r="A26" s="12"/>
      <c r="B26" s="25">
        <v>331.49</v>
      </c>
      <c r="C26" s="20" t="s">
        <v>27</v>
      </c>
      <c r="D26" s="46">
        <v>20912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20912</v>
      </c>
      <c r="O26" s="47">
        <f t="shared" si="1"/>
        <v>1.5119658737618393</v>
      </c>
      <c r="P26" s="9"/>
    </row>
    <row r="27" spans="1:16">
      <c r="A27" s="12"/>
      <c r="B27" s="25">
        <v>331.5</v>
      </c>
      <c r="C27" s="20" t="s">
        <v>24</v>
      </c>
      <c r="D27" s="46">
        <v>-74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-74</v>
      </c>
      <c r="O27" s="47">
        <f t="shared" si="1"/>
        <v>-5.3503000506109465E-3</v>
      </c>
      <c r="P27" s="9"/>
    </row>
    <row r="28" spans="1:16">
      <c r="A28" s="12"/>
      <c r="B28" s="25">
        <v>331.7</v>
      </c>
      <c r="C28" s="20" t="s">
        <v>25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3643259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3643259</v>
      </c>
      <c r="O28" s="47">
        <f t="shared" si="1"/>
        <v>263.4125515147133</v>
      </c>
      <c r="P28" s="9"/>
    </row>
    <row r="29" spans="1:16">
      <c r="A29" s="12"/>
      <c r="B29" s="25">
        <v>334.35</v>
      </c>
      <c r="C29" s="20" t="s">
        <v>28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1257703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1257703</v>
      </c>
      <c r="O29" s="47">
        <f t="shared" si="1"/>
        <v>90.933627358831615</v>
      </c>
      <c r="P29" s="9"/>
    </row>
    <row r="30" spans="1:16">
      <c r="A30" s="12"/>
      <c r="B30" s="25">
        <v>334.49</v>
      </c>
      <c r="C30" s="20" t="s">
        <v>29</v>
      </c>
      <c r="D30" s="46">
        <v>71375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114954</v>
      </c>
      <c r="N30" s="46">
        <f t="shared" si="6"/>
        <v>186329</v>
      </c>
      <c r="O30" s="47">
        <f t="shared" si="1"/>
        <v>13.471838623382258</v>
      </c>
      <c r="P30" s="9"/>
    </row>
    <row r="31" spans="1:16">
      <c r="A31" s="12"/>
      <c r="B31" s="25">
        <v>334.7</v>
      </c>
      <c r="C31" s="20" t="s">
        <v>30</v>
      </c>
      <c r="D31" s="46">
        <v>150000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150000</v>
      </c>
      <c r="O31" s="47">
        <f t="shared" si="1"/>
        <v>10.845202805292459</v>
      </c>
      <c r="P31" s="9"/>
    </row>
    <row r="32" spans="1:16">
      <c r="A32" s="12"/>
      <c r="B32" s="25">
        <v>335.12</v>
      </c>
      <c r="C32" s="20" t="s">
        <v>31</v>
      </c>
      <c r="D32" s="46">
        <v>196615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196615</v>
      </c>
      <c r="O32" s="47">
        <f t="shared" si="1"/>
        <v>14.215530330417179</v>
      </c>
      <c r="P32" s="9"/>
    </row>
    <row r="33" spans="1:16">
      <c r="A33" s="12"/>
      <c r="B33" s="25">
        <v>335.14</v>
      </c>
      <c r="C33" s="20" t="s">
        <v>32</v>
      </c>
      <c r="D33" s="46">
        <v>3711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3711</v>
      </c>
      <c r="O33" s="47">
        <f t="shared" si="1"/>
        <v>0.26831031740293543</v>
      </c>
      <c r="P33" s="9"/>
    </row>
    <row r="34" spans="1:16">
      <c r="A34" s="12"/>
      <c r="B34" s="25">
        <v>335.15</v>
      </c>
      <c r="C34" s="20" t="s">
        <v>33</v>
      </c>
      <c r="D34" s="46">
        <v>63157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63157</v>
      </c>
      <c r="O34" s="47">
        <f t="shared" si="1"/>
        <v>4.5663364904923718</v>
      </c>
      <c r="P34" s="9"/>
    </row>
    <row r="35" spans="1:16">
      <c r="A35" s="12"/>
      <c r="B35" s="25">
        <v>335.18</v>
      </c>
      <c r="C35" s="20" t="s">
        <v>34</v>
      </c>
      <c r="D35" s="46">
        <v>802888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802888</v>
      </c>
      <c r="O35" s="47">
        <f t="shared" si="1"/>
        <v>58.049887932904348</v>
      </c>
      <c r="P35" s="9"/>
    </row>
    <row r="36" spans="1:16">
      <c r="A36" s="12"/>
      <c r="B36" s="25">
        <v>335.21</v>
      </c>
      <c r="C36" s="20" t="s">
        <v>35</v>
      </c>
      <c r="D36" s="46">
        <v>6120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6120</v>
      </c>
      <c r="O36" s="47">
        <f t="shared" si="1"/>
        <v>0.4424842744559323</v>
      </c>
      <c r="P36" s="9"/>
    </row>
    <row r="37" spans="1:16">
      <c r="A37" s="12"/>
      <c r="B37" s="25">
        <v>338</v>
      </c>
      <c r="C37" s="20" t="s">
        <v>36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10166149</v>
      </c>
      <c r="N37" s="46">
        <f>SUM(D37:M37)</f>
        <v>10166149</v>
      </c>
      <c r="O37" s="47">
        <f t="shared" ref="O37:O68" si="7">(N37/O$71)</f>
        <v>735.02631769214088</v>
      </c>
      <c r="P37" s="9"/>
    </row>
    <row r="38" spans="1:16" ht="15.75">
      <c r="A38" s="29" t="s">
        <v>41</v>
      </c>
      <c r="B38" s="30"/>
      <c r="C38" s="31"/>
      <c r="D38" s="32">
        <f t="shared" ref="D38:M38" si="8">SUM(D39:D47)</f>
        <v>522735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24210427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21401</v>
      </c>
      <c r="N38" s="32">
        <f>SUM(D38:M38)</f>
        <v>24754563</v>
      </c>
      <c r="O38" s="45">
        <f t="shared" si="7"/>
        <v>1789.7883739425927</v>
      </c>
      <c r="P38" s="10"/>
    </row>
    <row r="39" spans="1:16">
      <c r="A39" s="12"/>
      <c r="B39" s="25">
        <v>342.1</v>
      </c>
      <c r="C39" s="20" t="s">
        <v>44</v>
      </c>
      <c r="D39" s="46">
        <v>64813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9">SUM(D39:M39)</f>
        <v>64813</v>
      </c>
      <c r="O39" s="47">
        <f t="shared" si="7"/>
        <v>4.6860675294628011</v>
      </c>
      <c r="P39" s="9"/>
    </row>
    <row r="40" spans="1:16">
      <c r="A40" s="12"/>
      <c r="B40" s="25">
        <v>342.4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8634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8634</v>
      </c>
      <c r="O40" s="47">
        <f t="shared" si="7"/>
        <v>0.62424987347263394</v>
      </c>
      <c r="P40" s="9"/>
    </row>
    <row r="41" spans="1:16">
      <c r="A41" s="12"/>
      <c r="B41" s="25">
        <v>343.3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14628873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14628873</v>
      </c>
      <c r="O41" s="47">
        <f t="shared" si="7"/>
        <v>1057.6872966524475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8076120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8076120</v>
      </c>
      <c r="O42" s="47">
        <f t="shared" si="7"/>
        <v>583.91439519919027</v>
      </c>
      <c r="P42" s="9"/>
    </row>
    <row r="43" spans="1:16">
      <c r="A43" s="12"/>
      <c r="B43" s="25">
        <v>343.6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107163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107163</v>
      </c>
      <c r="O43" s="47">
        <f t="shared" si="7"/>
        <v>7.7480297881570381</v>
      </c>
      <c r="P43" s="9"/>
    </row>
    <row r="44" spans="1:16">
      <c r="A44" s="12"/>
      <c r="B44" s="25">
        <v>343.9</v>
      </c>
      <c r="C44" s="20" t="s">
        <v>49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861022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861022</v>
      </c>
      <c r="O44" s="47">
        <f t="shared" si="7"/>
        <v>62.253054732123488</v>
      </c>
      <c r="P44" s="9"/>
    </row>
    <row r="45" spans="1:16">
      <c r="A45" s="12"/>
      <c r="B45" s="25">
        <v>344.9</v>
      </c>
      <c r="C45" s="20" t="s">
        <v>50</v>
      </c>
      <c r="D45" s="46">
        <v>300222</v>
      </c>
      <c r="E45" s="46">
        <v>0</v>
      </c>
      <c r="F45" s="46">
        <v>0</v>
      </c>
      <c r="G45" s="46">
        <v>0</v>
      </c>
      <c r="H45" s="46">
        <v>0</v>
      </c>
      <c r="I45" s="46">
        <v>4053</v>
      </c>
      <c r="J45" s="46">
        <v>0</v>
      </c>
      <c r="K45" s="46">
        <v>0</v>
      </c>
      <c r="L45" s="46">
        <v>0</v>
      </c>
      <c r="M45" s="46">
        <v>21401</v>
      </c>
      <c r="N45" s="46">
        <f t="shared" si="9"/>
        <v>325676</v>
      </c>
      <c r="O45" s="47">
        <f t="shared" si="7"/>
        <v>23.546815125442844</v>
      </c>
      <c r="P45" s="9"/>
    </row>
    <row r="46" spans="1:16">
      <c r="A46" s="12"/>
      <c r="B46" s="25">
        <v>347.2</v>
      </c>
      <c r="C46" s="20" t="s">
        <v>51</v>
      </c>
      <c r="D46" s="46">
        <v>157700</v>
      </c>
      <c r="E46" s="46">
        <v>0</v>
      </c>
      <c r="F46" s="46">
        <v>0</v>
      </c>
      <c r="G46" s="46">
        <v>0</v>
      </c>
      <c r="H46" s="46">
        <v>0</v>
      </c>
      <c r="I46" s="46">
        <v>236792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394492</v>
      </c>
      <c r="O46" s="47">
        <f t="shared" si="7"/>
        <v>28.522304967102883</v>
      </c>
      <c r="P46" s="9"/>
    </row>
    <row r="47" spans="1:16">
      <c r="A47" s="12"/>
      <c r="B47" s="25">
        <v>347.5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287770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287770</v>
      </c>
      <c r="O47" s="47">
        <f t="shared" si="7"/>
        <v>20.806160075193407</v>
      </c>
      <c r="P47" s="9"/>
    </row>
    <row r="48" spans="1:16" ht="15.75">
      <c r="A48" s="29" t="s">
        <v>42</v>
      </c>
      <c r="B48" s="30"/>
      <c r="C48" s="31"/>
      <c r="D48" s="32">
        <f t="shared" ref="D48:M48" si="10">SUM(D49:D51)</f>
        <v>130756</v>
      </c>
      <c r="E48" s="32">
        <f t="shared" si="10"/>
        <v>18309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404670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7073</v>
      </c>
      <c r="N48" s="32">
        <f t="shared" ref="N48:N53" si="11">SUM(D48:M48)</f>
        <v>560808</v>
      </c>
      <c r="O48" s="45">
        <f t="shared" si="7"/>
        <v>40.547176632203019</v>
      </c>
      <c r="P48" s="10"/>
    </row>
    <row r="49" spans="1:16">
      <c r="A49" s="13"/>
      <c r="B49" s="39">
        <v>351.1</v>
      </c>
      <c r="C49" s="21" t="s">
        <v>55</v>
      </c>
      <c r="D49" s="46">
        <v>104526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104526</v>
      </c>
      <c r="O49" s="47">
        <f t="shared" si="7"/>
        <v>7.5573711228399967</v>
      </c>
      <c r="P49" s="9"/>
    </row>
    <row r="50" spans="1:16">
      <c r="A50" s="13"/>
      <c r="B50" s="39">
        <v>354</v>
      </c>
      <c r="C50" s="21" t="s">
        <v>56</v>
      </c>
      <c r="D50" s="46">
        <v>10818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7073</v>
      </c>
      <c r="N50" s="46">
        <f t="shared" si="11"/>
        <v>17891</v>
      </c>
      <c r="O50" s="47">
        <f t="shared" si="7"/>
        <v>1.2935434892632491</v>
      </c>
      <c r="P50" s="9"/>
    </row>
    <row r="51" spans="1:16">
      <c r="A51" s="13"/>
      <c r="B51" s="39">
        <v>359</v>
      </c>
      <c r="C51" s="21" t="s">
        <v>57</v>
      </c>
      <c r="D51" s="46">
        <v>15412</v>
      </c>
      <c r="E51" s="46">
        <v>18309</v>
      </c>
      <c r="F51" s="46">
        <v>0</v>
      </c>
      <c r="G51" s="46">
        <v>0</v>
      </c>
      <c r="H51" s="46">
        <v>0</v>
      </c>
      <c r="I51" s="46">
        <v>404670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438391</v>
      </c>
      <c r="O51" s="47">
        <f t="shared" si="7"/>
        <v>31.696262020099777</v>
      </c>
      <c r="P51" s="9"/>
    </row>
    <row r="52" spans="1:16" ht="15.75">
      <c r="A52" s="29" t="s">
        <v>2</v>
      </c>
      <c r="B52" s="30"/>
      <c r="C52" s="31"/>
      <c r="D52" s="32">
        <f>SUM(D53:D64)</f>
        <v>772950</v>
      </c>
      <c r="E52" s="32">
        <f t="shared" ref="E52:M52" si="12">SUM(E53:E64)</f>
        <v>28224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1911211</v>
      </c>
      <c r="J52" s="32">
        <f t="shared" si="12"/>
        <v>0</v>
      </c>
      <c r="K52" s="32">
        <f t="shared" si="12"/>
        <v>3498195</v>
      </c>
      <c r="L52" s="32">
        <f t="shared" si="12"/>
        <v>0</v>
      </c>
      <c r="M52" s="32">
        <f t="shared" si="12"/>
        <v>171193</v>
      </c>
      <c r="N52" s="32">
        <f t="shared" si="11"/>
        <v>6381773</v>
      </c>
      <c r="O52" s="45">
        <f t="shared" si="7"/>
        <v>461.41081628226448</v>
      </c>
      <c r="P52" s="10"/>
    </row>
    <row r="53" spans="1:16">
      <c r="A53" s="12"/>
      <c r="B53" s="25">
        <v>361.1</v>
      </c>
      <c r="C53" s="20" t="s">
        <v>58</v>
      </c>
      <c r="D53" s="46">
        <v>86925</v>
      </c>
      <c r="E53" s="46">
        <v>12716</v>
      </c>
      <c r="F53" s="46">
        <v>0</v>
      </c>
      <c r="G53" s="46">
        <v>0</v>
      </c>
      <c r="H53" s="46">
        <v>0</v>
      </c>
      <c r="I53" s="46">
        <v>1308404</v>
      </c>
      <c r="J53" s="46">
        <v>0</v>
      </c>
      <c r="K53" s="46">
        <v>1479</v>
      </c>
      <c r="L53" s="46">
        <v>0</v>
      </c>
      <c r="M53" s="46">
        <v>171209</v>
      </c>
      <c r="N53" s="46">
        <f t="shared" si="11"/>
        <v>1580733</v>
      </c>
      <c r="O53" s="47">
        <f t="shared" si="7"/>
        <v>114.28913310678909</v>
      </c>
      <c r="P53" s="9"/>
    </row>
    <row r="54" spans="1:16">
      <c r="A54" s="12"/>
      <c r="B54" s="25">
        <v>361.2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242613</v>
      </c>
      <c r="L54" s="46">
        <v>0</v>
      </c>
      <c r="M54" s="46">
        <v>0</v>
      </c>
      <c r="N54" s="46">
        <f t="shared" ref="N54:N64" si="13">SUM(D54:M54)</f>
        <v>242613</v>
      </c>
      <c r="O54" s="47">
        <f t="shared" si="7"/>
        <v>17.541247921336129</v>
      </c>
      <c r="P54" s="9"/>
    </row>
    <row r="55" spans="1:16">
      <c r="A55" s="12"/>
      <c r="B55" s="25">
        <v>361.3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-540965</v>
      </c>
      <c r="L55" s="46">
        <v>0</v>
      </c>
      <c r="M55" s="46">
        <v>0</v>
      </c>
      <c r="N55" s="46">
        <f t="shared" si="13"/>
        <v>-540965</v>
      </c>
      <c r="O55" s="47">
        <f t="shared" si="7"/>
        <v>-39.1125009037669</v>
      </c>
      <c r="P55" s="9"/>
    </row>
    <row r="56" spans="1:16">
      <c r="A56" s="12"/>
      <c r="B56" s="25">
        <v>361.4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1060506</v>
      </c>
      <c r="L56" s="46">
        <v>0</v>
      </c>
      <c r="M56" s="46">
        <v>0</v>
      </c>
      <c r="N56" s="46">
        <f t="shared" si="13"/>
        <v>1060506</v>
      </c>
      <c r="O56" s="47">
        <f t="shared" si="7"/>
        <v>76.676017641529896</v>
      </c>
      <c r="P56" s="9"/>
    </row>
    <row r="57" spans="1:16">
      <c r="A57" s="12"/>
      <c r="B57" s="25">
        <v>362</v>
      </c>
      <c r="C57" s="20" t="s">
        <v>62</v>
      </c>
      <c r="D57" s="46">
        <v>159386</v>
      </c>
      <c r="E57" s="46">
        <v>0</v>
      </c>
      <c r="F57" s="46">
        <v>0</v>
      </c>
      <c r="G57" s="46">
        <v>0</v>
      </c>
      <c r="H57" s="46">
        <v>0</v>
      </c>
      <c r="I57" s="46">
        <v>72115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231501</v>
      </c>
      <c r="O57" s="47">
        <f t="shared" si="7"/>
        <v>16.737835297520064</v>
      </c>
      <c r="P57" s="9"/>
    </row>
    <row r="58" spans="1:16">
      <c r="A58" s="12"/>
      <c r="B58" s="25">
        <v>364</v>
      </c>
      <c r="C58" s="20" t="s">
        <v>63</v>
      </c>
      <c r="D58" s="46">
        <v>6056</v>
      </c>
      <c r="E58" s="46">
        <v>0</v>
      </c>
      <c r="F58" s="46">
        <v>0</v>
      </c>
      <c r="G58" s="46">
        <v>0</v>
      </c>
      <c r="H58" s="46">
        <v>0</v>
      </c>
      <c r="I58" s="46">
        <v>-1528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4528</v>
      </c>
      <c r="O58" s="47">
        <f t="shared" si="7"/>
        <v>0.32738052201576168</v>
      </c>
      <c r="P58" s="9"/>
    </row>
    <row r="59" spans="1:16">
      <c r="A59" s="12"/>
      <c r="B59" s="25">
        <v>365</v>
      </c>
      <c r="C59" s="20" t="s">
        <v>64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15439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15439</v>
      </c>
      <c r="O59" s="47">
        <f t="shared" si="7"/>
        <v>1.1162605740727352</v>
      </c>
      <c r="P59" s="9"/>
    </row>
    <row r="60" spans="1:16">
      <c r="A60" s="12"/>
      <c r="B60" s="25">
        <v>366</v>
      </c>
      <c r="C60" s="20" t="s">
        <v>65</v>
      </c>
      <c r="D60" s="46">
        <v>544553</v>
      </c>
      <c r="E60" s="46">
        <v>15508</v>
      </c>
      <c r="F60" s="46">
        <v>0</v>
      </c>
      <c r="G60" s="46">
        <v>0</v>
      </c>
      <c r="H60" s="46">
        <v>0</v>
      </c>
      <c r="I60" s="46">
        <v>490590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1050651</v>
      </c>
      <c r="O60" s="47">
        <f t="shared" si="7"/>
        <v>75.963487817222187</v>
      </c>
      <c r="P60" s="9"/>
    </row>
    <row r="61" spans="1:16">
      <c r="A61" s="12"/>
      <c r="B61" s="25">
        <v>367</v>
      </c>
      <c r="C61" s="20" t="s">
        <v>66</v>
      </c>
      <c r="D61" s="46">
        <v>4280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4280</v>
      </c>
      <c r="O61" s="47">
        <f t="shared" si="7"/>
        <v>0.30944978671101148</v>
      </c>
      <c r="P61" s="9"/>
    </row>
    <row r="62" spans="1:16">
      <c r="A62" s="12"/>
      <c r="B62" s="25">
        <v>368</v>
      </c>
      <c r="C62" s="20" t="s">
        <v>67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1836014</v>
      </c>
      <c r="L62" s="46">
        <v>0</v>
      </c>
      <c r="M62" s="46">
        <v>0</v>
      </c>
      <c r="N62" s="46">
        <f t="shared" si="13"/>
        <v>1836014</v>
      </c>
      <c r="O62" s="47">
        <f t="shared" si="7"/>
        <v>132.7462945557082</v>
      </c>
      <c r="P62" s="9"/>
    </row>
    <row r="63" spans="1:16">
      <c r="A63" s="12"/>
      <c r="B63" s="25">
        <v>369.7</v>
      </c>
      <c r="C63" s="20" t="s">
        <v>68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898548</v>
      </c>
      <c r="L63" s="46">
        <v>0</v>
      </c>
      <c r="M63" s="46">
        <v>0</v>
      </c>
      <c r="N63" s="46">
        <f t="shared" si="13"/>
        <v>898548</v>
      </c>
      <c r="O63" s="47">
        <f t="shared" si="7"/>
        <v>64.966235268599519</v>
      </c>
      <c r="P63" s="9"/>
    </row>
    <row r="64" spans="1:16">
      <c r="A64" s="12"/>
      <c r="B64" s="25">
        <v>369.9</v>
      </c>
      <c r="C64" s="20" t="s">
        <v>69</v>
      </c>
      <c r="D64" s="46">
        <v>-28250</v>
      </c>
      <c r="E64" s="46">
        <v>0</v>
      </c>
      <c r="F64" s="46">
        <v>0</v>
      </c>
      <c r="G64" s="46">
        <v>0</v>
      </c>
      <c r="H64" s="46">
        <v>0</v>
      </c>
      <c r="I64" s="46">
        <v>26191</v>
      </c>
      <c r="J64" s="46">
        <v>0</v>
      </c>
      <c r="K64" s="46">
        <v>0</v>
      </c>
      <c r="L64" s="46">
        <v>0</v>
      </c>
      <c r="M64" s="46">
        <v>-16</v>
      </c>
      <c r="N64" s="46">
        <f t="shared" si="13"/>
        <v>-2075</v>
      </c>
      <c r="O64" s="47">
        <f t="shared" si="7"/>
        <v>-0.15002530547321236</v>
      </c>
      <c r="P64" s="9"/>
    </row>
    <row r="65" spans="1:119" ht="15.75">
      <c r="A65" s="29" t="s">
        <v>43</v>
      </c>
      <c r="B65" s="30"/>
      <c r="C65" s="31"/>
      <c r="D65" s="32">
        <f t="shared" ref="D65:M65" si="14">SUM(D66:D68)</f>
        <v>100000</v>
      </c>
      <c r="E65" s="32">
        <f t="shared" si="14"/>
        <v>0</v>
      </c>
      <c r="F65" s="32">
        <f t="shared" si="14"/>
        <v>0</v>
      </c>
      <c r="G65" s="32">
        <f t="shared" si="14"/>
        <v>0</v>
      </c>
      <c r="H65" s="32">
        <f t="shared" si="14"/>
        <v>0</v>
      </c>
      <c r="I65" s="32">
        <f t="shared" si="14"/>
        <v>731976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15700</v>
      </c>
      <c r="N65" s="32">
        <f>SUM(D65:M65)</f>
        <v>847676</v>
      </c>
      <c r="O65" s="45">
        <f t="shared" si="7"/>
        <v>61.2881208878606</v>
      </c>
      <c r="P65" s="9"/>
    </row>
    <row r="66" spans="1:119">
      <c r="A66" s="12"/>
      <c r="B66" s="25">
        <v>381</v>
      </c>
      <c r="C66" s="20" t="s">
        <v>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634288</v>
      </c>
      <c r="J66" s="46">
        <v>0</v>
      </c>
      <c r="K66" s="46">
        <v>0</v>
      </c>
      <c r="L66" s="46">
        <v>0</v>
      </c>
      <c r="M66" s="46">
        <v>15700</v>
      </c>
      <c r="N66" s="46">
        <f>SUM(D66:M66)</f>
        <v>649988</v>
      </c>
      <c r="O66" s="47">
        <f t="shared" si="7"/>
        <v>46.995011206709563</v>
      </c>
      <c r="P66" s="9"/>
    </row>
    <row r="67" spans="1:119">
      <c r="A67" s="12"/>
      <c r="B67" s="25">
        <v>382</v>
      </c>
      <c r="C67" s="20" t="s">
        <v>81</v>
      </c>
      <c r="D67" s="46">
        <v>100000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100000</v>
      </c>
      <c r="O67" s="47">
        <f t="shared" si="7"/>
        <v>7.230135203528306</v>
      </c>
      <c r="P67" s="9"/>
    </row>
    <row r="68" spans="1:119" ht="15.75" thickBot="1">
      <c r="A68" s="12"/>
      <c r="B68" s="25">
        <v>389.4</v>
      </c>
      <c r="C68" s="20" t="s">
        <v>71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97688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97688</v>
      </c>
      <c r="O68" s="47">
        <f t="shared" si="7"/>
        <v>7.0629744776227312</v>
      </c>
      <c r="P68" s="9"/>
    </row>
    <row r="69" spans="1:119" ht="16.5" thickBot="1">
      <c r="A69" s="14" t="s">
        <v>53</v>
      </c>
      <c r="B69" s="23"/>
      <c r="C69" s="22"/>
      <c r="D69" s="15">
        <f t="shared" ref="D69:M69" si="15">SUM(D5,D13,D23,D38,D48,D52,D65)</f>
        <v>15209020</v>
      </c>
      <c r="E69" s="15">
        <f t="shared" si="15"/>
        <v>46533</v>
      </c>
      <c r="F69" s="15">
        <f t="shared" si="15"/>
        <v>0</v>
      </c>
      <c r="G69" s="15">
        <f t="shared" si="15"/>
        <v>0</v>
      </c>
      <c r="H69" s="15">
        <f t="shared" si="15"/>
        <v>0</v>
      </c>
      <c r="I69" s="15">
        <f t="shared" si="15"/>
        <v>32900079</v>
      </c>
      <c r="J69" s="15">
        <f t="shared" si="15"/>
        <v>0</v>
      </c>
      <c r="K69" s="15">
        <f t="shared" si="15"/>
        <v>3749940</v>
      </c>
      <c r="L69" s="15">
        <f t="shared" si="15"/>
        <v>0</v>
      </c>
      <c r="M69" s="15">
        <f t="shared" si="15"/>
        <v>10496470</v>
      </c>
      <c r="N69" s="15">
        <f>SUM(D69:M69)</f>
        <v>62402042</v>
      </c>
      <c r="O69" s="38">
        <f>(N69/O$71)</f>
        <v>4511.7520063625188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48" t="s">
        <v>78</v>
      </c>
      <c r="M71" s="48"/>
      <c r="N71" s="48"/>
      <c r="O71" s="43">
        <v>13831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thickBot="1">
      <c r="A73" s="52" t="s">
        <v>91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A73:O73"/>
    <mergeCell ref="A72:O72"/>
    <mergeCell ref="L71:N7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activeCell="Q13" sqref="Q13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9295431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423169</v>
      </c>
      <c r="L5" s="27">
        <f t="shared" si="0"/>
        <v>0</v>
      </c>
      <c r="M5" s="27">
        <f t="shared" si="0"/>
        <v>0</v>
      </c>
      <c r="N5" s="28">
        <f>SUM(D5:M5)</f>
        <v>9718600</v>
      </c>
      <c r="O5" s="33">
        <f t="shared" ref="O5:O36" si="1">(N5/O$65)</f>
        <v>722.41135806139891</v>
      </c>
      <c r="P5" s="6"/>
    </row>
    <row r="6" spans="1:133">
      <c r="A6" s="12"/>
      <c r="B6" s="25">
        <v>312.10000000000002</v>
      </c>
      <c r="C6" s="20" t="s">
        <v>9</v>
      </c>
      <c r="D6" s="46">
        <v>194504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3" si="2">SUM(D6:M6)</f>
        <v>194504</v>
      </c>
      <c r="O6" s="47">
        <f t="shared" si="1"/>
        <v>14.458039099085706</v>
      </c>
      <c r="P6" s="9"/>
    </row>
    <row r="7" spans="1:133">
      <c r="A7" s="12"/>
      <c r="B7" s="25">
        <v>312.51</v>
      </c>
      <c r="C7" s="20" t="s">
        <v>79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326414</v>
      </c>
      <c r="L7" s="46">
        <v>0</v>
      </c>
      <c r="M7" s="46">
        <v>0</v>
      </c>
      <c r="N7" s="46">
        <f>SUM(D7:M7)</f>
        <v>326414</v>
      </c>
      <c r="O7" s="47">
        <f t="shared" si="1"/>
        <v>24.263286999182338</v>
      </c>
      <c r="P7" s="9"/>
    </row>
    <row r="8" spans="1:133">
      <c r="A8" s="12"/>
      <c r="B8" s="25">
        <v>312.52</v>
      </c>
      <c r="C8" s="20" t="s">
        <v>80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96755</v>
      </c>
      <c r="L8" s="46">
        <v>0</v>
      </c>
      <c r="M8" s="46">
        <v>0</v>
      </c>
      <c r="N8" s="46">
        <f>SUM(D8:M8)</f>
        <v>96755</v>
      </c>
      <c r="O8" s="47">
        <f t="shared" si="1"/>
        <v>7.1920761168512604</v>
      </c>
      <c r="P8" s="9"/>
    </row>
    <row r="9" spans="1:133">
      <c r="A9" s="12"/>
      <c r="B9" s="25">
        <v>314.10000000000002</v>
      </c>
      <c r="C9" s="20" t="s">
        <v>10</v>
      </c>
      <c r="D9" s="46">
        <v>1940772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1940772</v>
      </c>
      <c r="O9" s="47">
        <f t="shared" si="1"/>
        <v>144.26313833345722</v>
      </c>
      <c r="P9" s="9"/>
    </row>
    <row r="10" spans="1:133">
      <c r="A10" s="12"/>
      <c r="B10" s="25">
        <v>314.39999999999998</v>
      </c>
      <c r="C10" s="20" t="s">
        <v>11</v>
      </c>
      <c r="D10" s="46">
        <v>89939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89939</v>
      </c>
      <c r="O10" s="47">
        <f t="shared" si="1"/>
        <v>6.6854233256522706</v>
      </c>
      <c r="P10" s="9"/>
    </row>
    <row r="11" spans="1:133">
      <c r="A11" s="12"/>
      <c r="B11" s="25">
        <v>315</v>
      </c>
      <c r="C11" s="20" t="s">
        <v>12</v>
      </c>
      <c r="D11" s="46">
        <v>1044824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1044824</v>
      </c>
      <c r="O11" s="47">
        <f t="shared" si="1"/>
        <v>77.664758789860997</v>
      </c>
      <c r="P11" s="9"/>
    </row>
    <row r="12" spans="1:133">
      <c r="A12" s="12"/>
      <c r="B12" s="25">
        <v>316</v>
      </c>
      <c r="C12" s="20" t="s">
        <v>93</v>
      </c>
      <c r="D12" s="46">
        <v>4317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4317</v>
      </c>
      <c r="O12" s="47">
        <f t="shared" si="1"/>
        <v>0.32089496766520481</v>
      </c>
      <c r="P12" s="9"/>
    </row>
    <row r="13" spans="1:133">
      <c r="A13" s="12"/>
      <c r="B13" s="25">
        <v>319</v>
      </c>
      <c r="C13" s="20" t="s">
        <v>13</v>
      </c>
      <c r="D13" s="46">
        <v>6021075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6021075</v>
      </c>
      <c r="O13" s="47">
        <f t="shared" si="1"/>
        <v>447.56374042964393</v>
      </c>
      <c r="P13" s="9"/>
      <c r="Q13" s="72"/>
    </row>
    <row r="14" spans="1:133" ht="15.75">
      <c r="A14" s="29" t="s">
        <v>117</v>
      </c>
      <c r="B14" s="30"/>
      <c r="C14" s="31"/>
      <c r="D14" s="32">
        <f t="shared" ref="D14:M14" si="3">SUM(D15:D18)</f>
        <v>2553196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1680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2554876</v>
      </c>
      <c r="O14" s="45">
        <f t="shared" si="1"/>
        <v>189.91124656210511</v>
      </c>
      <c r="P14" s="10"/>
    </row>
    <row r="15" spans="1:133">
      <c r="A15" s="12"/>
      <c r="B15" s="25">
        <v>322</v>
      </c>
      <c r="C15" s="20" t="s">
        <v>0</v>
      </c>
      <c r="D15" s="46">
        <v>503919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503919</v>
      </c>
      <c r="O15" s="47">
        <f t="shared" si="1"/>
        <v>37.457741767635468</v>
      </c>
      <c r="P15" s="9"/>
    </row>
    <row r="16" spans="1:133">
      <c r="A16" s="12"/>
      <c r="B16" s="25">
        <v>323.10000000000002</v>
      </c>
      <c r="C16" s="20" t="s">
        <v>15</v>
      </c>
      <c r="D16" s="46">
        <v>1821868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1821868</v>
      </c>
      <c r="O16" s="47">
        <f t="shared" si="1"/>
        <v>135.42466364379692</v>
      </c>
      <c r="P16" s="9"/>
    </row>
    <row r="17" spans="1:16">
      <c r="A17" s="12"/>
      <c r="B17" s="25">
        <v>323.39999999999998</v>
      </c>
      <c r="C17" s="20" t="s">
        <v>16</v>
      </c>
      <c r="D17" s="46">
        <v>54810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54810</v>
      </c>
      <c r="O17" s="47">
        <f t="shared" si="1"/>
        <v>4.0741841968334205</v>
      </c>
      <c r="P17" s="9"/>
    </row>
    <row r="18" spans="1:16">
      <c r="A18" s="12"/>
      <c r="B18" s="25">
        <v>329</v>
      </c>
      <c r="C18" s="20" t="s">
        <v>118</v>
      </c>
      <c r="D18" s="46">
        <v>172599</v>
      </c>
      <c r="E18" s="46">
        <v>0</v>
      </c>
      <c r="F18" s="46">
        <v>0</v>
      </c>
      <c r="G18" s="46">
        <v>0</v>
      </c>
      <c r="H18" s="46">
        <v>0</v>
      </c>
      <c r="I18" s="46">
        <v>1680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174279</v>
      </c>
      <c r="O18" s="47">
        <f t="shared" si="1"/>
        <v>12.954656953839292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SUM(D20:D30)</f>
        <v>1815741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8163902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8647774</v>
      </c>
      <c r="N19" s="44">
        <f t="shared" si="4"/>
        <v>18627417</v>
      </c>
      <c r="O19" s="45">
        <f t="shared" si="1"/>
        <v>1384.6292276815579</v>
      </c>
      <c r="P19" s="10"/>
    </row>
    <row r="20" spans="1:16">
      <c r="A20" s="12"/>
      <c r="B20" s="25">
        <v>331.2</v>
      </c>
      <c r="C20" s="20" t="s">
        <v>22</v>
      </c>
      <c r="D20" s="46">
        <v>233711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8" si="6">SUM(D20:M20)</f>
        <v>233711</v>
      </c>
      <c r="O20" s="47">
        <f t="shared" si="1"/>
        <v>17.37240764141827</v>
      </c>
      <c r="P20" s="9"/>
    </row>
    <row r="21" spans="1:16">
      <c r="A21" s="12"/>
      <c r="B21" s="25">
        <v>331.49</v>
      </c>
      <c r="C21" s="20" t="s">
        <v>27</v>
      </c>
      <c r="D21" s="46">
        <v>505284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505284</v>
      </c>
      <c r="O21" s="47">
        <f t="shared" si="1"/>
        <v>37.559206125027877</v>
      </c>
      <c r="P21" s="9"/>
    </row>
    <row r="22" spans="1:16">
      <c r="A22" s="12"/>
      <c r="B22" s="25">
        <v>331.5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4148896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4148896</v>
      </c>
      <c r="O22" s="47">
        <f t="shared" si="1"/>
        <v>308.39931613766447</v>
      </c>
      <c r="P22" s="9"/>
    </row>
    <row r="23" spans="1:16">
      <c r="A23" s="12"/>
      <c r="B23" s="25">
        <v>334.35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4015006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4015006</v>
      </c>
      <c r="O23" s="47">
        <f t="shared" si="1"/>
        <v>298.44688916970193</v>
      </c>
      <c r="P23" s="9"/>
    </row>
    <row r="24" spans="1:16">
      <c r="A24" s="12"/>
      <c r="B24" s="25">
        <v>335.12</v>
      </c>
      <c r="C24" s="20" t="s">
        <v>31</v>
      </c>
      <c r="D24" s="46">
        <v>211634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211634</v>
      </c>
      <c r="O24" s="47">
        <f t="shared" si="1"/>
        <v>15.731361034713446</v>
      </c>
      <c r="P24" s="9"/>
    </row>
    <row r="25" spans="1:16">
      <c r="A25" s="12"/>
      <c r="B25" s="25">
        <v>335.14</v>
      </c>
      <c r="C25" s="20" t="s">
        <v>32</v>
      </c>
      <c r="D25" s="46">
        <v>3068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3068</v>
      </c>
      <c r="O25" s="47">
        <f t="shared" si="1"/>
        <v>0.22805322232959191</v>
      </c>
      <c r="P25" s="9"/>
    </row>
    <row r="26" spans="1:16">
      <c r="A26" s="12"/>
      <c r="B26" s="25">
        <v>335.15</v>
      </c>
      <c r="C26" s="20" t="s">
        <v>33</v>
      </c>
      <c r="D26" s="46">
        <v>69538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69538</v>
      </c>
      <c r="O26" s="47">
        <f t="shared" si="1"/>
        <v>5.1689585965955551</v>
      </c>
      <c r="P26" s="9"/>
    </row>
    <row r="27" spans="1:16">
      <c r="A27" s="12"/>
      <c r="B27" s="25">
        <v>335.18</v>
      </c>
      <c r="C27" s="20" t="s">
        <v>34</v>
      </c>
      <c r="D27" s="46">
        <v>735733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735733</v>
      </c>
      <c r="O27" s="47">
        <f t="shared" si="1"/>
        <v>54.689139968780196</v>
      </c>
      <c r="P27" s="9"/>
    </row>
    <row r="28" spans="1:16">
      <c r="A28" s="12"/>
      <c r="B28" s="25">
        <v>335.21</v>
      </c>
      <c r="C28" s="20" t="s">
        <v>35</v>
      </c>
      <c r="D28" s="46">
        <v>6773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6773</v>
      </c>
      <c r="O28" s="47">
        <f t="shared" si="1"/>
        <v>0.50345647810897198</v>
      </c>
      <c r="P28" s="9"/>
    </row>
    <row r="29" spans="1:16">
      <c r="A29" s="12"/>
      <c r="B29" s="25">
        <v>337.7</v>
      </c>
      <c r="C29" s="20" t="s">
        <v>109</v>
      </c>
      <c r="D29" s="46">
        <v>50000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50000</v>
      </c>
      <c r="O29" s="47">
        <f t="shared" si="1"/>
        <v>3.7166431279268566</v>
      </c>
      <c r="P29" s="9"/>
    </row>
    <row r="30" spans="1:16">
      <c r="A30" s="12"/>
      <c r="B30" s="25">
        <v>338</v>
      </c>
      <c r="C30" s="20" t="s">
        <v>36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8647774</v>
      </c>
      <c r="N30" s="46">
        <f>SUM(D30:M30)</f>
        <v>8647774</v>
      </c>
      <c r="O30" s="47">
        <f t="shared" si="1"/>
        <v>642.81379617929088</v>
      </c>
      <c r="P30" s="9"/>
    </row>
    <row r="31" spans="1:16" ht="15.75">
      <c r="A31" s="29" t="s">
        <v>41</v>
      </c>
      <c r="B31" s="30"/>
      <c r="C31" s="31"/>
      <c r="D31" s="32">
        <f t="shared" ref="D31:M31" si="7">SUM(D32:D40)</f>
        <v>561191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22953796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310913</v>
      </c>
      <c r="N31" s="32">
        <f>SUM(D31:M31)</f>
        <v>23825900</v>
      </c>
      <c r="O31" s="45">
        <f t="shared" si="1"/>
        <v>1771.0473500334497</v>
      </c>
      <c r="P31" s="10"/>
    </row>
    <row r="32" spans="1:16">
      <c r="A32" s="12"/>
      <c r="B32" s="25">
        <v>342.1</v>
      </c>
      <c r="C32" s="20" t="s">
        <v>44</v>
      </c>
      <c r="D32" s="46">
        <v>73386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8">SUM(D32:M32)</f>
        <v>73386</v>
      </c>
      <c r="O32" s="47">
        <f t="shared" si="1"/>
        <v>5.4549914517208054</v>
      </c>
      <c r="P32" s="9"/>
    </row>
    <row r="33" spans="1:16">
      <c r="A33" s="12"/>
      <c r="B33" s="25">
        <v>342.4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8456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8456</v>
      </c>
      <c r="O33" s="47">
        <f t="shared" si="1"/>
        <v>0.62855868579498997</v>
      </c>
      <c r="P33" s="9"/>
    </row>
    <row r="34" spans="1:16">
      <c r="A34" s="12"/>
      <c r="B34" s="25">
        <v>343.3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14667373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14667373</v>
      </c>
      <c r="O34" s="47">
        <f t="shared" si="1"/>
        <v>1090.2678213037984</v>
      </c>
      <c r="P34" s="9"/>
    </row>
    <row r="35" spans="1:16">
      <c r="A35" s="12"/>
      <c r="B35" s="25">
        <v>343.5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7170112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7170112</v>
      </c>
      <c r="O35" s="47">
        <f t="shared" si="1"/>
        <v>532.97494982531782</v>
      </c>
      <c r="P35" s="9"/>
    </row>
    <row r="36" spans="1:16">
      <c r="A36" s="12"/>
      <c r="B36" s="25">
        <v>343.6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122474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122474</v>
      </c>
      <c r="O36" s="47">
        <f t="shared" si="1"/>
        <v>9.1038430089942768</v>
      </c>
      <c r="P36" s="9"/>
    </row>
    <row r="37" spans="1:16">
      <c r="A37" s="12"/>
      <c r="B37" s="25">
        <v>343.9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737567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737567</v>
      </c>
      <c r="O37" s="47">
        <f t="shared" ref="O37:O63" si="9">(N37/O$65)</f>
        <v>54.825466438712553</v>
      </c>
      <c r="P37" s="9"/>
    </row>
    <row r="38" spans="1:16">
      <c r="A38" s="12"/>
      <c r="B38" s="25">
        <v>344.9</v>
      </c>
      <c r="C38" s="20" t="s">
        <v>50</v>
      </c>
      <c r="D38" s="46">
        <v>240193</v>
      </c>
      <c r="E38" s="46">
        <v>0</v>
      </c>
      <c r="F38" s="46">
        <v>0</v>
      </c>
      <c r="G38" s="46">
        <v>0</v>
      </c>
      <c r="H38" s="46">
        <v>0</v>
      </c>
      <c r="I38" s="46">
        <v>2</v>
      </c>
      <c r="J38" s="46">
        <v>0</v>
      </c>
      <c r="K38" s="46">
        <v>0</v>
      </c>
      <c r="L38" s="46">
        <v>0</v>
      </c>
      <c r="M38" s="46">
        <v>310913</v>
      </c>
      <c r="N38" s="46">
        <f t="shared" si="8"/>
        <v>551108</v>
      </c>
      <c r="O38" s="47">
        <f t="shared" si="9"/>
        <v>40.96543521891028</v>
      </c>
      <c r="P38" s="9"/>
    </row>
    <row r="39" spans="1:16">
      <c r="A39" s="12"/>
      <c r="B39" s="25">
        <v>347.2</v>
      </c>
      <c r="C39" s="20" t="s">
        <v>51</v>
      </c>
      <c r="D39" s="46">
        <v>204153</v>
      </c>
      <c r="E39" s="46">
        <v>0</v>
      </c>
      <c r="F39" s="46">
        <v>0</v>
      </c>
      <c r="G39" s="46">
        <v>0</v>
      </c>
      <c r="H39" s="46">
        <v>0</v>
      </c>
      <c r="I39" s="46">
        <v>235641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439794</v>
      </c>
      <c r="O39" s="47">
        <f t="shared" si="9"/>
        <v>32.691146956069275</v>
      </c>
      <c r="P39" s="9"/>
    </row>
    <row r="40" spans="1:16">
      <c r="A40" s="12"/>
      <c r="B40" s="25">
        <v>347.5</v>
      </c>
      <c r="C40" s="20" t="s">
        <v>52</v>
      </c>
      <c r="D40" s="46">
        <v>43459</v>
      </c>
      <c r="E40" s="46">
        <v>0</v>
      </c>
      <c r="F40" s="46">
        <v>0</v>
      </c>
      <c r="G40" s="46">
        <v>0</v>
      </c>
      <c r="H40" s="46">
        <v>0</v>
      </c>
      <c r="I40" s="46">
        <v>12171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55630</v>
      </c>
      <c r="O40" s="47">
        <f t="shared" si="9"/>
        <v>4.1351371441314209</v>
      </c>
      <c r="P40" s="9"/>
    </row>
    <row r="41" spans="1:16" ht="15.75">
      <c r="A41" s="29" t="s">
        <v>42</v>
      </c>
      <c r="B41" s="30"/>
      <c r="C41" s="31"/>
      <c r="D41" s="32">
        <f t="shared" ref="D41:M41" si="10">SUM(D42:D44)</f>
        <v>179807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451763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8"/>
        <v>631570</v>
      </c>
      <c r="O41" s="45">
        <f t="shared" si="9"/>
        <v>46.946406006095295</v>
      </c>
      <c r="P41" s="10"/>
    </row>
    <row r="42" spans="1:16">
      <c r="A42" s="13"/>
      <c r="B42" s="39">
        <v>351.1</v>
      </c>
      <c r="C42" s="21" t="s">
        <v>55</v>
      </c>
      <c r="D42" s="46">
        <v>163499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163499</v>
      </c>
      <c r="O42" s="47">
        <f t="shared" si="9"/>
        <v>12.153348695458263</v>
      </c>
      <c r="P42" s="9"/>
    </row>
    <row r="43" spans="1:16">
      <c r="A43" s="13"/>
      <c r="B43" s="39">
        <v>354</v>
      </c>
      <c r="C43" s="21" t="s">
        <v>56</v>
      </c>
      <c r="D43" s="46">
        <v>1150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1150</v>
      </c>
      <c r="O43" s="47">
        <f t="shared" si="9"/>
        <v>8.5482791942317699E-2</v>
      </c>
      <c r="P43" s="9"/>
    </row>
    <row r="44" spans="1:16">
      <c r="A44" s="13"/>
      <c r="B44" s="39">
        <v>359</v>
      </c>
      <c r="C44" s="21" t="s">
        <v>57</v>
      </c>
      <c r="D44" s="46">
        <v>15158</v>
      </c>
      <c r="E44" s="46">
        <v>0</v>
      </c>
      <c r="F44" s="46">
        <v>0</v>
      </c>
      <c r="G44" s="46">
        <v>0</v>
      </c>
      <c r="H44" s="46">
        <v>0</v>
      </c>
      <c r="I44" s="46">
        <v>451763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466921</v>
      </c>
      <c r="O44" s="47">
        <f t="shared" si="9"/>
        <v>34.707574518694713</v>
      </c>
      <c r="P44" s="9"/>
    </row>
    <row r="45" spans="1:16" ht="15.75">
      <c r="A45" s="29" t="s">
        <v>2</v>
      </c>
      <c r="B45" s="30"/>
      <c r="C45" s="31"/>
      <c r="D45" s="32">
        <f t="shared" ref="D45:M45" si="11">SUM(D46:D58)</f>
        <v>690525</v>
      </c>
      <c r="E45" s="32">
        <f t="shared" si="11"/>
        <v>43704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4158751</v>
      </c>
      <c r="J45" s="32">
        <f t="shared" si="11"/>
        <v>0</v>
      </c>
      <c r="K45" s="32">
        <f t="shared" si="11"/>
        <v>-1269192</v>
      </c>
      <c r="L45" s="32">
        <f t="shared" si="11"/>
        <v>0</v>
      </c>
      <c r="M45" s="32">
        <f t="shared" si="11"/>
        <v>807607</v>
      </c>
      <c r="N45" s="32">
        <f>SUM(D45:M45)</f>
        <v>4431395</v>
      </c>
      <c r="O45" s="45">
        <f t="shared" si="9"/>
        <v>329.39827547758864</v>
      </c>
      <c r="P45" s="10"/>
    </row>
    <row r="46" spans="1:16">
      <c r="A46" s="12"/>
      <c r="B46" s="25">
        <v>361.1</v>
      </c>
      <c r="C46" s="20" t="s">
        <v>58</v>
      </c>
      <c r="D46" s="46">
        <v>216632</v>
      </c>
      <c r="E46" s="46">
        <v>13900</v>
      </c>
      <c r="F46" s="46">
        <v>0</v>
      </c>
      <c r="G46" s="46">
        <v>0</v>
      </c>
      <c r="H46" s="46">
        <v>0</v>
      </c>
      <c r="I46" s="46">
        <v>1673796</v>
      </c>
      <c r="J46" s="46">
        <v>0</v>
      </c>
      <c r="K46" s="46">
        <v>12498</v>
      </c>
      <c r="L46" s="46">
        <v>0</v>
      </c>
      <c r="M46" s="46">
        <v>756124</v>
      </c>
      <c r="N46" s="46">
        <f>SUM(D46:M46)</f>
        <v>2672950</v>
      </c>
      <c r="O46" s="47">
        <f t="shared" si="9"/>
        <v>198.68802497584181</v>
      </c>
      <c r="P46" s="9"/>
    </row>
    <row r="47" spans="1:16">
      <c r="A47" s="12"/>
      <c r="B47" s="25">
        <v>361.2</v>
      </c>
      <c r="C47" s="20" t="s">
        <v>59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221956</v>
      </c>
      <c r="L47" s="46">
        <v>0</v>
      </c>
      <c r="M47" s="46">
        <v>0</v>
      </c>
      <c r="N47" s="46">
        <f t="shared" ref="N47:N58" si="12">SUM(D47:M47)</f>
        <v>221956</v>
      </c>
      <c r="O47" s="47">
        <f t="shared" si="9"/>
        <v>16.498624842042666</v>
      </c>
      <c r="P47" s="9"/>
    </row>
    <row r="48" spans="1:16">
      <c r="A48" s="12"/>
      <c r="B48" s="25">
        <v>361.3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-4828160</v>
      </c>
      <c r="L48" s="46">
        <v>0</v>
      </c>
      <c r="M48" s="46">
        <v>0</v>
      </c>
      <c r="N48" s="46">
        <f t="shared" si="12"/>
        <v>-4828160</v>
      </c>
      <c r="O48" s="47">
        <f t="shared" si="9"/>
        <v>-358.89095369062665</v>
      </c>
      <c r="P48" s="9"/>
    </row>
    <row r="49" spans="1:119">
      <c r="A49" s="12"/>
      <c r="B49" s="25">
        <v>361.4</v>
      </c>
      <c r="C49" s="20" t="s">
        <v>61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1034259</v>
      </c>
      <c r="L49" s="46">
        <v>0</v>
      </c>
      <c r="M49" s="46">
        <v>0</v>
      </c>
      <c r="N49" s="46">
        <f t="shared" si="12"/>
        <v>1034259</v>
      </c>
      <c r="O49" s="47">
        <f t="shared" si="9"/>
        <v>76.879432096930046</v>
      </c>
      <c r="P49" s="9"/>
    </row>
    <row r="50" spans="1:119">
      <c r="A50" s="12"/>
      <c r="B50" s="25">
        <v>362</v>
      </c>
      <c r="C50" s="20" t="s">
        <v>62</v>
      </c>
      <c r="D50" s="46">
        <v>8050</v>
      </c>
      <c r="E50" s="46">
        <v>0</v>
      </c>
      <c r="F50" s="46">
        <v>0</v>
      </c>
      <c r="G50" s="46">
        <v>0</v>
      </c>
      <c r="H50" s="46">
        <v>0</v>
      </c>
      <c r="I50" s="46">
        <v>78937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86987</v>
      </c>
      <c r="O50" s="47">
        <f t="shared" si="9"/>
        <v>6.4659927153794694</v>
      </c>
      <c r="P50" s="9"/>
    </row>
    <row r="51" spans="1:119">
      <c r="A51" s="12"/>
      <c r="B51" s="25">
        <v>363.22</v>
      </c>
      <c r="C51" s="20" t="s">
        <v>119</v>
      </c>
      <c r="D51" s="46">
        <v>160108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160108</v>
      </c>
      <c r="O51" s="47">
        <f t="shared" si="9"/>
        <v>11.901285958522262</v>
      </c>
      <c r="P51" s="9"/>
    </row>
    <row r="52" spans="1:119">
      <c r="A52" s="12"/>
      <c r="B52" s="25">
        <v>363.23</v>
      </c>
      <c r="C52" s="20" t="s">
        <v>120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2424631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2424631</v>
      </c>
      <c r="O52" s="47">
        <f t="shared" si="9"/>
        <v>180.22976287816843</v>
      </c>
      <c r="P52" s="9"/>
    </row>
    <row r="53" spans="1:119">
      <c r="A53" s="12"/>
      <c r="B53" s="25">
        <v>363.27</v>
      </c>
      <c r="C53" s="20" t="s">
        <v>121</v>
      </c>
      <c r="D53" s="46">
        <v>30636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30636</v>
      </c>
      <c r="O53" s="47">
        <f t="shared" si="9"/>
        <v>2.2772615773433436</v>
      </c>
      <c r="P53" s="9"/>
    </row>
    <row r="54" spans="1:119">
      <c r="A54" s="12"/>
      <c r="B54" s="25">
        <v>364</v>
      </c>
      <c r="C54" s="20" t="s">
        <v>63</v>
      </c>
      <c r="D54" s="46">
        <v>160774</v>
      </c>
      <c r="E54" s="46">
        <v>6650</v>
      </c>
      <c r="F54" s="46">
        <v>0</v>
      </c>
      <c r="G54" s="46">
        <v>0</v>
      </c>
      <c r="H54" s="46">
        <v>0</v>
      </c>
      <c r="I54" s="46">
        <v>-227600</v>
      </c>
      <c r="J54" s="46">
        <v>0</v>
      </c>
      <c r="K54" s="46">
        <v>0</v>
      </c>
      <c r="L54" s="46">
        <v>0</v>
      </c>
      <c r="M54" s="46">
        <v>12237</v>
      </c>
      <c r="N54" s="46">
        <f t="shared" si="12"/>
        <v>-47939</v>
      </c>
      <c r="O54" s="47">
        <f t="shared" si="9"/>
        <v>-3.5634430981937113</v>
      </c>
      <c r="P54" s="9"/>
    </row>
    <row r="55" spans="1:119">
      <c r="A55" s="12"/>
      <c r="B55" s="25">
        <v>365</v>
      </c>
      <c r="C55" s="20" t="s">
        <v>64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16008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16008</v>
      </c>
      <c r="O55" s="47">
        <f t="shared" si="9"/>
        <v>1.1899204638370624</v>
      </c>
      <c r="P55" s="9"/>
    </row>
    <row r="56" spans="1:119">
      <c r="A56" s="12"/>
      <c r="B56" s="25">
        <v>366</v>
      </c>
      <c r="C56" s="20" t="s">
        <v>65</v>
      </c>
      <c r="D56" s="46">
        <v>33999</v>
      </c>
      <c r="E56" s="46">
        <v>23154</v>
      </c>
      <c r="F56" s="46">
        <v>0</v>
      </c>
      <c r="G56" s="46">
        <v>0</v>
      </c>
      <c r="H56" s="46">
        <v>0</v>
      </c>
      <c r="I56" s="46">
        <v>112500</v>
      </c>
      <c r="J56" s="46">
        <v>0</v>
      </c>
      <c r="K56" s="46">
        <v>0</v>
      </c>
      <c r="L56" s="46">
        <v>0</v>
      </c>
      <c r="M56" s="46">
        <v>39246</v>
      </c>
      <c r="N56" s="46">
        <f t="shared" si="12"/>
        <v>208899</v>
      </c>
      <c r="O56" s="47">
        <f t="shared" si="9"/>
        <v>15.528060655615848</v>
      </c>
      <c r="P56" s="9"/>
    </row>
    <row r="57" spans="1:119">
      <c r="A57" s="12"/>
      <c r="B57" s="25">
        <v>368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2290255</v>
      </c>
      <c r="L57" s="46">
        <v>0</v>
      </c>
      <c r="M57" s="46">
        <v>0</v>
      </c>
      <c r="N57" s="46">
        <f t="shared" si="12"/>
        <v>2290255</v>
      </c>
      <c r="O57" s="47">
        <f t="shared" si="9"/>
        <v>170.24121013900245</v>
      </c>
      <c r="P57" s="9"/>
    </row>
    <row r="58" spans="1:119">
      <c r="A58" s="12"/>
      <c r="B58" s="25">
        <v>369.9</v>
      </c>
      <c r="C58" s="20" t="s">
        <v>69</v>
      </c>
      <c r="D58" s="46">
        <v>80326</v>
      </c>
      <c r="E58" s="46">
        <v>0</v>
      </c>
      <c r="F58" s="46">
        <v>0</v>
      </c>
      <c r="G58" s="46">
        <v>0</v>
      </c>
      <c r="H58" s="46">
        <v>0</v>
      </c>
      <c r="I58" s="46">
        <v>80479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160805</v>
      </c>
      <c r="O58" s="47">
        <f t="shared" si="9"/>
        <v>11.953095963725563</v>
      </c>
      <c r="P58" s="9"/>
    </row>
    <row r="59" spans="1:119" ht="15.75">
      <c r="A59" s="29" t="s">
        <v>43</v>
      </c>
      <c r="B59" s="30"/>
      <c r="C59" s="31"/>
      <c r="D59" s="32">
        <f t="shared" ref="D59:M59" si="13">SUM(D60:D62)</f>
        <v>100000</v>
      </c>
      <c r="E59" s="32">
        <f t="shared" si="13"/>
        <v>0</v>
      </c>
      <c r="F59" s="32">
        <f t="shared" si="13"/>
        <v>0</v>
      </c>
      <c r="G59" s="32">
        <f t="shared" si="13"/>
        <v>0</v>
      </c>
      <c r="H59" s="32">
        <f t="shared" si="13"/>
        <v>0</v>
      </c>
      <c r="I59" s="32">
        <f t="shared" si="13"/>
        <v>1110224</v>
      </c>
      <c r="J59" s="32">
        <f t="shared" si="13"/>
        <v>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1210224</v>
      </c>
      <c r="O59" s="45">
        <f t="shared" si="9"/>
        <v>89.959414257043036</v>
      </c>
      <c r="P59" s="9"/>
    </row>
    <row r="60" spans="1:119">
      <c r="A60" s="12"/>
      <c r="B60" s="25">
        <v>381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614724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614724</v>
      </c>
      <c r="O60" s="47">
        <f t="shared" si="9"/>
        <v>45.694194603434177</v>
      </c>
      <c r="P60" s="9"/>
    </row>
    <row r="61" spans="1:119">
      <c r="A61" s="12"/>
      <c r="B61" s="25">
        <v>382</v>
      </c>
      <c r="C61" s="20" t="s">
        <v>81</v>
      </c>
      <c r="D61" s="46">
        <v>100000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100000</v>
      </c>
      <c r="O61" s="47">
        <f t="shared" si="9"/>
        <v>7.4332862558537132</v>
      </c>
      <c r="P61" s="9"/>
    </row>
    <row r="62" spans="1:119" ht="15.75" thickBot="1">
      <c r="A62" s="12"/>
      <c r="B62" s="25">
        <v>389.4</v>
      </c>
      <c r="C62" s="20" t="s">
        <v>71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495500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495500</v>
      </c>
      <c r="O62" s="47">
        <f t="shared" si="9"/>
        <v>36.831933397755151</v>
      </c>
      <c r="P62" s="9"/>
    </row>
    <row r="63" spans="1:119" ht="16.5" thickBot="1">
      <c r="A63" s="14" t="s">
        <v>53</v>
      </c>
      <c r="B63" s="23"/>
      <c r="C63" s="22"/>
      <c r="D63" s="15">
        <f t="shared" ref="D63:M63" si="14">SUM(D5,D14,D19,D31,D41,D45,D59)</f>
        <v>15195891</v>
      </c>
      <c r="E63" s="15">
        <f t="shared" si="14"/>
        <v>43704</v>
      </c>
      <c r="F63" s="15">
        <f t="shared" si="14"/>
        <v>0</v>
      </c>
      <c r="G63" s="15">
        <f t="shared" si="14"/>
        <v>0</v>
      </c>
      <c r="H63" s="15">
        <f t="shared" si="14"/>
        <v>0</v>
      </c>
      <c r="I63" s="15">
        <f t="shared" si="14"/>
        <v>36840116</v>
      </c>
      <c r="J63" s="15">
        <f t="shared" si="14"/>
        <v>0</v>
      </c>
      <c r="K63" s="15">
        <f t="shared" si="14"/>
        <v>-846023</v>
      </c>
      <c r="L63" s="15">
        <f t="shared" si="14"/>
        <v>0</v>
      </c>
      <c r="M63" s="15">
        <f t="shared" si="14"/>
        <v>9766294</v>
      </c>
      <c r="N63" s="15">
        <f>SUM(D63:M63)</f>
        <v>60999982</v>
      </c>
      <c r="O63" s="38">
        <f t="shared" si="9"/>
        <v>4534.3032780792391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8" t="s">
        <v>122</v>
      </c>
      <c r="M65" s="48"/>
      <c r="N65" s="48"/>
      <c r="O65" s="43">
        <v>13453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91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6"/>
  <sheetViews>
    <sheetView workbookViewId="0">
      <selection activeCell="O13" sqref="O13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8"/>
      <c r="M3" s="69"/>
      <c r="N3" s="36"/>
      <c r="O3" s="37"/>
      <c r="P3" s="70" t="s">
        <v>151</v>
      </c>
      <c r="Q3" s="11"/>
      <c r="R3"/>
    </row>
    <row r="4" spans="1:134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152</v>
      </c>
      <c r="N4" s="35" t="s">
        <v>8</v>
      </c>
      <c r="O4" s="35" t="s">
        <v>153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154</v>
      </c>
      <c r="B5" s="26"/>
      <c r="C5" s="26"/>
      <c r="D5" s="27">
        <f t="shared" ref="D5:N5" si="0">SUM(D6:D13)</f>
        <v>24700572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454874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25155446</v>
      </c>
      <c r="P5" s="33">
        <f t="shared" ref="P5:P36" si="1">(O5/P$84)</f>
        <v>1339.2666773145929</v>
      </c>
      <c r="Q5" s="6"/>
    </row>
    <row r="6" spans="1:134">
      <c r="A6" s="12"/>
      <c r="B6" s="25">
        <v>312.41000000000003</v>
      </c>
      <c r="C6" s="20" t="s">
        <v>155</v>
      </c>
      <c r="D6" s="46">
        <v>350424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ref="O6:O13" si="2">SUM(D6:N6)</f>
        <v>350424</v>
      </c>
      <c r="P6" s="47">
        <f t="shared" si="1"/>
        <v>18.656444657402972</v>
      </c>
      <c r="Q6" s="9"/>
    </row>
    <row r="7" spans="1:134">
      <c r="A7" s="12"/>
      <c r="B7" s="25">
        <v>312.51</v>
      </c>
      <c r="C7" s="20" t="s">
        <v>79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263022</v>
      </c>
      <c r="L7" s="46">
        <v>0</v>
      </c>
      <c r="M7" s="46">
        <v>0</v>
      </c>
      <c r="N7" s="46">
        <v>0</v>
      </c>
      <c r="O7" s="46">
        <f t="shared" si="2"/>
        <v>263022</v>
      </c>
      <c r="P7" s="47">
        <f t="shared" si="1"/>
        <v>14.003194377894905</v>
      </c>
      <c r="Q7" s="9"/>
    </row>
    <row r="8" spans="1:134">
      <c r="A8" s="12"/>
      <c r="B8" s="25">
        <v>312.52</v>
      </c>
      <c r="C8" s="20" t="s">
        <v>101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191852</v>
      </c>
      <c r="L8" s="46">
        <v>0</v>
      </c>
      <c r="M8" s="46">
        <v>0</v>
      </c>
      <c r="N8" s="46">
        <v>0</v>
      </c>
      <c r="O8" s="46">
        <f t="shared" si="2"/>
        <v>191852</v>
      </c>
      <c r="P8" s="47">
        <f t="shared" si="1"/>
        <v>10.214129798221796</v>
      </c>
      <c r="Q8" s="9"/>
    </row>
    <row r="9" spans="1:134">
      <c r="A9" s="12"/>
      <c r="B9" s="25">
        <v>312.63</v>
      </c>
      <c r="C9" s="20" t="s">
        <v>156</v>
      </c>
      <c r="D9" s="46">
        <v>1720709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1720709</v>
      </c>
      <c r="P9" s="47">
        <f t="shared" si="1"/>
        <v>91.609913219400525</v>
      </c>
      <c r="Q9" s="9"/>
    </row>
    <row r="10" spans="1:134">
      <c r="A10" s="12"/>
      <c r="B10" s="25">
        <v>314.10000000000002</v>
      </c>
      <c r="C10" s="20" t="s">
        <v>10</v>
      </c>
      <c r="D10" s="46">
        <v>3889244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3889244</v>
      </c>
      <c r="P10" s="47">
        <f t="shared" si="1"/>
        <v>207.06191769152957</v>
      </c>
      <c r="Q10" s="9"/>
    </row>
    <row r="11" spans="1:134">
      <c r="A11" s="12"/>
      <c r="B11" s="25">
        <v>314.39999999999998</v>
      </c>
      <c r="C11" s="20" t="s">
        <v>11</v>
      </c>
      <c r="D11" s="46">
        <v>132631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132631</v>
      </c>
      <c r="P11" s="47">
        <f t="shared" si="1"/>
        <v>7.0612255763190115</v>
      </c>
      <c r="Q11" s="9"/>
    </row>
    <row r="12" spans="1:134">
      <c r="A12" s="12"/>
      <c r="B12" s="25">
        <v>315.2</v>
      </c>
      <c r="C12" s="20" t="s">
        <v>157</v>
      </c>
      <c r="D12" s="46">
        <v>989758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989758</v>
      </c>
      <c r="P12" s="47">
        <f t="shared" si="1"/>
        <v>52.694351275089176</v>
      </c>
      <c r="Q12" s="9"/>
    </row>
    <row r="13" spans="1:134">
      <c r="A13" s="12"/>
      <c r="B13" s="25">
        <v>316</v>
      </c>
      <c r="C13" s="20" t="s">
        <v>103</v>
      </c>
      <c r="D13" s="46">
        <v>17617806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17617806</v>
      </c>
      <c r="P13" s="47">
        <f t="shared" si="1"/>
        <v>937.96550071873503</v>
      </c>
      <c r="Q13" s="9"/>
    </row>
    <row r="14" spans="1:134" ht="15.75">
      <c r="A14" s="29" t="s">
        <v>14</v>
      </c>
      <c r="B14" s="30"/>
      <c r="C14" s="31"/>
      <c r="D14" s="32">
        <f t="shared" ref="D14:N14" si="3">SUM(D15:D26)</f>
        <v>9727483</v>
      </c>
      <c r="E14" s="32">
        <f t="shared" si="3"/>
        <v>2853959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4787029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17368471</v>
      </c>
      <c r="P14" s="45">
        <f t="shared" si="1"/>
        <v>924.69099717829954</v>
      </c>
      <c r="Q14" s="10"/>
    </row>
    <row r="15" spans="1:134">
      <c r="A15" s="12"/>
      <c r="B15" s="25">
        <v>322</v>
      </c>
      <c r="C15" s="20" t="s">
        <v>158</v>
      </c>
      <c r="D15" s="46">
        <v>884730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884730</v>
      </c>
      <c r="P15" s="47">
        <f t="shared" si="1"/>
        <v>47.102699249321198</v>
      </c>
      <c r="Q15" s="9"/>
    </row>
    <row r="16" spans="1:134">
      <c r="A16" s="12"/>
      <c r="B16" s="25">
        <v>323.10000000000002</v>
      </c>
      <c r="C16" s="20" t="s">
        <v>15</v>
      </c>
      <c r="D16" s="46">
        <v>2938661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6" si="4">SUM(D16:N16)</f>
        <v>2938661</v>
      </c>
      <c r="P16" s="47">
        <f t="shared" si="1"/>
        <v>156.45322898365544</v>
      </c>
      <c r="Q16" s="9"/>
    </row>
    <row r="17" spans="1:17">
      <c r="A17" s="12"/>
      <c r="B17" s="25">
        <v>323.39999999999998</v>
      </c>
      <c r="C17" s="20" t="s">
        <v>16</v>
      </c>
      <c r="D17" s="46">
        <v>79573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79573</v>
      </c>
      <c r="P17" s="47">
        <f t="shared" si="1"/>
        <v>4.2364372038545497</v>
      </c>
      <c r="Q17" s="9"/>
    </row>
    <row r="18" spans="1:17">
      <c r="A18" s="12"/>
      <c r="B18" s="25">
        <v>323.7</v>
      </c>
      <c r="C18" s="20" t="s">
        <v>141</v>
      </c>
      <c r="D18" s="46">
        <v>33278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33278</v>
      </c>
      <c r="P18" s="47">
        <f t="shared" si="1"/>
        <v>1.7717084597774584</v>
      </c>
      <c r="Q18" s="9"/>
    </row>
    <row r="19" spans="1:17">
      <c r="A19" s="12"/>
      <c r="B19" s="25">
        <v>324.11</v>
      </c>
      <c r="C19" s="20" t="s">
        <v>17</v>
      </c>
      <c r="D19" s="46">
        <v>242481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242481</v>
      </c>
      <c r="P19" s="47">
        <f t="shared" si="1"/>
        <v>12.909599105574189</v>
      </c>
      <c r="Q19" s="9"/>
    </row>
    <row r="20" spans="1:17">
      <c r="A20" s="12"/>
      <c r="B20" s="25">
        <v>324.12</v>
      </c>
      <c r="C20" s="20" t="s">
        <v>85</v>
      </c>
      <c r="D20" s="46">
        <v>370856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370856</v>
      </c>
      <c r="P20" s="47">
        <f t="shared" si="1"/>
        <v>19.744236809881276</v>
      </c>
      <c r="Q20" s="9"/>
    </row>
    <row r="21" spans="1:17">
      <c r="A21" s="12"/>
      <c r="B21" s="25">
        <v>324.20999999999998</v>
      </c>
      <c r="C21" s="20" t="s">
        <v>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4602879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4602879</v>
      </c>
      <c r="P21" s="47">
        <f t="shared" si="1"/>
        <v>245.05558217537134</v>
      </c>
      <c r="Q21" s="9"/>
    </row>
    <row r="22" spans="1:17">
      <c r="A22" s="12"/>
      <c r="B22" s="25">
        <v>324.22000000000003</v>
      </c>
      <c r="C22" s="20" t="s">
        <v>86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184150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184150</v>
      </c>
      <c r="P22" s="47">
        <f t="shared" si="1"/>
        <v>9.8040781557791625</v>
      </c>
      <c r="Q22" s="9"/>
    </row>
    <row r="23" spans="1:17">
      <c r="A23" s="12"/>
      <c r="B23" s="25">
        <v>324.32</v>
      </c>
      <c r="C23" s="20" t="s">
        <v>98</v>
      </c>
      <c r="D23" s="46">
        <v>204800</v>
      </c>
      <c r="E23" s="46">
        <v>100800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305600</v>
      </c>
      <c r="P23" s="47">
        <f t="shared" si="1"/>
        <v>16.270031411382632</v>
      </c>
      <c r="Q23" s="9"/>
    </row>
    <row r="24" spans="1:17">
      <c r="A24" s="12"/>
      <c r="B24" s="25">
        <v>324.61</v>
      </c>
      <c r="C24" s="20" t="s">
        <v>20</v>
      </c>
      <c r="D24" s="46">
        <v>579363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579363</v>
      </c>
      <c r="P24" s="47">
        <f t="shared" si="1"/>
        <v>30.84507267209711</v>
      </c>
      <c r="Q24" s="9"/>
    </row>
    <row r="25" spans="1:17">
      <c r="A25" s="12"/>
      <c r="B25" s="25">
        <v>325.2</v>
      </c>
      <c r="C25" s="20" t="s">
        <v>138</v>
      </c>
      <c r="D25" s="46">
        <v>4206711</v>
      </c>
      <c r="E25" s="46">
        <v>2749239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6955950</v>
      </c>
      <c r="P25" s="47">
        <f t="shared" si="1"/>
        <v>370.33221530107011</v>
      </c>
      <c r="Q25" s="9"/>
    </row>
    <row r="26" spans="1:17">
      <c r="A26" s="12"/>
      <c r="B26" s="25">
        <v>329.5</v>
      </c>
      <c r="C26" s="20" t="s">
        <v>159</v>
      </c>
      <c r="D26" s="46">
        <v>187030</v>
      </c>
      <c r="E26" s="46">
        <v>3920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190950</v>
      </c>
      <c r="P26" s="47">
        <f t="shared" si="1"/>
        <v>10.166107650535059</v>
      </c>
      <c r="Q26" s="9"/>
    </row>
    <row r="27" spans="1:17" ht="15.75">
      <c r="A27" s="29" t="s">
        <v>160</v>
      </c>
      <c r="B27" s="30"/>
      <c r="C27" s="31"/>
      <c r="D27" s="32">
        <f t="shared" ref="D27:N27" si="5">SUM(D28:D46)</f>
        <v>8181960</v>
      </c>
      <c r="E27" s="32">
        <f t="shared" si="5"/>
        <v>13091042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106656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21379658</v>
      </c>
      <c r="P27" s="45">
        <f t="shared" si="1"/>
        <v>1138.2451152638023</v>
      </c>
      <c r="Q27" s="10"/>
    </row>
    <row r="28" spans="1:17">
      <c r="A28" s="12"/>
      <c r="B28" s="25">
        <v>331.2</v>
      </c>
      <c r="C28" s="20" t="s">
        <v>22</v>
      </c>
      <c r="D28" s="46">
        <v>33193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33193</v>
      </c>
      <c r="P28" s="47">
        <f t="shared" si="1"/>
        <v>1.7671830910930095</v>
      </c>
      <c r="Q28" s="9"/>
    </row>
    <row r="29" spans="1:17">
      <c r="A29" s="12"/>
      <c r="B29" s="25">
        <v>331.5</v>
      </c>
      <c r="C29" s="20" t="s">
        <v>24</v>
      </c>
      <c r="D29" s="46">
        <v>61680</v>
      </c>
      <c r="E29" s="46">
        <v>24763</v>
      </c>
      <c r="F29" s="46">
        <v>0</v>
      </c>
      <c r="G29" s="46">
        <v>0</v>
      </c>
      <c r="H29" s="46">
        <v>0</v>
      </c>
      <c r="I29" s="46">
        <v>91530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41" si="6">SUM(D29:N29)</f>
        <v>177973</v>
      </c>
      <c r="P29" s="47">
        <f t="shared" si="1"/>
        <v>9.4752169514986964</v>
      </c>
      <c r="Q29" s="9"/>
    </row>
    <row r="30" spans="1:17">
      <c r="A30" s="12"/>
      <c r="B30" s="25">
        <v>331.62</v>
      </c>
      <c r="C30" s="20" t="s">
        <v>146</v>
      </c>
      <c r="D30" s="46">
        <v>125919</v>
      </c>
      <c r="E30" s="46">
        <v>2458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128377</v>
      </c>
      <c r="P30" s="47">
        <f t="shared" si="1"/>
        <v>6.8347441835702494</v>
      </c>
      <c r="Q30" s="9"/>
    </row>
    <row r="31" spans="1:17">
      <c r="A31" s="12"/>
      <c r="B31" s="25">
        <v>331.89</v>
      </c>
      <c r="C31" s="20" t="s">
        <v>161</v>
      </c>
      <c r="D31" s="46">
        <v>5758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5758</v>
      </c>
      <c r="P31" s="47">
        <f t="shared" si="1"/>
        <v>0.30655379864771337</v>
      </c>
      <c r="Q31" s="9"/>
    </row>
    <row r="32" spans="1:17">
      <c r="A32" s="12"/>
      <c r="B32" s="25">
        <v>334.2</v>
      </c>
      <c r="C32" s="20" t="s">
        <v>162</v>
      </c>
      <c r="D32" s="46">
        <v>9995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9995</v>
      </c>
      <c r="P32" s="47">
        <f t="shared" si="1"/>
        <v>0.53213011765958584</v>
      </c>
      <c r="Q32" s="9"/>
    </row>
    <row r="33" spans="1:17">
      <c r="A33" s="12"/>
      <c r="B33" s="25">
        <v>334.35</v>
      </c>
      <c r="C33" s="20" t="s">
        <v>28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125</v>
      </c>
      <c r="P33" s="47">
        <f t="shared" si="1"/>
        <v>6.6549539477186821E-3</v>
      </c>
      <c r="Q33" s="9"/>
    </row>
    <row r="34" spans="1:17">
      <c r="A34" s="12"/>
      <c r="B34" s="25">
        <v>334.49</v>
      </c>
      <c r="C34" s="20" t="s">
        <v>29</v>
      </c>
      <c r="D34" s="46">
        <v>2928695</v>
      </c>
      <c r="E34" s="46">
        <v>227655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3156350</v>
      </c>
      <c r="P34" s="47">
        <f t="shared" si="1"/>
        <v>168.04291114305488</v>
      </c>
      <c r="Q34" s="9"/>
    </row>
    <row r="35" spans="1:17">
      <c r="A35" s="12"/>
      <c r="B35" s="25">
        <v>334.5</v>
      </c>
      <c r="C35" s="20" t="s">
        <v>142</v>
      </c>
      <c r="D35" s="46">
        <v>4444</v>
      </c>
      <c r="E35" s="46">
        <v>4128</v>
      </c>
      <c r="F35" s="46">
        <v>0</v>
      </c>
      <c r="G35" s="46">
        <v>0</v>
      </c>
      <c r="H35" s="46">
        <v>0</v>
      </c>
      <c r="I35" s="46">
        <v>15001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23573</v>
      </c>
      <c r="P35" s="47">
        <f t="shared" si="1"/>
        <v>1.25501783527658</v>
      </c>
      <c r="Q35" s="9"/>
    </row>
    <row r="36" spans="1:17">
      <c r="A36" s="12"/>
      <c r="B36" s="25">
        <v>334.89</v>
      </c>
      <c r="C36" s="20" t="s">
        <v>163</v>
      </c>
      <c r="D36" s="46">
        <v>1919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1919</v>
      </c>
      <c r="P36" s="47">
        <f t="shared" si="1"/>
        <v>0.1021668530053772</v>
      </c>
      <c r="Q36" s="9"/>
    </row>
    <row r="37" spans="1:17">
      <c r="A37" s="12"/>
      <c r="B37" s="25">
        <v>335.125</v>
      </c>
      <c r="C37" s="20" t="s">
        <v>164</v>
      </c>
      <c r="D37" s="46">
        <v>496387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496387</v>
      </c>
      <c r="P37" s="47">
        <f t="shared" ref="P37:P68" si="7">(O37/P$84)</f>
        <v>26.427461001969867</v>
      </c>
      <c r="Q37" s="9"/>
    </row>
    <row r="38" spans="1:17">
      <c r="A38" s="12"/>
      <c r="B38" s="25">
        <v>335.14</v>
      </c>
      <c r="C38" s="20" t="s">
        <v>105</v>
      </c>
      <c r="D38" s="46">
        <v>4772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4772</v>
      </c>
      <c r="P38" s="47">
        <f t="shared" si="7"/>
        <v>0.25405952190810838</v>
      </c>
      <c r="Q38" s="9"/>
    </row>
    <row r="39" spans="1:17">
      <c r="A39" s="12"/>
      <c r="B39" s="25">
        <v>335.15</v>
      </c>
      <c r="C39" s="20" t="s">
        <v>106</v>
      </c>
      <c r="D39" s="46">
        <v>94969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94969</v>
      </c>
      <c r="P39" s="47">
        <f t="shared" si="7"/>
        <v>5.0561145716871643</v>
      </c>
      <c r="Q39" s="9"/>
    </row>
    <row r="40" spans="1:17">
      <c r="A40" s="12"/>
      <c r="B40" s="25">
        <v>335.18</v>
      </c>
      <c r="C40" s="20" t="s">
        <v>165</v>
      </c>
      <c r="D40" s="46">
        <v>1813363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1813363</v>
      </c>
      <c r="P40" s="47">
        <f t="shared" si="7"/>
        <v>96.542778043975929</v>
      </c>
      <c r="Q40" s="9"/>
    </row>
    <row r="41" spans="1:17">
      <c r="A41" s="12"/>
      <c r="B41" s="25">
        <v>335.21</v>
      </c>
      <c r="C41" s="20" t="s">
        <v>35</v>
      </c>
      <c r="D41" s="46">
        <v>7835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7835</v>
      </c>
      <c r="P41" s="47">
        <f t="shared" si="7"/>
        <v>0.41713251344300695</v>
      </c>
      <c r="Q41" s="9"/>
    </row>
    <row r="42" spans="1:17">
      <c r="A42" s="12"/>
      <c r="B42" s="25">
        <v>335.45</v>
      </c>
      <c r="C42" s="20" t="s">
        <v>166</v>
      </c>
      <c r="D42" s="46">
        <v>26079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7" si="8">SUM(D42:N42)</f>
        <v>26079</v>
      </c>
      <c r="P42" s="47">
        <f t="shared" si="7"/>
        <v>1.3884363520204439</v>
      </c>
      <c r="Q42" s="9"/>
    </row>
    <row r="43" spans="1:17">
      <c r="A43" s="12"/>
      <c r="B43" s="25">
        <v>337.2</v>
      </c>
      <c r="C43" s="20" t="s">
        <v>108</v>
      </c>
      <c r="D43" s="46">
        <v>712140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712140</v>
      </c>
      <c r="P43" s="47">
        <f t="shared" si="7"/>
        <v>37.914071234627059</v>
      </c>
      <c r="Q43" s="9"/>
    </row>
    <row r="44" spans="1:17">
      <c r="A44" s="12"/>
      <c r="B44" s="25">
        <v>337.4</v>
      </c>
      <c r="C44" s="20" t="s">
        <v>88</v>
      </c>
      <c r="D44" s="46">
        <v>1750000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1750000</v>
      </c>
      <c r="P44" s="47">
        <f t="shared" si="7"/>
        <v>93.169355268061551</v>
      </c>
      <c r="Q44" s="9"/>
    </row>
    <row r="45" spans="1:17">
      <c r="A45" s="12"/>
      <c r="B45" s="25">
        <v>337.7</v>
      </c>
      <c r="C45" s="20" t="s">
        <v>109</v>
      </c>
      <c r="D45" s="46">
        <v>104812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104812</v>
      </c>
      <c r="P45" s="47">
        <f t="shared" si="7"/>
        <v>5.5801522653463236</v>
      </c>
      <c r="Q45" s="9"/>
    </row>
    <row r="46" spans="1:17">
      <c r="A46" s="12"/>
      <c r="B46" s="25">
        <v>338</v>
      </c>
      <c r="C46" s="20" t="s">
        <v>36</v>
      </c>
      <c r="D46" s="46">
        <v>0</v>
      </c>
      <c r="E46" s="46">
        <v>12832038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12832038</v>
      </c>
      <c r="P46" s="47">
        <f t="shared" si="7"/>
        <v>683.17297556300912</v>
      </c>
      <c r="Q46" s="9"/>
    </row>
    <row r="47" spans="1:17" ht="15.75">
      <c r="A47" s="29" t="s">
        <v>41</v>
      </c>
      <c r="B47" s="30"/>
      <c r="C47" s="31"/>
      <c r="D47" s="32">
        <f t="shared" ref="D47:N47" si="9">SUM(D48:D58)</f>
        <v>984081</v>
      </c>
      <c r="E47" s="32">
        <f t="shared" si="9"/>
        <v>265159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37161088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9"/>
        <v>0</v>
      </c>
      <c r="O47" s="32">
        <f t="shared" si="8"/>
        <v>38410328</v>
      </c>
      <c r="P47" s="45">
        <f t="shared" si="7"/>
        <v>2044.9517116541554</v>
      </c>
      <c r="Q47" s="10"/>
    </row>
    <row r="48" spans="1:17">
      <c r="A48" s="12"/>
      <c r="B48" s="25">
        <v>342.1</v>
      </c>
      <c r="C48" s="20" t="s">
        <v>44</v>
      </c>
      <c r="D48" s="46">
        <v>20782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8" si="10">SUM(D48:N48)</f>
        <v>20782</v>
      </c>
      <c r="P48" s="47">
        <f t="shared" si="7"/>
        <v>1.1064260235319172</v>
      </c>
      <c r="Q48" s="9"/>
    </row>
    <row r="49" spans="1:17">
      <c r="A49" s="12"/>
      <c r="B49" s="25">
        <v>342.9</v>
      </c>
      <c r="C49" s="20" t="s">
        <v>130</v>
      </c>
      <c r="D49" s="46">
        <v>81347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81347</v>
      </c>
      <c r="P49" s="47">
        <f t="shared" si="7"/>
        <v>4.330884310280573</v>
      </c>
      <c r="Q49" s="9"/>
    </row>
    <row r="50" spans="1:17">
      <c r="A50" s="12"/>
      <c r="B50" s="25">
        <v>343.3</v>
      </c>
      <c r="C50" s="20" t="s">
        <v>46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19563399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19563399</v>
      </c>
      <c r="P50" s="47">
        <f t="shared" si="7"/>
        <v>1041.5481552467656</v>
      </c>
      <c r="Q50" s="9"/>
    </row>
    <row r="51" spans="1:17">
      <c r="A51" s="12"/>
      <c r="B51" s="25">
        <v>343.5</v>
      </c>
      <c r="C51" s="20" t="s">
        <v>47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15348403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15348403</v>
      </c>
      <c r="P51" s="47">
        <f t="shared" si="7"/>
        <v>817.14332108821804</v>
      </c>
      <c r="Q51" s="9"/>
    </row>
    <row r="52" spans="1:17">
      <c r="A52" s="12"/>
      <c r="B52" s="25">
        <v>343.6</v>
      </c>
      <c r="C52" s="20" t="s">
        <v>48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196923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196923</v>
      </c>
      <c r="P52" s="47">
        <f t="shared" si="7"/>
        <v>10.484107969972849</v>
      </c>
      <c r="Q52" s="9"/>
    </row>
    <row r="53" spans="1:17">
      <c r="A53" s="12"/>
      <c r="B53" s="25">
        <v>343.7</v>
      </c>
      <c r="C53" s="20" t="s">
        <v>167</v>
      </c>
      <c r="D53" s="46">
        <v>0</v>
      </c>
      <c r="E53" s="46">
        <v>3760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3760</v>
      </c>
      <c r="P53" s="47">
        <f t="shared" si="7"/>
        <v>0.20018101474737796</v>
      </c>
      <c r="Q53" s="9"/>
    </row>
    <row r="54" spans="1:17">
      <c r="A54" s="12"/>
      <c r="B54" s="25">
        <v>343.9</v>
      </c>
      <c r="C54" s="20" t="s">
        <v>49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145775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145775</v>
      </c>
      <c r="P54" s="47">
        <f t="shared" si="7"/>
        <v>7.7610072938295271</v>
      </c>
      <c r="Q54" s="9"/>
    </row>
    <row r="55" spans="1:17">
      <c r="A55" s="12"/>
      <c r="B55" s="25">
        <v>344.9</v>
      </c>
      <c r="C55" s="20" t="s">
        <v>110</v>
      </c>
      <c r="D55" s="46">
        <v>374920</v>
      </c>
      <c r="E55" s="46">
        <v>261399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636319</v>
      </c>
      <c r="P55" s="47">
        <f t="shared" si="7"/>
        <v>33.877389128467229</v>
      </c>
      <c r="Q55" s="9"/>
    </row>
    <row r="56" spans="1:17">
      <c r="A56" s="12"/>
      <c r="B56" s="25">
        <v>347.2</v>
      </c>
      <c r="C56" s="20" t="s">
        <v>51</v>
      </c>
      <c r="D56" s="46">
        <v>502207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502207</v>
      </c>
      <c r="P56" s="47">
        <f t="shared" si="7"/>
        <v>26.73731565777565</v>
      </c>
      <c r="Q56" s="9"/>
    </row>
    <row r="57" spans="1:17">
      <c r="A57" s="12"/>
      <c r="B57" s="25">
        <v>347.5</v>
      </c>
      <c r="C57" s="20" t="s">
        <v>52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1906588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1906588</v>
      </c>
      <c r="P57" s="47">
        <f t="shared" si="7"/>
        <v>101.50604269818453</v>
      </c>
      <c r="Q57" s="9"/>
    </row>
    <row r="58" spans="1:17">
      <c r="A58" s="12"/>
      <c r="B58" s="25">
        <v>347.9</v>
      </c>
      <c r="C58" s="20" t="s">
        <v>168</v>
      </c>
      <c r="D58" s="46">
        <v>4825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4825</v>
      </c>
      <c r="P58" s="47">
        <f t="shared" si="7"/>
        <v>0.25688122238194111</v>
      </c>
      <c r="Q58" s="9"/>
    </row>
    <row r="59" spans="1:17" ht="15.75">
      <c r="A59" s="29" t="s">
        <v>42</v>
      </c>
      <c r="B59" s="30"/>
      <c r="C59" s="31"/>
      <c r="D59" s="32">
        <f t="shared" ref="D59:N59" si="11">SUM(D60:D63)</f>
        <v>255093</v>
      </c>
      <c r="E59" s="32">
        <f t="shared" si="11"/>
        <v>47389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405384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si="11"/>
        <v>0</v>
      </c>
      <c r="O59" s="32">
        <f t="shared" ref="O59:O65" si="12">SUM(D59:N59)</f>
        <v>707866</v>
      </c>
      <c r="P59" s="45">
        <f t="shared" si="7"/>
        <v>37.686525049246661</v>
      </c>
      <c r="Q59" s="10"/>
    </row>
    <row r="60" spans="1:17">
      <c r="A60" s="13"/>
      <c r="B60" s="39">
        <v>351.1</v>
      </c>
      <c r="C60" s="21" t="s">
        <v>55</v>
      </c>
      <c r="D60" s="46">
        <v>60955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60955</v>
      </c>
      <c r="P60" s="47">
        <f t="shared" si="7"/>
        <v>3.2452217430655379</v>
      </c>
      <c r="Q60" s="9"/>
    </row>
    <row r="61" spans="1:17">
      <c r="A61" s="13"/>
      <c r="B61" s="39">
        <v>354</v>
      </c>
      <c r="C61" s="21" t="s">
        <v>56</v>
      </c>
      <c r="D61" s="46">
        <v>140546</v>
      </c>
      <c r="E61" s="46">
        <v>35751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176297</v>
      </c>
      <c r="P61" s="47">
        <f t="shared" si="7"/>
        <v>9.3859873289676834</v>
      </c>
      <c r="Q61" s="9"/>
    </row>
    <row r="62" spans="1:17">
      <c r="A62" s="13"/>
      <c r="B62" s="39">
        <v>358.2</v>
      </c>
      <c r="C62" s="21" t="s">
        <v>134</v>
      </c>
      <c r="D62" s="46">
        <v>0</v>
      </c>
      <c r="E62" s="46">
        <v>4551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4551</v>
      </c>
      <c r="P62" s="47">
        <f t="shared" si="7"/>
        <v>0.24229356332854177</v>
      </c>
      <c r="Q62" s="9"/>
    </row>
    <row r="63" spans="1:17">
      <c r="A63" s="13"/>
      <c r="B63" s="39">
        <v>359</v>
      </c>
      <c r="C63" s="21" t="s">
        <v>57</v>
      </c>
      <c r="D63" s="46">
        <v>53592</v>
      </c>
      <c r="E63" s="46">
        <v>7087</v>
      </c>
      <c r="F63" s="46">
        <v>0</v>
      </c>
      <c r="G63" s="46">
        <v>0</v>
      </c>
      <c r="H63" s="46">
        <v>0</v>
      </c>
      <c r="I63" s="46">
        <v>405384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466063</v>
      </c>
      <c r="P63" s="47">
        <f t="shared" si="7"/>
        <v>24.813022413884894</v>
      </c>
      <c r="Q63" s="9"/>
    </row>
    <row r="64" spans="1:17" ht="15.75">
      <c r="A64" s="29" t="s">
        <v>2</v>
      </c>
      <c r="B64" s="30"/>
      <c r="C64" s="31"/>
      <c r="D64" s="32">
        <f t="shared" ref="D64:N64" si="13">SUM(D65:D76)</f>
        <v>615483</v>
      </c>
      <c r="E64" s="32">
        <f t="shared" si="13"/>
        <v>146564</v>
      </c>
      <c r="F64" s="32">
        <f t="shared" si="13"/>
        <v>0</v>
      </c>
      <c r="G64" s="32">
        <f t="shared" si="13"/>
        <v>0</v>
      </c>
      <c r="H64" s="32">
        <f t="shared" si="13"/>
        <v>0</v>
      </c>
      <c r="I64" s="32">
        <f t="shared" si="13"/>
        <v>1139606</v>
      </c>
      <c r="J64" s="32">
        <f t="shared" si="13"/>
        <v>0</v>
      </c>
      <c r="K64" s="32">
        <f t="shared" si="13"/>
        <v>21591148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2"/>
        <v>23492801</v>
      </c>
      <c r="P64" s="45">
        <f t="shared" si="7"/>
        <v>1250.7480700633553</v>
      </c>
      <c r="Q64" s="10"/>
    </row>
    <row r="65" spans="1:17">
      <c r="A65" s="12"/>
      <c r="B65" s="25">
        <v>361.1</v>
      </c>
      <c r="C65" s="20" t="s">
        <v>58</v>
      </c>
      <c r="D65" s="46">
        <v>23985</v>
      </c>
      <c r="E65" s="46">
        <v>84510</v>
      </c>
      <c r="F65" s="46">
        <v>0</v>
      </c>
      <c r="G65" s="46">
        <v>0</v>
      </c>
      <c r="H65" s="46">
        <v>0</v>
      </c>
      <c r="I65" s="46">
        <v>14481</v>
      </c>
      <c r="J65" s="46">
        <v>0</v>
      </c>
      <c r="K65" s="46">
        <v>240</v>
      </c>
      <c r="L65" s="46">
        <v>0</v>
      </c>
      <c r="M65" s="46">
        <v>0</v>
      </c>
      <c r="N65" s="46">
        <v>0</v>
      </c>
      <c r="O65" s="46">
        <f t="shared" si="12"/>
        <v>123216</v>
      </c>
      <c r="P65" s="47">
        <f t="shared" si="7"/>
        <v>6.5599744449768407</v>
      </c>
      <c r="Q65" s="9"/>
    </row>
    <row r="66" spans="1:17">
      <c r="A66" s="12"/>
      <c r="B66" s="25">
        <v>361.2</v>
      </c>
      <c r="C66" s="20" t="s">
        <v>59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2170788</v>
      </c>
      <c r="L66" s="46">
        <v>0</v>
      </c>
      <c r="M66" s="46">
        <v>0</v>
      </c>
      <c r="N66" s="46">
        <v>0</v>
      </c>
      <c r="O66" s="46">
        <f t="shared" ref="O66:O76" si="14">SUM(D66:N66)</f>
        <v>2170788</v>
      </c>
      <c r="P66" s="47">
        <f t="shared" si="7"/>
        <v>115.57195336208274</v>
      </c>
      <c r="Q66" s="9"/>
    </row>
    <row r="67" spans="1:17">
      <c r="A67" s="12"/>
      <c r="B67" s="25">
        <v>361.3</v>
      </c>
      <c r="C67" s="20" t="s">
        <v>60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8177757</v>
      </c>
      <c r="L67" s="46">
        <v>0</v>
      </c>
      <c r="M67" s="46">
        <v>0</v>
      </c>
      <c r="N67" s="46">
        <v>0</v>
      </c>
      <c r="O67" s="46">
        <f t="shared" si="14"/>
        <v>8177757</v>
      </c>
      <c r="P67" s="47">
        <f t="shared" si="7"/>
        <v>435.38076984507268</v>
      </c>
      <c r="Q67" s="9"/>
    </row>
    <row r="68" spans="1:17">
      <c r="A68" s="12"/>
      <c r="B68" s="25">
        <v>361.4</v>
      </c>
      <c r="C68" s="20" t="s">
        <v>111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7644477</v>
      </c>
      <c r="L68" s="46">
        <v>0</v>
      </c>
      <c r="M68" s="46">
        <v>0</v>
      </c>
      <c r="N68" s="46">
        <v>0</v>
      </c>
      <c r="O68" s="46">
        <f t="shared" si="14"/>
        <v>7644477</v>
      </c>
      <c r="P68" s="47">
        <f t="shared" si="7"/>
        <v>406.98913911515734</v>
      </c>
      <c r="Q68" s="9"/>
    </row>
    <row r="69" spans="1:17">
      <c r="A69" s="12"/>
      <c r="B69" s="25">
        <v>362</v>
      </c>
      <c r="C69" s="20" t="s">
        <v>62</v>
      </c>
      <c r="D69" s="46">
        <v>218683</v>
      </c>
      <c r="E69" s="46">
        <v>8587</v>
      </c>
      <c r="F69" s="46">
        <v>0</v>
      </c>
      <c r="G69" s="46">
        <v>0</v>
      </c>
      <c r="H69" s="46">
        <v>0</v>
      </c>
      <c r="I69" s="46">
        <v>638379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865649</v>
      </c>
      <c r="P69" s="47">
        <f t="shared" ref="P69:P82" si="15">(O69/P$84)</f>
        <v>46.086833839109836</v>
      </c>
      <c r="Q69" s="9"/>
    </row>
    <row r="70" spans="1:17">
      <c r="A70" s="12"/>
      <c r="B70" s="25">
        <v>364</v>
      </c>
      <c r="C70" s="20" t="s">
        <v>112</v>
      </c>
      <c r="D70" s="46">
        <v>147375</v>
      </c>
      <c r="E70" s="46">
        <v>29018</v>
      </c>
      <c r="F70" s="46">
        <v>0</v>
      </c>
      <c r="G70" s="46">
        <v>0</v>
      </c>
      <c r="H70" s="46">
        <v>0</v>
      </c>
      <c r="I70" s="46">
        <v>371920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548313</v>
      </c>
      <c r="P70" s="47">
        <f t="shared" si="15"/>
        <v>29.191982111483789</v>
      </c>
      <c r="Q70" s="9"/>
    </row>
    <row r="71" spans="1:17">
      <c r="A71" s="12"/>
      <c r="B71" s="25">
        <v>365</v>
      </c>
      <c r="C71" s="20" t="s">
        <v>113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4000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4000</v>
      </c>
      <c r="P71" s="47">
        <f t="shared" si="15"/>
        <v>0.21295852632699783</v>
      </c>
      <c r="Q71" s="9"/>
    </row>
    <row r="72" spans="1:17">
      <c r="A72" s="12"/>
      <c r="B72" s="25">
        <v>366</v>
      </c>
      <c r="C72" s="20" t="s">
        <v>65</v>
      </c>
      <c r="D72" s="46">
        <v>101395</v>
      </c>
      <c r="E72" s="46">
        <v>14933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116328</v>
      </c>
      <c r="P72" s="47">
        <f t="shared" si="15"/>
        <v>6.1932598626417503</v>
      </c>
      <c r="Q72" s="9"/>
    </row>
    <row r="73" spans="1:17">
      <c r="A73" s="12"/>
      <c r="B73" s="25">
        <v>367</v>
      </c>
      <c r="C73" s="20" t="s">
        <v>66</v>
      </c>
      <c r="D73" s="46">
        <v>18092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18092</v>
      </c>
      <c r="P73" s="47">
        <f t="shared" si="15"/>
        <v>0.96321141457701109</v>
      </c>
      <c r="Q73" s="9"/>
    </row>
    <row r="74" spans="1:17">
      <c r="A74" s="12"/>
      <c r="B74" s="25">
        <v>368</v>
      </c>
      <c r="C74" s="20" t="s">
        <v>67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2191137</v>
      </c>
      <c r="L74" s="46">
        <v>0</v>
      </c>
      <c r="M74" s="46">
        <v>0</v>
      </c>
      <c r="N74" s="46">
        <v>0</v>
      </c>
      <c r="O74" s="46">
        <f t="shared" si="14"/>
        <v>2191137</v>
      </c>
      <c r="P74" s="47">
        <f t="shared" si="15"/>
        <v>116.65532662513975</v>
      </c>
      <c r="Q74" s="9"/>
    </row>
    <row r="75" spans="1:17">
      <c r="A75" s="12"/>
      <c r="B75" s="25">
        <v>369.7</v>
      </c>
      <c r="C75" s="20" t="s">
        <v>68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1406749</v>
      </c>
      <c r="L75" s="46">
        <v>0</v>
      </c>
      <c r="M75" s="46">
        <v>0</v>
      </c>
      <c r="N75" s="46">
        <v>0</v>
      </c>
      <c r="O75" s="46">
        <f t="shared" si="14"/>
        <v>1406749</v>
      </c>
      <c r="P75" s="47">
        <f t="shared" si="15"/>
        <v>74.894798487994464</v>
      </c>
      <c r="Q75" s="9"/>
    </row>
    <row r="76" spans="1:17">
      <c r="A76" s="12"/>
      <c r="B76" s="25">
        <v>369.9</v>
      </c>
      <c r="C76" s="20" t="s">
        <v>69</v>
      </c>
      <c r="D76" s="46">
        <v>105953</v>
      </c>
      <c r="E76" s="46">
        <v>9516</v>
      </c>
      <c r="F76" s="46">
        <v>0</v>
      </c>
      <c r="G76" s="46">
        <v>0</v>
      </c>
      <c r="H76" s="46">
        <v>0</v>
      </c>
      <c r="I76" s="46">
        <v>110826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226295</v>
      </c>
      <c r="P76" s="47">
        <f t="shared" si="15"/>
        <v>12.047862428791992</v>
      </c>
      <c r="Q76" s="9"/>
    </row>
    <row r="77" spans="1:17" ht="15.75">
      <c r="A77" s="29" t="s">
        <v>43</v>
      </c>
      <c r="B77" s="30"/>
      <c r="C77" s="31"/>
      <c r="D77" s="32">
        <f t="shared" ref="D77:N77" si="16">SUM(D78:D81)</f>
        <v>193169</v>
      </c>
      <c r="E77" s="32">
        <f t="shared" si="16"/>
        <v>41784191</v>
      </c>
      <c r="F77" s="32">
        <f t="shared" si="16"/>
        <v>0</v>
      </c>
      <c r="G77" s="32">
        <f t="shared" si="16"/>
        <v>0</v>
      </c>
      <c r="H77" s="32">
        <f t="shared" si="16"/>
        <v>0</v>
      </c>
      <c r="I77" s="32">
        <f t="shared" si="16"/>
        <v>750049</v>
      </c>
      <c r="J77" s="32">
        <f t="shared" si="16"/>
        <v>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si="16"/>
        <v>0</v>
      </c>
      <c r="O77" s="32">
        <f t="shared" ref="O77:O82" si="17">SUM(D77:N77)</f>
        <v>42727409</v>
      </c>
      <c r="P77" s="45">
        <f t="shared" si="15"/>
        <v>2274.7915136027259</v>
      </c>
      <c r="Q77" s="9"/>
    </row>
    <row r="78" spans="1:17">
      <c r="A78" s="12"/>
      <c r="B78" s="25">
        <v>381</v>
      </c>
      <c r="C78" s="20" t="s">
        <v>70</v>
      </c>
      <c r="D78" s="46">
        <v>43169</v>
      </c>
      <c r="E78" s="46">
        <v>19420</v>
      </c>
      <c r="F78" s="46">
        <v>0</v>
      </c>
      <c r="G78" s="46">
        <v>0</v>
      </c>
      <c r="H78" s="46">
        <v>0</v>
      </c>
      <c r="I78" s="46">
        <v>750000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812589</v>
      </c>
      <c r="P78" s="47">
        <f t="shared" si="15"/>
        <v>43.261938987382209</v>
      </c>
      <c r="Q78" s="9"/>
    </row>
    <row r="79" spans="1:17">
      <c r="A79" s="12"/>
      <c r="B79" s="25">
        <v>382</v>
      </c>
      <c r="C79" s="20" t="s">
        <v>81</v>
      </c>
      <c r="D79" s="46">
        <v>150000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7"/>
        <v>150000</v>
      </c>
      <c r="P79" s="47">
        <f t="shared" si="15"/>
        <v>7.9859447372624182</v>
      </c>
      <c r="Q79" s="9"/>
    </row>
    <row r="80" spans="1:17">
      <c r="A80" s="12"/>
      <c r="B80" s="25">
        <v>384</v>
      </c>
      <c r="C80" s="20" t="s">
        <v>169</v>
      </c>
      <c r="D80" s="46">
        <v>0</v>
      </c>
      <c r="E80" s="46">
        <v>41764771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7"/>
        <v>41764771</v>
      </c>
      <c r="P80" s="47">
        <f t="shared" si="15"/>
        <v>2223.5410211361336</v>
      </c>
      <c r="Q80" s="9"/>
    </row>
    <row r="81" spans="1:120" ht="15.75" thickBot="1">
      <c r="A81" s="12"/>
      <c r="B81" s="25">
        <v>389.4</v>
      </c>
      <c r="C81" s="20" t="s">
        <v>71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49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7"/>
        <v>49</v>
      </c>
      <c r="P81" s="47">
        <f t="shared" si="15"/>
        <v>2.6087419475057231E-3</v>
      </c>
      <c r="Q81" s="9"/>
    </row>
    <row r="82" spans="1:120" ht="16.5" thickBot="1">
      <c r="A82" s="14" t="s">
        <v>53</v>
      </c>
      <c r="B82" s="23"/>
      <c r="C82" s="22"/>
      <c r="D82" s="15">
        <f t="shared" ref="D82:N82" si="18">SUM(D5,D14,D27,D47,D59,D64,D77)</f>
        <v>44657841</v>
      </c>
      <c r="E82" s="15">
        <f t="shared" si="18"/>
        <v>58188304</v>
      </c>
      <c r="F82" s="15">
        <f t="shared" si="18"/>
        <v>0</v>
      </c>
      <c r="G82" s="15">
        <f t="shared" si="18"/>
        <v>0</v>
      </c>
      <c r="H82" s="15">
        <f t="shared" si="18"/>
        <v>0</v>
      </c>
      <c r="I82" s="15">
        <f t="shared" si="18"/>
        <v>44349812</v>
      </c>
      <c r="J82" s="15">
        <f t="shared" si="18"/>
        <v>0</v>
      </c>
      <c r="K82" s="15">
        <f t="shared" si="18"/>
        <v>22046022</v>
      </c>
      <c r="L82" s="15">
        <f t="shared" si="18"/>
        <v>0</v>
      </c>
      <c r="M82" s="15">
        <f t="shared" si="18"/>
        <v>0</v>
      </c>
      <c r="N82" s="15">
        <f t="shared" si="18"/>
        <v>0</v>
      </c>
      <c r="O82" s="15">
        <f t="shared" si="17"/>
        <v>169241979</v>
      </c>
      <c r="P82" s="38">
        <f t="shared" si="15"/>
        <v>9010.380610126178</v>
      </c>
      <c r="Q82" s="6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</row>
    <row r="83" spans="1:120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9"/>
    </row>
    <row r="84" spans="1:120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48" t="s">
        <v>170</v>
      </c>
      <c r="N84" s="48"/>
      <c r="O84" s="48"/>
      <c r="P84" s="43">
        <v>18783</v>
      </c>
    </row>
    <row r="85" spans="1:120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1"/>
    </row>
    <row r="86" spans="1:120" ht="15.75" customHeight="1" thickBot="1">
      <c r="A86" s="52" t="s">
        <v>91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4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18552147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411255</v>
      </c>
      <c r="L5" s="27">
        <f t="shared" si="0"/>
        <v>0</v>
      </c>
      <c r="M5" s="27">
        <f t="shared" si="0"/>
        <v>0</v>
      </c>
      <c r="N5" s="28">
        <f>SUM(D5:M5)</f>
        <v>18963402</v>
      </c>
      <c r="O5" s="33">
        <f t="shared" ref="O5:O36" si="1">(N5/O$80)</f>
        <v>1385.0998466145643</v>
      </c>
      <c r="P5" s="6"/>
    </row>
    <row r="6" spans="1:133">
      <c r="A6" s="12"/>
      <c r="B6" s="25">
        <v>312.41000000000003</v>
      </c>
      <c r="C6" s="20" t="s">
        <v>145</v>
      </c>
      <c r="D6" s="46">
        <v>261922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3" si="2">SUM(D6:M6)</f>
        <v>261922</v>
      </c>
      <c r="O6" s="47">
        <f t="shared" si="1"/>
        <v>19.130961945803811</v>
      </c>
      <c r="P6" s="9"/>
    </row>
    <row r="7" spans="1:133">
      <c r="A7" s="12"/>
      <c r="B7" s="25">
        <v>312.51</v>
      </c>
      <c r="C7" s="20" t="s">
        <v>79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226180</v>
      </c>
      <c r="L7" s="46">
        <v>0</v>
      </c>
      <c r="M7" s="46">
        <v>0</v>
      </c>
      <c r="N7" s="46">
        <f>SUM(D7:M7)</f>
        <v>226180</v>
      </c>
      <c r="O7" s="47">
        <f t="shared" si="1"/>
        <v>16.520341830399534</v>
      </c>
      <c r="P7" s="9"/>
    </row>
    <row r="8" spans="1:133">
      <c r="A8" s="12"/>
      <c r="B8" s="25">
        <v>312.52</v>
      </c>
      <c r="C8" s="20" t="s">
        <v>101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185075</v>
      </c>
      <c r="L8" s="46">
        <v>0</v>
      </c>
      <c r="M8" s="46">
        <v>0</v>
      </c>
      <c r="N8" s="46">
        <f>SUM(D8:M8)</f>
        <v>185075</v>
      </c>
      <c r="O8" s="47">
        <f t="shared" si="1"/>
        <v>13.518004528522386</v>
      </c>
      <c r="P8" s="9"/>
    </row>
    <row r="9" spans="1:133">
      <c r="A9" s="12"/>
      <c r="B9" s="25">
        <v>312.60000000000002</v>
      </c>
      <c r="C9" s="20" t="s">
        <v>133</v>
      </c>
      <c r="D9" s="46">
        <v>1222516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1222516</v>
      </c>
      <c r="O9" s="47">
        <f t="shared" si="1"/>
        <v>89.293404426265425</v>
      </c>
      <c r="P9" s="9"/>
    </row>
    <row r="10" spans="1:133">
      <c r="A10" s="12"/>
      <c r="B10" s="25">
        <v>314.10000000000002</v>
      </c>
      <c r="C10" s="20" t="s">
        <v>10</v>
      </c>
      <c r="D10" s="46">
        <v>3482718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3482718</v>
      </c>
      <c r="O10" s="47">
        <f t="shared" si="1"/>
        <v>254.38010371777079</v>
      </c>
      <c r="P10" s="9"/>
    </row>
    <row r="11" spans="1:133">
      <c r="A11" s="12"/>
      <c r="B11" s="25">
        <v>314.39999999999998</v>
      </c>
      <c r="C11" s="20" t="s">
        <v>11</v>
      </c>
      <c r="D11" s="46">
        <v>116404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116404</v>
      </c>
      <c r="O11" s="47">
        <f t="shared" si="1"/>
        <v>8.5022277408516551</v>
      </c>
      <c r="P11" s="9"/>
    </row>
    <row r="12" spans="1:133">
      <c r="A12" s="12"/>
      <c r="B12" s="25">
        <v>315</v>
      </c>
      <c r="C12" s="20" t="s">
        <v>102</v>
      </c>
      <c r="D12" s="46">
        <v>992644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992644</v>
      </c>
      <c r="O12" s="47">
        <f t="shared" si="1"/>
        <v>72.503396391790233</v>
      </c>
      <c r="P12" s="9"/>
    </row>
    <row r="13" spans="1:133">
      <c r="A13" s="12"/>
      <c r="B13" s="25">
        <v>316</v>
      </c>
      <c r="C13" s="20" t="s">
        <v>103</v>
      </c>
      <c r="D13" s="46">
        <v>12475943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12475943</v>
      </c>
      <c r="O13" s="47">
        <f t="shared" si="1"/>
        <v>911.25140603316049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SUM(D15:D26)</f>
        <v>9795091</v>
      </c>
      <c r="E14" s="32">
        <f t="shared" si="3"/>
        <v>2580821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4278067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16653979</v>
      </c>
      <c r="O14" s="45">
        <f t="shared" si="1"/>
        <v>1216.4180118325908</v>
      </c>
      <c r="P14" s="10"/>
    </row>
    <row r="15" spans="1:133">
      <c r="A15" s="12"/>
      <c r="B15" s="25">
        <v>322</v>
      </c>
      <c r="C15" s="20" t="s">
        <v>0</v>
      </c>
      <c r="D15" s="46">
        <v>907300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907300</v>
      </c>
      <c r="O15" s="47">
        <f t="shared" si="1"/>
        <v>66.269812285442995</v>
      </c>
      <c r="P15" s="9"/>
    </row>
    <row r="16" spans="1:133">
      <c r="A16" s="12"/>
      <c r="B16" s="25">
        <v>323.10000000000002</v>
      </c>
      <c r="C16" s="20" t="s">
        <v>15</v>
      </c>
      <c r="D16" s="46">
        <v>2735942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5" si="4">SUM(D16:M16)</f>
        <v>2735942</v>
      </c>
      <c r="O16" s="47">
        <f t="shared" si="1"/>
        <v>199.83507413629391</v>
      </c>
      <c r="P16" s="9"/>
    </row>
    <row r="17" spans="1:16">
      <c r="A17" s="12"/>
      <c r="B17" s="25">
        <v>323.39999999999998</v>
      </c>
      <c r="C17" s="20" t="s">
        <v>16</v>
      </c>
      <c r="D17" s="46">
        <v>61229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61229</v>
      </c>
      <c r="O17" s="47">
        <f t="shared" si="1"/>
        <v>4.4722080198670664</v>
      </c>
      <c r="P17" s="9"/>
    </row>
    <row r="18" spans="1:16">
      <c r="A18" s="12"/>
      <c r="B18" s="25">
        <v>323.7</v>
      </c>
      <c r="C18" s="20" t="s">
        <v>141</v>
      </c>
      <c r="D18" s="46">
        <v>33812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33812</v>
      </c>
      <c r="O18" s="47">
        <f t="shared" si="1"/>
        <v>2.469651595938938</v>
      </c>
      <c r="P18" s="9"/>
    </row>
    <row r="19" spans="1:16">
      <c r="A19" s="12"/>
      <c r="B19" s="25">
        <v>324.11</v>
      </c>
      <c r="C19" s="20" t="s">
        <v>17</v>
      </c>
      <c r="D19" s="46">
        <v>309291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309291</v>
      </c>
      <c r="O19" s="47">
        <f t="shared" si="1"/>
        <v>22.590826090132204</v>
      </c>
      <c r="P19" s="9"/>
    </row>
    <row r="20" spans="1:16">
      <c r="A20" s="12"/>
      <c r="B20" s="25">
        <v>324.12</v>
      </c>
      <c r="C20" s="20" t="s">
        <v>85</v>
      </c>
      <c r="D20" s="46">
        <v>765509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765509</v>
      </c>
      <c r="O20" s="47">
        <f t="shared" si="1"/>
        <v>55.913300708494631</v>
      </c>
      <c r="P20" s="9"/>
    </row>
    <row r="21" spans="1:16">
      <c r="A21" s="12"/>
      <c r="B21" s="25">
        <v>324.20999999999998</v>
      </c>
      <c r="C21" s="20" t="s">
        <v>18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2603360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2603360</v>
      </c>
      <c r="O21" s="47">
        <f t="shared" si="1"/>
        <v>190.15119421517787</v>
      </c>
      <c r="P21" s="9"/>
    </row>
    <row r="22" spans="1:16">
      <c r="A22" s="12"/>
      <c r="B22" s="25">
        <v>324.22000000000003</v>
      </c>
      <c r="C22" s="20" t="s">
        <v>86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1674707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1674707</v>
      </c>
      <c r="O22" s="47">
        <f t="shared" si="1"/>
        <v>122.32174421152583</v>
      </c>
      <c r="P22" s="9"/>
    </row>
    <row r="23" spans="1:16">
      <c r="A23" s="12"/>
      <c r="B23" s="25">
        <v>324.32</v>
      </c>
      <c r="C23" s="20" t="s">
        <v>98</v>
      </c>
      <c r="D23" s="46">
        <v>129600</v>
      </c>
      <c r="E23" s="46">
        <v>297600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427200</v>
      </c>
      <c r="O23" s="47">
        <f t="shared" si="1"/>
        <v>31.20298005989336</v>
      </c>
      <c r="P23" s="9"/>
    </row>
    <row r="24" spans="1:16">
      <c r="A24" s="12"/>
      <c r="B24" s="25">
        <v>324.61</v>
      </c>
      <c r="C24" s="20" t="s">
        <v>20</v>
      </c>
      <c r="D24" s="46">
        <v>677015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677015</v>
      </c>
      <c r="O24" s="47">
        <f t="shared" si="1"/>
        <v>49.449638448615879</v>
      </c>
      <c r="P24" s="9"/>
    </row>
    <row r="25" spans="1:16">
      <c r="A25" s="12"/>
      <c r="B25" s="25">
        <v>325.2</v>
      </c>
      <c r="C25" s="20" t="s">
        <v>138</v>
      </c>
      <c r="D25" s="46">
        <v>4001439</v>
      </c>
      <c r="E25" s="46">
        <v>2279141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6280580</v>
      </c>
      <c r="O25" s="47">
        <f t="shared" si="1"/>
        <v>458.7378569863414</v>
      </c>
      <c r="P25" s="9"/>
    </row>
    <row r="26" spans="1:16">
      <c r="A26" s="12"/>
      <c r="B26" s="25">
        <v>329</v>
      </c>
      <c r="C26" s="20" t="s">
        <v>21</v>
      </c>
      <c r="D26" s="46">
        <v>173954</v>
      </c>
      <c r="E26" s="46">
        <v>4080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5">SUM(D26:M26)</f>
        <v>178034</v>
      </c>
      <c r="O26" s="47">
        <f t="shared" si="1"/>
        <v>13.003725074866701</v>
      </c>
      <c r="P26" s="9"/>
    </row>
    <row r="27" spans="1:16" ht="15.75">
      <c r="A27" s="29" t="s">
        <v>23</v>
      </c>
      <c r="B27" s="30"/>
      <c r="C27" s="31"/>
      <c r="D27" s="32">
        <f t="shared" ref="D27:M27" si="6">SUM(D28:D43)</f>
        <v>4958500</v>
      </c>
      <c r="E27" s="32">
        <f t="shared" si="6"/>
        <v>12013204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183862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17155566</v>
      </c>
      <c r="O27" s="45">
        <f t="shared" si="1"/>
        <v>1253.05426922796</v>
      </c>
      <c r="P27" s="10"/>
    </row>
    <row r="28" spans="1:16">
      <c r="A28" s="12"/>
      <c r="B28" s="25">
        <v>331.2</v>
      </c>
      <c r="C28" s="20" t="s">
        <v>22</v>
      </c>
      <c r="D28" s="46">
        <v>33625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33625</v>
      </c>
      <c r="O28" s="47">
        <f t="shared" si="1"/>
        <v>2.4559929880943687</v>
      </c>
      <c r="P28" s="9"/>
    </row>
    <row r="29" spans="1:16">
      <c r="A29" s="12"/>
      <c r="B29" s="25">
        <v>331.49</v>
      </c>
      <c r="C29" s="20" t="s">
        <v>27</v>
      </c>
      <c r="D29" s="46">
        <v>0</v>
      </c>
      <c r="E29" s="46">
        <v>322584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322584</v>
      </c>
      <c r="O29" s="47">
        <f t="shared" si="1"/>
        <v>23.561755898035205</v>
      </c>
      <c r="P29" s="9"/>
    </row>
    <row r="30" spans="1:16">
      <c r="A30" s="12"/>
      <c r="B30" s="25">
        <v>331.5</v>
      </c>
      <c r="C30" s="20" t="s">
        <v>24</v>
      </c>
      <c r="D30" s="46">
        <v>909491</v>
      </c>
      <c r="E30" s="46">
        <v>39389</v>
      </c>
      <c r="F30" s="46">
        <v>0</v>
      </c>
      <c r="G30" s="46">
        <v>0</v>
      </c>
      <c r="H30" s="46">
        <v>0</v>
      </c>
      <c r="I30" s="46">
        <v>120301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1069181</v>
      </c>
      <c r="O30" s="47">
        <f t="shared" si="1"/>
        <v>78.093711197136798</v>
      </c>
      <c r="P30" s="9"/>
    </row>
    <row r="31" spans="1:16">
      <c r="A31" s="12"/>
      <c r="B31" s="25">
        <v>331.62</v>
      </c>
      <c r="C31" s="20" t="s">
        <v>146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21600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21600</v>
      </c>
      <c r="O31" s="47">
        <f t="shared" si="1"/>
        <v>1.5776787670732597</v>
      </c>
      <c r="P31" s="9"/>
    </row>
    <row r="32" spans="1:16">
      <c r="A32" s="12"/>
      <c r="B32" s="25">
        <v>334.35</v>
      </c>
      <c r="C32" s="20" t="s">
        <v>28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37560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37560</v>
      </c>
      <c r="O32" s="47">
        <f t="shared" si="1"/>
        <v>2.7434080782996131</v>
      </c>
      <c r="P32" s="9"/>
    </row>
    <row r="33" spans="1:16">
      <c r="A33" s="12"/>
      <c r="B33" s="25">
        <v>334.5</v>
      </c>
      <c r="C33" s="20" t="s">
        <v>142</v>
      </c>
      <c r="D33" s="46">
        <v>9491</v>
      </c>
      <c r="E33" s="46">
        <v>4</v>
      </c>
      <c r="F33" s="46">
        <v>0</v>
      </c>
      <c r="G33" s="46">
        <v>0</v>
      </c>
      <c r="H33" s="46">
        <v>0</v>
      </c>
      <c r="I33" s="46">
        <v>4401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13896</v>
      </c>
      <c r="O33" s="47">
        <f t="shared" si="1"/>
        <v>1.0149733401504637</v>
      </c>
      <c r="P33" s="9"/>
    </row>
    <row r="34" spans="1:16">
      <c r="A34" s="12"/>
      <c r="B34" s="25">
        <v>335.12</v>
      </c>
      <c r="C34" s="20" t="s">
        <v>104</v>
      </c>
      <c r="D34" s="46">
        <v>376286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376286</v>
      </c>
      <c r="O34" s="47">
        <f t="shared" si="1"/>
        <v>27.484186691987436</v>
      </c>
      <c r="P34" s="9"/>
    </row>
    <row r="35" spans="1:16">
      <c r="A35" s="12"/>
      <c r="B35" s="25">
        <v>335.14</v>
      </c>
      <c r="C35" s="20" t="s">
        <v>105</v>
      </c>
      <c r="D35" s="46">
        <v>4074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4074</v>
      </c>
      <c r="O35" s="47">
        <f t="shared" si="1"/>
        <v>0.2975677452340954</v>
      </c>
      <c r="P35" s="9"/>
    </row>
    <row r="36" spans="1:16">
      <c r="A36" s="12"/>
      <c r="B36" s="25">
        <v>335.15</v>
      </c>
      <c r="C36" s="20" t="s">
        <v>106</v>
      </c>
      <c r="D36" s="46">
        <v>87939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87939</v>
      </c>
      <c r="O36" s="47">
        <f t="shared" si="1"/>
        <v>6.4231246804470086</v>
      </c>
      <c r="P36" s="9"/>
    </row>
    <row r="37" spans="1:16">
      <c r="A37" s="12"/>
      <c r="B37" s="25">
        <v>335.18</v>
      </c>
      <c r="C37" s="20" t="s">
        <v>107</v>
      </c>
      <c r="D37" s="46">
        <v>1296989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1296989</v>
      </c>
      <c r="O37" s="47">
        <f t="shared" ref="O37:O68" si="8">(N37/O$80)</f>
        <v>94.732963260536124</v>
      </c>
      <c r="P37" s="9"/>
    </row>
    <row r="38" spans="1:16">
      <c r="A38" s="12"/>
      <c r="B38" s="25">
        <v>335.21</v>
      </c>
      <c r="C38" s="20" t="s">
        <v>35</v>
      </c>
      <c r="D38" s="46">
        <v>4851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4851</v>
      </c>
      <c r="O38" s="47">
        <f t="shared" si="8"/>
        <v>0.35432035643853627</v>
      </c>
      <c r="P38" s="9"/>
    </row>
    <row r="39" spans="1:16">
      <c r="A39" s="12"/>
      <c r="B39" s="25">
        <v>335.49</v>
      </c>
      <c r="C39" s="20" t="s">
        <v>87</v>
      </c>
      <c r="D39" s="46">
        <v>26304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26304</v>
      </c>
      <c r="O39" s="47">
        <f t="shared" si="8"/>
        <v>1.9212621430136587</v>
      </c>
      <c r="P39" s="9"/>
    </row>
    <row r="40" spans="1:16">
      <c r="A40" s="12"/>
      <c r="B40" s="25">
        <v>337.2</v>
      </c>
      <c r="C40" s="20" t="s">
        <v>108</v>
      </c>
      <c r="D40" s="46">
        <v>326962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326962</v>
      </c>
      <c r="O40" s="47">
        <f t="shared" si="8"/>
        <v>23.881528011102183</v>
      </c>
      <c r="P40" s="9"/>
    </row>
    <row r="41" spans="1:16">
      <c r="A41" s="12"/>
      <c r="B41" s="25">
        <v>337.4</v>
      </c>
      <c r="C41" s="20" t="s">
        <v>88</v>
      </c>
      <c r="D41" s="46">
        <v>1750000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1750000</v>
      </c>
      <c r="O41" s="47">
        <f t="shared" si="8"/>
        <v>127.82119640639836</v>
      </c>
      <c r="P41" s="9"/>
    </row>
    <row r="42" spans="1:16">
      <c r="A42" s="12"/>
      <c r="B42" s="25">
        <v>337.7</v>
      </c>
      <c r="C42" s="20" t="s">
        <v>109</v>
      </c>
      <c r="D42" s="46">
        <v>132488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132488</v>
      </c>
      <c r="O42" s="47">
        <f t="shared" si="8"/>
        <v>9.6770140968519467</v>
      </c>
      <c r="P42" s="9"/>
    </row>
    <row r="43" spans="1:16">
      <c r="A43" s="12"/>
      <c r="B43" s="25">
        <v>338</v>
      </c>
      <c r="C43" s="20" t="s">
        <v>36</v>
      </c>
      <c r="D43" s="46">
        <v>0</v>
      </c>
      <c r="E43" s="46">
        <v>11651227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11651227</v>
      </c>
      <c r="O43" s="47">
        <f t="shared" si="8"/>
        <v>851.01358556716093</v>
      </c>
      <c r="P43" s="9"/>
    </row>
    <row r="44" spans="1:16" ht="15.75">
      <c r="A44" s="29" t="s">
        <v>41</v>
      </c>
      <c r="B44" s="30"/>
      <c r="C44" s="31"/>
      <c r="D44" s="32">
        <f t="shared" ref="D44:M44" si="9">SUM(D45:D55)</f>
        <v>553606</v>
      </c>
      <c r="E44" s="32">
        <f t="shared" si="9"/>
        <v>116694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34225683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34895983</v>
      </c>
      <c r="O44" s="45">
        <f t="shared" si="8"/>
        <v>2548.8264553356221</v>
      </c>
      <c r="P44" s="10"/>
    </row>
    <row r="45" spans="1:16">
      <c r="A45" s="12"/>
      <c r="B45" s="25">
        <v>341.3</v>
      </c>
      <c r="C45" s="20" t="s">
        <v>147</v>
      </c>
      <c r="D45" s="46">
        <v>21283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5" si="10">SUM(D45:M45)</f>
        <v>21283</v>
      </c>
      <c r="O45" s="47">
        <f t="shared" si="8"/>
        <v>1.5545248703527865</v>
      </c>
      <c r="P45" s="9"/>
    </row>
    <row r="46" spans="1:16">
      <c r="A46" s="12"/>
      <c r="B46" s="25">
        <v>341.9</v>
      </c>
      <c r="C46" s="20" t="s">
        <v>148</v>
      </c>
      <c r="D46" s="46">
        <v>1500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1500</v>
      </c>
      <c r="O46" s="47">
        <f t="shared" si="8"/>
        <v>0.1095610254911986</v>
      </c>
      <c r="P46" s="9"/>
    </row>
    <row r="47" spans="1:16">
      <c r="A47" s="12"/>
      <c r="B47" s="25">
        <v>342.1</v>
      </c>
      <c r="C47" s="20" t="s">
        <v>44</v>
      </c>
      <c r="D47" s="46">
        <v>17285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17285</v>
      </c>
      <c r="O47" s="47">
        <f t="shared" si="8"/>
        <v>1.2625082170769117</v>
      </c>
      <c r="P47" s="9"/>
    </row>
    <row r="48" spans="1:16">
      <c r="A48" s="12"/>
      <c r="B48" s="25">
        <v>342.9</v>
      </c>
      <c r="C48" s="20" t="s">
        <v>130</v>
      </c>
      <c r="D48" s="46">
        <v>4271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4271</v>
      </c>
      <c r="O48" s="47">
        <f t="shared" si="8"/>
        <v>0.31195675991527283</v>
      </c>
      <c r="P48" s="9"/>
    </row>
    <row r="49" spans="1:16">
      <c r="A49" s="12"/>
      <c r="B49" s="25">
        <v>343.3</v>
      </c>
      <c r="C49" s="20" t="s">
        <v>46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18773188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18773188</v>
      </c>
      <c r="O49" s="47">
        <f t="shared" si="8"/>
        <v>1371.2064860127091</v>
      </c>
      <c r="P49" s="9"/>
    </row>
    <row r="50" spans="1:16">
      <c r="A50" s="12"/>
      <c r="B50" s="25">
        <v>343.5</v>
      </c>
      <c r="C50" s="20" t="s">
        <v>47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14137375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14137375</v>
      </c>
      <c r="O50" s="47">
        <f t="shared" si="8"/>
        <v>1032.6035351690891</v>
      </c>
      <c r="P50" s="9"/>
    </row>
    <row r="51" spans="1:16">
      <c r="A51" s="12"/>
      <c r="B51" s="25">
        <v>343.6</v>
      </c>
      <c r="C51" s="20" t="s">
        <v>48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87606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87606</v>
      </c>
      <c r="O51" s="47">
        <f t="shared" si="8"/>
        <v>6.3988021327879627</v>
      </c>
      <c r="P51" s="9"/>
    </row>
    <row r="52" spans="1:16">
      <c r="A52" s="12"/>
      <c r="B52" s="25">
        <v>343.9</v>
      </c>
      <c r="C52" s="20" t="s">
        <v>49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125049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125049</v>
      </c>
      <c r="O52" s="47">
        <f t="shared" si="8"/>
        <v>9.1336644510992624</v>
      </c>
      <c r="P52" s="9"/>
    </row>
    <row r="53" spans="1:16">
      <c r="A53" s="12"/>
      <c r="B53" s="25">
        <v>344.9</v>
      </c>
      <c r="C53" s="20" t="s">
        <v>110</v>
      </c>
      <c r="D53" s="46">
        <v>330066</v>
      </c>
      <c r="E53" s="46">
        <v>116694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446760</v>
      </c>
      <c r="O53" s="47">
        <f t="shared" si="8"/>
        <v>32.631655832298591</v>
      </c>
      <c r="P53" s="9"/>
    </row>
    <row r="54" spans="1:16">
      <c r="A54" s="12"/>
      <c r="B54" s="25">
        <v>347.2</v>
      </c>
      <c r="C54" s="20" t="s">
        <v>51</v>
      </c>
      <c r="D54" s="46">
        <v>179201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179201</v>
      </c>
      <c r="O54" s="47">
        <f t="shared" si="8"/>
        <v>13.088963552698853</v>
      </c>
      <c r="P54" s="9"/>
    </row>
    <row r="55" spans="1:16">
      <c r="A55" s="12"/>
      <c r="B55" s="25">
        <v>347.5</v>
      </c>
      <c r="C55" s="20" t="s">
        <v>52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1102465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1102465</v>
      </c>
      <c r="O55" s="47">
        <f t="shared" si="8"/>
        <v>80.524797312102848</v>
      </c>
      <c r="P55" s="9"/>
    </row>
    <row r="56" spans="1:16" ht="15.75">
      <c r="A56" s="29" t="s">
        <v>42</v>
      </c>
      <c r="B56" s="30"/>
      <c r="C56" s="31"/>
      <c r="D56" s="32">
        <f t="shared" ref="D56:M56" si="11">SUM(D57:D60)</f>
        <v>130686</v>
      </c>
      <c r="E56" s="32">
        <f t="shared" si="11"/>
        <v>82900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272152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ref="N56:N62" si="12">SUM(D56:M56)</f>
        <v>485738</v>
      </c>
      <c r="O56" s="45">
        <f t="shared" si="8"/>
        <v>35.478635600029214</v>
      </c>
      <c r="P56" s="10"/>
    </row>
    <row r="57" spans="1:16">
      <c r="A57" s="13"/>
      <c r="B57" s="39">
        <v>351.1</v>
      </c>
      <c r="C57" s="21" t="s">
        <v>55</v>
      </c>
      <c r="D57" s="46">
        <v>62890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62890</v>
      </c>
      <c r="O57" s="47">
        <f t="shared" si="8"/>
        <v>4.593528595427653</v>
      </c>
      <c r="P57" s="9"/>
    </row>
    <row r="58" spans="1:16">
      <c r="A58" s="13"/>
      <c r="B58" s="39">
        <v>354</v>
      </c>
      <c r="C58" s="21" t="s">
        <v>56</v>
      </c>
      <c r="D58" s="46">
        <v>31099</v>
      </c>
      <c r="E58" s="46">
        <v>48750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79849</v>
      </c>
      <c r="O58" s="47">
        <f t="shared" si="8"/>
        <v>5.8322255496311444</v>
      </c>
      <c r="P58" s="9"/>
    </row>
    <row r="59" spans="1:16">
      <c r="A59" s="13"/>
      <c r="B59" s="39">
        <v>358.2</v>
      </c>
      <c r="C59" s="21" t="s">
        <v>134</v>
      </c>
      <c r="D59" s="46">
        <v>0</v>
      </c>
      <c r="E59" s="46">
        <v>26805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26805</v>
      </c>
      <c r="O59" s="47">
        <f t="shared" si="8"/>
        <v>1.957855525527719</v>
      </c>
      <c r="P59" s="9"/>
    </row>
    <row r="60" spans="1:16">
      <c r="A60" s="13"/>
      <c r="B60" s="39">
        <v>359</v>
      </c>
      <c r="C60" s="21" t="s">
        <v>57</v>
      </c>
      <c r="D60" s="46">
        <v>36697</v>
      </c>
      <c r="E60" s="46">
        <v>7345</v>
      </c>
      <c r="F60" s="46">
        <v>0</v>
      </c>
      <c r="G60" s="46">
        <v>0</v>
      </c>
      <c r="H60" s="46">
        <v>0</v>
      </c>
      <c r="I60" s="46">
        <v>272152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316194</v>
      </c>
      <c r="O60" s="47">
        <f t="shared" si="8"/>
        <v>23.095025929442698</v>
      </c>
      <c r="P60" s="9"/>
    </row>
    <row r="61" spans="1:16" ht="15.75">
      <c r="A61" s="29" t="s">
        <v>2</v>
      </c>
      <c r="B61" s="30"/>
      <c r="C61" s="31"/>
      <c r="D61" s="32">
        <f t="shared" ref="D61:M61" si="13">SUM(D62:D73)</f>
        <v>949169</v>
      </c>
      <c r="E61" s="32">
        <f t="shared" si="13"/>
        <v>77881</v>
      </c>
      <c r="F61" s="32">
        <f t="shared" si="13"/>
        <v>0</v>
      </c>
      <c r="G61" s="32">
        <f t="shared" si="13"/>
        <v>0</v>
      </c>
      <c r="H61" s="32">
        <f t="shared" si="13"/>
        <v>0</v>
      </c>
      <c r="I61" s="32">
        <f t="shared" si="13"/>
        <v>1061953</v>
      </c>
      <c r="J61" s="32">
        <f t="shared" si="13"/>
        <v>0</v>
      </c>
      <c r="K61" s="32">
        <f t="shared" si="13"/>
        <v>11179824</v>
      </c>
      <c r="L61" s="32">
        <f t="shared" si="13"/>
        <v>0</v>
      </c>
      <c r="M61" s="32">
        <f t="shared" si="13"/>
        <v>0</v>
      </c>
      <c r="N61" s="32">
        <f t="shared" si="12"/>
        <v>13268827</v>
      </c>
      <c r="O61" s="45">
        <f t="shared" si="8"/>
        <v>969.16419545686949</v>
      </c>
      <c r="P61" s="10"/>
    </row>
    <row r="62" spans="1:16">
      <c r="A62" s="12"/>
      <c r="B62" s="25">
        <v>361.1</v>
      </c>
      <c r="C62" s="20" t="s">
        <v>58</v>
      </c>
      <c r="D62" s="46">
        <v>240324</v>
      </c>
      <c r="E62" s="46">
        <v>18973</v>
      </c>
      <c r="F62" s="46">
        <v>0</v>
      </c>
      <c r="G62" s="46">
        <v>0</v>
      </c>
      <c r="H62" s="46">
        <v>0</v>
      </c>
      <c r="I62" s="46">
        <v>602242</v>
      </c>
      <c r="J62" s="46">
        <v>0</v>
      </c>
      <c r="K62" s="46">
        <v>5510</v>
      </c>
      <c r="L62" s="46">
        <v>0</v>
      </c>
      <c r="M62" s="46">
        <v>0</v>
      </c>
      <c r="N62" s="46">
        <f t="shared" si="12"/>
        <v>867049</v>
      </c>
      <c r="O62" s="47">
        <f t="shared" si="8"/>
        <v>63.329851727412169</v>
      </c>
      <c r="P62" s="9"/>
    </row>
    <row r="63" spans="1:16">
      <c r="A63" s="12"/>
      <c r="B63" s="25">
        <v>361.2</v>
      </c>
      <c r="C63" s="20" t="s">
        <v>59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1574172</v>
      </c>
      <c r="L63" s="46">
        <v>0</v>
      </c>
      <c r="M63" s="46">
        <v>0</v>
      </c>
      <c r="N63" s="46">
        <f t="shared" ref="N63:N73" si="14">SUM(D63:M63)</f>
        <v>1574172</v>
      </c>
      <c r="O63" s="47">
        <f t="shared" si="8"/>
        <v>114.97859907968738</v>
      </c>
      <c r="P63" s="9"/>
    </row>
    <row r="64" spans="1:16">
      <c r="A64" s="12"/>
      <c r="B64" s="25">
        <v>361.3</v>
      </c>
      <c r="C64" s="20" t="s">
        <v>60</v>
      </c>
      <c r="D64" s="46">
        <v>22299</v>
      </c>
      <c r="E64" s="46">
        <v>-1787</v>
      </c>
      <c r="F64" s="46">
        <v>0</v>
      </c>
      <c r="G64" s="46">
        <v>0</v>
      </c>
      <c r="H64" s="46">
        <v>0</v>
      </c>
      <c r="I64" s="46">
        <v>89196</v>
      </c>
      <c r="J64" s="46">
        <v>0</v>
      </c>
      <c r="K64" s="46">
        <v>4762083</v>
      </c>
      <c r="L64" s="46">
        <v>0</v>
      </c>
      <c r="M64" s="46">
        <v>0</v>
      </c>
      <c r="N64" s="46">
        <f t="shared" si="14"/>
        <v>4871791</v>
      </c>
      <c r="O64" s="47">
        <f t="shared" si="8"/>
        <v>355.83894529252791</v>
      </c>
      <c r="P64" s="9"/>
    </row>
    <row r="65" spans="1:119">
      <c r="A65" s="12"/>
      <c r="B65" s="25">
        <v>361.4</v>
      </c>
      <c r="C65" s="20" t="s">
        <v>111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1936752</v>
      </c>
      <c r="L65" s="46">
        <v>0</v>
      </c>
      <c r="M65" s="46">
        <v>0</v>
      </c>
      <c r="N65" s="46">
        <f t="shared" si="14"/>
        <v>1936752</v>
      </c>
      <c r="O65" s="47">
        <f t="shared" si="8"/>
        <v>141.46169016141991</v>
      </c>
      <c r="P65" s="9"/>
    </row>
    <row r="66" spans="1:119">
      <c r="A66" s="12"/>
      <c r="B66" s="25">
        <v>362</v>
      </c>
      <c r="C66" s="20" t="s">
        <v>62</v>
      </c>
      <c r="D66" s="46">
        <v>142185</v>
      </c>
      <c r="E66" s="46">
        <v>28762</v>
      </c>
      <c r="F66" s="46">
        <v>0</v>
      </c>
      <c r="G66" s="46">
        <v>0</v>
      </c>
      <c r="H66" s="46">
        <v>0</v>
      </c>
      <c r="I66" s="46">
        <v>255000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425947</v>
      </c>
      <c r="O66" s="47">
        <f t="shared" si="8"/>
        <v>31.11146008326638</v>
      </c>
      <c r="P66" s="9"/>
    </row>
    <row r="67" spans="1:119">
      <c r="A67" s="12"/>
      <c r="B67" s="25">
        <v>364</v>
      </c>
      <c r="C67" s="20" t="s">
        <v>112</v>
      </c>
      <c r="D67" s="46">
        <v>78308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78308</v>
      </c>
      <c r="O67" s="47">
        <f t="shared" si="8"/>
        <v>5.7196698561098529</v>
      </c>
      <c r="P67" s="9"/>
    </row>
    <row r="68" spans="1:119">
      <c r="A68" s="12"/>
      <c r="B68" s="25">
        <v>365</v>
      </c>
      <c r="C68" s="20" t="s">
        <v>113</v>
      </c>
      <c r="D68" s="46">
        <v>835</v>
      </c>
      <c r="E68" s="46">
        <v>0</v>
      </c>
      <c r="F68" s="46">
        <v>0</v>
      </c>
      <c r="G68" s="46">
        <v>0</v>
      </c>
      <c r="H68" s="46">
        <v>0</v>
      </c>
      <c r="I68" s="46">
        <v>6863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7698</v>
      </c>
      <c r="O68" s="47">
        <f t="shared" si="8"/>
        <v>0.56226718282083121</v>
      </c>
      <c r="P68" s="9"/>
    </row>
    <row r="69" spans="1:119">
      <c r="A69" s="12"/>
      <c r="B69" s="25">
        <v>366</v>
      </c>
      <c r="C69" s="20" t="s">
        <v>65</v>
      </c>
      <c r="D69" s="46">
        <v>14302</v>
      </c>
      <c r="E69" s="46">
        <v>21055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35357</v>
      </c>
      <c r="O69" s="47">
        <f t="shared" ref="O69:O78" si="15">(N69/O$80)</f>
        <v>2.5824994521948725</v>
      </c>
      <c r="P69" s="9"/>
    </row>
    <row r="70" spans="1:119">
      <c r="A70" s="12"/>
      <c r="B70" s="25">
        <v>367</v>
      </c>
      <c r="C70" s="20" t="s">
        <v>66</v>
      </c>
      <c r="D70" s="46">
        <v>21154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21154</v>
      </c>
      <c r="O70" s="47">
        <f t="shared" si="15"/>
        <v>1.5451026221605435</v>
      </c>
      <c r="P70" s="9"/>
    </row>
    <row r="71" spans="1:119">
      <c r="A71" s="12"/>
      <c r="B71" s="25">
        <v>368</v>
      </c>
      <c r="C71" s="20" t="s">
        <v>67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1634421</v>
      </c>
      <c r="L71" s="46">
        <v>0</v>
      </c>
      <c r="M71" s="46">
        <v>0</v>
      </c>
      <c r="N71" s="46">
        <f t="shared" si="14"/>
        <v>1634421</v>
      </c>
      <c r="O71" s="47">
        <f t="shared" si="15"/>
        <v>119.37922722956687</v>
      </c>
      <c r="P71" s="9"/>
    </row>
    <row r="72" spans="1:119">
      <c r="A72" s="12"/>
      <c r="B72" s="25">
        <v>369.7</v>
      </c>
      <c r="C72" s="20" t="s">
        <v>68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1266886</v>
      </c>
      <c r="L72" s="46">
        <v>0</v>
      </c>
      <c r="M72" s="46">
        <v>0</v>
      </c>
      <c r="N72" s="46">
        <f t="shared" si="14"/>
        <v>1266886</v>
      </c>
      <c r="O72" s="47">
        <f t="shared" si="15"/>
        <v>92.534219560295085</v>
      </c>
      <c r="P72" s="9"/>
    </row>
    <row r="73" spans="1:119">
      <c r="A73" s="12"/>
      <c r="B73" s="25">
        <v>369.9</v>
      </c>
      <c r="C73" s="20" t="s">
        <v>69</v>
      </c>
      <c r="D73" s="46">
        <v>429762</v>
      </c>
      <c r="E73" s="46">
        <v>10878</v>
      </c>
      <c r="F73" s="46">
        <v>0</v>
      </c>
      <c r="G73" s="46">
        <v>0</v>
      </c>
      <c r="H73" s="46">
        <v>0</v>
      </c>
      <c r="I73" s="46">
        <v>108652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549292</v>
      </c>
      <c r="O73" s="47">
        <f t="shared" si="15"/>
        <v>40.120663209407638</v>
      </c>
      <c r="P73" s="9"/>
    </row>
    <row r="74" spans="1:119" ht="15.75">
      <c r="A74" s="29" t="s">
        <v>43</v>
      </c>
      <c r="B74" s="30"/>
      <c r="C74" s="31"/>
      <c r="D74" s="32">
        <f t="shared" ref="D74:M74" si="16">SUM(D75:D77)</f>
        <v>339597</v>
      </c>
      <c r="E74" s="32">
        <f t="shared" si="16"/>
        <v>1697464</v>
      </c>
      <c r="F74" s="32">
        <f t="shared" si="16"/>
        <v>0</v>
      </c>
      <c r="G74" s="32">
        <f t="shared" si="16"/>
        <v>0</v>
      </c>
      <c r="H74" s="32">
        <f t="shared" si="16"/>
        <v>0</v>
      </c>
      <c r="I74" s="32">
        <f t="shared" si="16"/>
        <v>1090100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>SUM(D74:M74)</f>
        <v>3127161</v>
      </c>
      <c r="O74" s="45">
        <f t="shared" si="15"/>
        <v>228.40997735738807</v>
      </c>
      <c r="P74" s="9"/>
    </row>
    <row r="75" spans="1:119">
      <c r="A75" s="12"/>
      <c r="B75" s="25">
        <v>381</v>
      </c>
      <c r="C75" s="20" t="s">
        <v>70</v>
      </c>
      <c r="D75" s="46">
        <v>239597</v>
      </c>
      <c r="E75" s="46">
        <v>1697464</v>
      </c>
      <c r="F75" s="46">
        <v>0</v>
      </c>
      <c r="G75" s="46">
        <v>0</v>
      </c>
      <c r="H75" s="46">
        <v>0</v>
      </c>
      <c r="I75" s="46">
        <v>750000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2687061</v>
      </c>
      <c r="O75" s="47">
        <f t="shared" si="15"/>
        <v>196.2647724782704</v>
      </c>
      <c r="P75" s="9"/>
    </row>
    <row r="76" spans="1:119">
      <c r="A76" s="12"/>
      <c r="B76" s="25">
        <v>382</v>
      </c>
      <c r="C76" s="20" t="s">
        <v>81</v>
      </c>
      <c r="D76" s="46">
        <v>100000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100000</v>
      </c>
      <c r="O76" s="47">
        <f t="shared" si="15"/>
        <v>7.3040683660799068</v>
      </c>
      <c r="P76" s="9"/>
    </row>
    <row r="77" spans="1:119" ht="15.75" thickBot="1">
      <c r="A77" s="12"/>
      <c r="B77" s="25">
        <v>389.4</v>
      </c>
      <c r="C77" s="20" t="s">
        <v>114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340100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340100</v>
      </c>
      <c r="O77" s="47">
        <f t="shared" si="15"/>
        <v>24.84113651303776</v>
      </c>
      <c r="P77" s="9"/>
    </row>
    <row r="78" spans="1:119" ht="16.5" thickBot="1">
      <c r="A78" s="14" t="s">
        <v>53</v>
      </c>
      <c r="B78" s="23"/>
      <c r="C78" s="22"/>
      <c r="D78" s="15">
        <f t="shared" ref="D78:M78" si="17">SUM(D5,D14,D27,D44,D56,D61,D74)</f>
        <v>35278796</v>
      </c>
      <c r="E78" s="15">
        <f t="shared" si="17"/>
        <v>16568964</v>
      </c>
      <c r="F78" s="15">
        <f t="shared" si="17"/>
        <v>0</v>
      </c>
      <c r="G78" s="15">
        <f t="shared" si="17"/>
        <v>0</v>
      </c>
      <c r="H78" s="15">
        <f t="shared" si="17"/>
        <v>0</v>
      </c>
      <c r="I78" s="15">
        <f t="shared" si="17"/>
        <v>41111817</v>
      </c>
      <c r="J78" s="15">
        <f t="shared" si="17"/>
        <v>0</v>
      </c>
      <c r="K78" s="15">
        <f t="shared" si="17"/>
        <v>11591079</v>
      </c>
      <c r="L78" s="15">
        <f t="shared" si="17"/>
        <v>0</v>
      </c>
      <c r="M78" s="15">
        <f t="shared" si="17"/>
        <v>0</v>
      </c>
      <c r="N78" s="15">
        <f>SUM(D78:M78)</f>
        <v>104550656</v>
      </c>
      <c r="O78" s="38">
        <f t="shared" si="15"/>
        <v>7636.4513914250238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48" t="s">
        <v>149</v>
      </c>
      <c r="M80" s="48"/>
      <c r="N80" s="48"/>
      <c r="O80" s="43">
        <v>13691</v>
      </c>
    </row>
    <row r="81" spans="1:15">
      <c r="A81" s="49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1"/>
    </row>
    <row r="82" spans="1:15" ht="15.75" customHeight="1" thickBot="1">
      <c r="A82" s="52" t="s">
        <v>91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4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20182259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380282</v>
      </c>
      <c r="L5" s="27">
        <f t="shared" si="0"/>
        <v>0</v>
      </c>
      <c r="M5" s="27">
        <f t="shared" si="0"/>
        <v>0</v>
      </c>
      <c r="N5" s="28">
        <f>SUM(D5:M5)</f>
        <v>20562541</v>
      </c>
      <c r="O5" s="33">
        <f t="shared" ref="O5:O36" si="1">(N5/O$74)</f>
        <v>1530.5203572757723</v>
      </c>
      <c r="P5" s="6"/>
    </row>
    <row r="6" spans="1:133">
      <c r="A6" s="12"/>
      <c r="B6" s="25">
        <v>312.10000000000002</v>
      </c>
      <c r="C6" s="20" t="s">
        <v>9</v>
      </c>
      <c r="D6" s="46">
        <v>271585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3" si="2">SUM(D6:M6)</f>
        <v>271585</v>
      </c>
      <c r="O6" s="47">
        <f t="shared" si="1"/>
        <v>20.214737625604762</v>
      </c>
      <c r="P6" s="9"/>
    </row>
    <row r="7" spans="1:133">
      <c r="A7" s="12"/>
      <c r="B7" s="25">
        <v>312.51</v>
      </c>
      <c r="C7" s="20" t="s">
        <v>79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210227</v>
      </c>
      <c r="L7" s="46">
        <v>0</v>
      </c>
      <c r="M7" s="46">
        <v>0</v>
      </c>
      <c r="N7" s="46">
        <f>SUM(D7:M7)</f>
        <v>210227</v>
      </c>
      <c r="O7" s="47">
        <f t="shared" si="1"/>
        <v>15.647711202084109</v>
      </c>
      <c r="P7" s="9"/>
    </row>
    <row r="8" spans="1:133">
      <c r="A8" s="12"/>
      <c r="B8" s="25">
        <v>312.52</v>
      </c>
      <c r="C8" s="20" t="s">
        <v>101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170055</v>
      </c>
      <c r="L8" s="46">
        <v>0</v>
      </c>
      <c r="M8" s="46">
        <v>0</v>
      </c>
      <c r="N8" s="46">
        <f>SUM(D8:M8)</f>
        <v>170055</v>
      </c>
      <c r="O8" s="47">
        <f t="shared" si="1"/>
        <v>12.657610718273167</v>
      </c>
      <c r="P8" s="9"/>
    </row>
    <row r="9" spans="1:133">
      <c r="A9" s="12"/>
      <c r="B9" s="25">
        <v>312.60000000000002</v>
      </c>
      <c r="C9" s="20" t="s">
        <v>133</v>
      </c>
      <c r="D9" s="46">
        <v>1244585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1244585</v>
      </c>
      <c r="O9" s="47">
        <f t="shared" si="1"/>
        <v>92.63751395608486</v>
      </c>
      <c r="P9" s="9"/>
    </row>
    <row r="10" spans="1:133">
      <c r="A10" s="12"/>
      <c r="B10" s="25">
        <v>314.10000000000002</v>
      </c>
      <c r="C10" s="20" t="s">
        <v>10</v>
      </c>
      <c r="D10" s="46">
        <v>3538573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3538573</v>
      </c>
      <c r="O10" s="47">
        <f t="shared" si="1"/>
        <v>263.38466691477487</v>
      </c>
      <c r="P10" s="9"/>
    </row>
    <row r="11" spans="1:133">
      <c r="A11" s="12"/>
      <c r="B11" s="25">
        <v>314.39999999999998</v>
      </c>
      <c r="C11" s="20" t="s">
        <v>11</v>
      </c>
      <c r="D11" s="46">
        <v>114727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114727</v>
      </c>
      <c r="O11" s="47">
        <f t="shared" si="1"/>
        <v>8.539411983624861</v>
      </c>
      <c r="P11" s="9"/>
    </row>
    <row r="12" spans="1:133">
      <c r="A12" s="12"/>
      <c r="B12" s="25">
        <v>315</v>
      </c>
      <c r="C12" s="20" t="s">
        <v>102</v>
      </c>
      <c r="D12" s="46">
        <v>902006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902006</v>
      </c>
      <c r="O12" s="47">
        <f t="shared" si="1"/>
        <v>67.138518794194269</v>
      </c>
      <c r="P12" s="9"/>
    </row>
    <row r="13" spans="1:133">
      <c r="A13" s="12"/>
      <c r="B13" s="25">
        <v>316</v>
      </c>
      <c r="C13" s="20" t="s">
        <v>103</v>
      </c>
      <c r="D13" s="46">
        <v>14110783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14110783</v>
      </c>
      <c r="O13" s="47">
        <f t="shared" si="1"/>
        <v>1050.3001860811314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SUM(D15:D26)</f>
        <v>9959289</v>
      </c>
      <c r="E14" s="32">
        <f t="shared" si="3"/>
        <v>110500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4334830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14404619</v>
      </c>
      <c r="O14" s="45">
        <f t="shared" si="1"/>
        <v>1072.1711202084109</v>
      </c>
      <c r="P14" s="10"/>
    </row>
    <row r="15" spans="1:133">
      <c r="A15" s="12"/>
      <c r="B15" s="25">
        <v>322</v>
      </c>
      <c r="C15" s="20" t="s">
        <v>0</v>
      </c>
      <c r="D15" s="46">
        <v>1109020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1109020</v>
      </c>
      <c r="O15" s="47">
        <f t="shared" si="1"/>
        <v>82.547078526237442</v>
      </c>
      <c r="P15" s="9"/>
    </row>
    <row r="16" spans="1:133">
      <c r="A16" s="12"/>
      <c r="B16" s="25">
        <v>323.10000000000002</v>
      </c>
      <c r="C16" s="20" t="s">
        <v>15</v>
      </c>
      <c r="D16" s="46">
        <v>2698868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5" si="4">SUM(D16:M16)</f>
        <v>2698868</v>
      </c>
      <c r="O16" s="47">
        <f t="shared" si="1"/>
        <v>200.88336434685522</v>
      </c>
      <c r="P16" s="9"/>
    </row>
    <row r="17" spans="1:16">
      <c r="A17" s="12"/>
      <c r="B17" s="25">
        <v>323.39999999999998</v>
      </c>
      <c r="C17" s="20" t="s">
        <v>16</v>
      </c>
      <c r="D17" s="46">
        <v>61485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61485</v>
      </c>
      <c r="O17" s="47">
        <f t="shared" si="1"/>
        <v>4.5764793449944179</v>
      </c>
      <c r="P17" s="9"/>
    </row>
    <row r="18" spans="1:16">
      <c r="A18" s="12"/>
      <c r="B18" s="25">
        <v>323.7</v>
      </c>
      <c r="C18" s="20" t="s">
        <v>141</v>
      </c>
      <c r="D18" s="46">
        <v>12867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12867</v>
      </c>
      <c r="O18" s="47">
        <f t="shared" si="1"/>
        <v>0.95772236695199109</v>
      </c>
      <c r="P18" s="9"/>
    </row>
    <row r="19" spans="1:16">
      <c r="A19" s="12"/>
      <c r="B19" s="25">
        <v>324.11</v>
      </c>
      <c r="C19" s="20" t="s">
        <v>17</v>
      </c>
      <c r="D19" s="46">
        <v>261738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261738</v>
      </c>
      <c r="O19" s="47">
        <f t="shared" si="1"/>
        <v>19.481801265351692</v>
      </c>
      <c r="P19" s="9"/>
    </row>
    <row r="20" spans="1:16">
      <c r="A20" s="12"/>
      <c r="B20" s="25">
        <v>324.12</v>
      </c>
      <c r="C20" s="20" t="s">
        <v>85</v>
      </c>
      <c r="D20" s="46">
        <v>668406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668406</v>
      </c>
      <c r="O20" s="47">
        <f t="shared" si="1"/>
        <v>49.751097878675104</v>
      </c>
      <c r="P20" s="9"/>
    </row>
    <row r="21" spans="1:16">
      <c r="A21" s="12"/>
      <c r="B21" s="25">
        <v>324.22000000000003</v>
      </c>
      <c r="C21" s="20" t="s">
        <v>86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2660614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2660614</v>
      </c>
      <c r="O21" s="47">
        <f t="shared" si="1"/>
        <v>198.03602530703387</v>
      </c>
      <c r="P21" s="9"/>
    </row>
    <row r="22" spans="1:16">
      <c r="A22" s="12"/>
      <c r="B22" s="25">
        <v>324.32</v>
      </c>
      <c r="C22" s="20" t="s">
        <v>98</v>
      </c>
      <c r="D22" s="46">
        <v>566700</v>
      </c>
      <c r="E22" s="46">
        <v>83200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649900</v>
      </c>
      <c r="O22" s="47">
        <f t="shared" si="1"/>
        <v>48.373650911797547</v>
      </c>
      <c r="P22" s="9"/>
    </row>
    <row r="23" spans="1:16">
      <c r="A23" s="12"/>
      <c r="B23" s="25">
        <v>324.61</v>
      </c>
      <c r="C23" s="20" t="s">
        <v>20</v>
      </c>
      <c r="D23" s="46">
        <v>517495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517495</v>
      </c>
      <c r="O23" s="47">
        <f t="shared" si="1"/>
        <v>38.518422032005958</v>
      </c>
      <c r="P23" s="9"/>
    </row>
    <row r="24" spans="1:16">
      <c r="A24" s="12"/>
      <c r="B24" s="25">
        <v>325.10000000000002</v>
      </c>
      <c r="C24" s="20" t="s">
        <v>137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1664856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1664856</v>
      </c>
      <c r="O24" s="47">
        <f t="shared" si="1"/>
        <v>123.91931522143655</v>
      </c>
      <c r="P24" s="9"/>
    </row>
    <row r="25" spans="1:16">
      <c r="A25" s="12"/>
      <c r="B25" s="25">
        <v>325.2</v>
      </c>
      <c r="C25" s="20" t="s">
        <v>138</v>
      </c>
      <c r="D25" s="46">
        <v>3890162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3890162</v>
      </c>
      <c r="O25" s="47">
        <f t="shared" si="1"/>
        <v>289.55429847413473</v>
      </c>
      <c r="P25" s="9"/>
    </row>
    <row r="26" spans="1:16">
      <c r="A26" s="12"/>
      <c r="B26" s="25">
        <v>329</v>
      </c>
      <c r="C26" s="20" t="s">
        <v>21</v>
      </c>
      <c r="D26" s="46">
        <v>172548</v>
      </c>
      <c r="E26" s="46">
        <v>27300</v>
      </c>
      <c r="F26" s="46">
        <v>0</v>
      </c>
      <c r="G26" s="46">
        <v>0</v>
      </c>
      <c r="H26" s="46">
        <v>0</v>
      </c>
      <c r="I26" s="46">
        <v>9360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209208</v>
      </c>
      <c r="O26" s="47">
        <f t="shared" si="1"/>
        <v>15.57186453293636</v>
      </c>
      <c r="P26" s="9"/>
    </row>
    <row r="27" spans="1:16" ht="15.75">
      <c r="A27" s="29" t="s">
        <v>23</v>
      </c>
      <c r="B27" s="30"/>
      <c r="C27" s="31"/>
      <c r="D27" s="32">
        <f t="shared" ref="D27:M27" si="5">SUM(D28:D40)</f>
        <v>3244637</v>
      </c>
      <c r="E27" s="32">
        <f t="shared" si="5"/>
        <v>10872002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112172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14228811</v>
      </c>
      <c r="O27" s="45">
        <f t="shared" si="1"/>
        <v>1059.0852995906216</v>
      </c>
      <c r="P27" s="10"/>
    </row>
    <row r="28" spans="1:16">
      <c r="A28" s="12"/>
      <c r="B28" s="25">
        <v>331.2</v>
      </c>
      <c r="C28" s="20" t="s">
        <v>22</v>
      </c>
      <c r="D28" s="46">
        <v>60064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60064</v>
      </c>
      <c r="O28" s="47">
        <f t="shared" si="1"/>
        <v>4.4707108299218463</v>
      </c>
      <c r="P28" s="9"/>
    </row>
    <row r="29" spans="1:16">
      <c r="A29" s="12"/>
      <c r="B29" s="25">
        <v>331.49</v>
      </c>
      <c r="C29" s="20" t="s">
        <v>27</v>
      </c>
      <c r="D29" s="46">
        <v>0</v>
      </c>
      <c r="E29" s="46">
        <v>68468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68468</v>
      </c>
      <c r="O29" s="47">
        <f t="shared" si="1"/>
        <v>5.0962411611462599</v>
      </c>
      <c r="P29" s="9"/>
    </row>
    <row r="30" spans="1:16">
      <c r="A30" s="12"/>
      <c r="B30" s="25">
        <v>331.5</v>
      </c>
      <c r="C30" s="20" t="s">
        <v>24</v>
      </c>
      <c r="D30" s="46">
        <v>758249</v>
      </c>
      <c r="E30" s="46">
        <v>24569</v>
      </c>
      <c r="F30" s="46">
        <v>0</v>
      </c>
      <c r="G30" s="46">
        <v>0</v>
      </c>
      <c r="H30" s="46">
        <v>0</v>
      </c>
      <c r="I30" s="46">
        <v>112172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894990</v>
      </c>
      <c r="O30" s="47">
        <f t="shared" si="1"/>
        <v>66.616300707108294</v>
      </c>
      <c r="P30" s="9"/>
    </row>
    <row r="31" spans="1:16">
      <c r="A31" s="12"/>
      <c r="B31" s="25">
        <v>334.5</v>
      </c>
      <c r="C31" s="20" t="s">
        <v>142</v>
      </c>
      <c r="D31" s="46">
        <v>22154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22154</v>
      </c>
      <c r="O31" s="47">
        <f t="shared" si="1"/>
        <v>1.648976553777447</v>
      </c>
      <c r="P31" s="9"/>
    </row>
    <row r="32" spans="1:16">
      <c r="A32" s="12"/>
      <c r="B32" s="25">
        <v>335.12</v>
      </c>
      <c r="C32" s="20" t="s">
        <v>104</v>
      </c>
      <c r="D32" s="46">
        <v>397196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397196</v>
      </c>
      <c r="O32" s="47">
        <f t="shared" si="1"/>
        <v>29.56427242277633</v>
      </c>
      <c r="P32" s="9"/>
    </row>
    <row r="33" spans="1:16">
      <c r="A33" s="12"/>
      <c r="B33" s="25">
        <v>335.14</v>
      </c>
      <c r="C33" s="20" t="s">
        <v>105</v>
      </c>
      <c r="D33" s="46">
        <v>3709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3709</v>
      </c>
      <c r="O33" s="47">
        <f t="shared" si="1"/>
        <v>0.27606996650539634</v>
      </c>
      <c r="P33" s="9"/>
    </row>
    <row r="34" spans="1:16">
      <c r="A34" s="12"/>
      <c r="B34" s="25">
        <v>335.15</v>
      </c>
      <c r="C34" s="20" t="s">
        <v>106</v>
      </c>
      <c r="D34" s="46">
        <v>93792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93792</v>
      </c>
      <c r="O34" s="47">
        <f t="shared" si="1"/>
        <v>6.9811685895050246</v>
      </c>
      <c r="P34" s="9"/>
    </row>
    <row r="35" spans="1:16">
      <c r="A35" s="12"/>
      <c r="B35" s="25">
        <v>335.18</v>
      </c>
      <c r="C35" s="20" t="s">
        <v>107</v>
      </c>
      <c r="D35" s="46">
        <v>1338304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1338304</v>
      </c>
      <c r="O35" s="47">
        <f t="shared" si="1"/>
        <v>99.613248976553777</v>
      </c>
      <c r="P35" s="9"/>
    </row>
    <row r="36" spans="1:16">
      <c r="A36" s="12"/>
      <c r="B36" s="25">
        <v>335.21</v>
      </c>
      <c r="C36" s="20" t="s">
        <v>35</v>
      </c>
      <c r="D36" s="46">
        <v>6564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6564</v>
      </c>
      <c r="O36" s="47">
        <f t="shared" si="1"/>
        <v>0.48857461853368067</v>
      </c>
      <c r="P36" s="9"/>
    </row>
    <row r="37" spans="1:16">
      <c r="A37" s="12"/>
      <c r="B37" s="25">
        <v>335.49</v>
      </c>
      <c r="C37" s="20" t="s">
        <v>87</v>
      </c>
      <c r="D37" s="46">
        <v>23773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23773</v>
      </c>
      <c r="O37" s="47">
        <f t="shared" ref="O37:O68" si="7">(N37/O$74)</f>
        <v>1.7694826944547823</v>
      </c>
      <c r="P37" s="9"/>
    </row>
    <row r="38" spans="1:16">
      <c r="A38" s="12"/>
      <c r="B38" s="25">
        <v>337.2</v>
      </c>
      <c r="C38" s="20" t="s">
        <v>108</v>
      </c>
      <c r="D38" s="46">
        <v>345000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345000</v>
      </c>
      <c r="O38" s="47">
        <f t="shared" si="7"/>
        <v>25.679196129512466</v>
      </c>
      <c r="P38" s="9"/>
    </row>
    <row r="39" spans="1:16">
      <c r="A39" s="12"/>
      <c r="B39" s="25">
        <v>337.7</v>
      </c>
      <c r="C39" s="20" t="s">
        <v>109</v>
      </c>
      <c r="D39" s="46">
        <v>195832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195832</v>
      </c>
      <c r="O39" s="47">
        <f t="shared" si="7"/>
        <v>14.57625604763677</v>
      </c>
      <c r="P39" s="9"/>
    </row>
    <row r="40" spans="1:16">
      <c r="A40" s="12"/>
      <c r="B40" s="25">
        <v>338</v>
      </c>
      <c r="C40" s="20" t="s">
        <v>36</v>
      </c>
      <c r="D40" s="46">
        <v>0</v>
      </c>
      <c r="E40" s="46">
        <v>10778965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10778965</v>
      </c>
      <c r="O40" s="47">
        <f t="shared" si="7"/>
        <v>802.30480089318939</v>
      </c>
      <c r="P40" s="9"/>
    </row>
    <row r="41" spans="1:16" ht="15.75">
      <c r="A41" s="29" t="s">
        <v>41</v>
      </c>
      <c r="B41" s="30"/>
      <c r="C41" s="31"/>
      <c r="D41" s="32">
        <f t="shared" ref="D41:M41" si="8">SUM(D42:D50)</f>
        <v>673745</v>
      </c>
      <c r="E41" s="32">
        <f t="shared" si="8"/>
        <v>84837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34890987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35649569</v>
      </c>
      <c r="O41" s="45">
        <f t="shared" si="7"/>
        <v>2653.4848529959063</v>
      </c>
      <c r="P41" s="10"/>
    </row>
    <row r="42" spans="1:16">
      <c r="A42" s="12"/>
      <c r="B42" s="25">
        <v>342.1</v>
      </c>
      <c r="C42" s="20" t="s">
        <v>44</v>
      </c>
      <c r="D42" s="46">
        <v>18046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0" si="9">SUM(D42:M42)</f>
        <v>18046</v>
      </c>
      <c r="O42" s="47">
        <f t="shared" si="7"/>
        <v>1.3432080387048753</v>
      </c>
      <c r="P42" s="9"/>
    </row>
    <row r="43" spans="1:16">
      <c r="A43" s="12"/>
      <c r="B43" s="25">
        <v>342.9</v>
      </c>
      <c r="C43" s="20" t="s">
        <v>130</v>
      </c>
      <c r="D43" s="46">
        <v>14493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14493</v>
      </c>
      <c r="O43" s="47">
        <f t="shared" si="7"/>
        <v>1.0787495347971716</v>
      </c>
      <c r="P43" s="9"/>
    </row>
    <row r="44" spans="1:16">
      <c r="A44" s="12"/>
      <c r="B44" s="25">
        <v>343.3</v>
      </c>
      <c r="C44" s="20" t="s">
        <v>46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19080258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19080258</v>
      </c>
      <c r="O44" s="47">
        <f t="shared" si="7"/>
        <v>1420.1903982136212</v>
      </c>
      <c r="P44" s="9"/>
    </row>
    <row r="45" spans="1:16">
      <c r="A45" s="12"/>
      <c r="B45" s="25">
        <v>343.5</v>
      </c>
      <c r="C45" s="20" t="s">
        <v>47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14149604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14149604</v>
      </c>
      <c r="O45" s="47">
        <f t="shared" si="7"/>
        <v>1053.1897283215483</v>
      </c>
      <c r="P45" s="9"/>
    </row>
    <row r="46" spans="1:16">
      <c r="A46" s="12"/>
      <c r="B46" s="25">
        <v>343.6</v>
      </c>
      <c r="C46" s="20" t="s">
        <v>48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99054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99054</v>
      </c>
      <c r="O46" s="47">
        <f t="shared" si="7"/>
        <v>7.372832154819501</v>
      </c>
      <c r="P46" s="9"/>
    </row>
    <row r="47" spans="1:16">
      <c r="A47" s="12"/>
      <c r="B47" s="25">
        <v>343.9</v>
      </c>
      <c r="C47" s="20" t="s">
        <v>49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306764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306764</v>
      </c>
      <c r="O47" s="47">
        <f t="shared" si="7"/>
        <v>22.833196873836993</v>
      </c>
      <c r="P47" s="9"/>
    </row>
    <row r="48" spans="1:16">
      <c r="A48" s="12"/>
      <c r="B48" s="25">
        <v>344.9</v>
      </c>
      <c r="C48" s="20" t="s">
        <v>110</v>
      </c>
      <c r="D48" s="46">
        <v>331435</v>
      </c>
      <c r="E48" s="46">
        <v>84837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416272</v>
      </c>
      <c r="O48" s="47">
        <f t="shared" si="7"/>
        <v>30.984145887606996</v>
      </c>
      <c r="P48" s="9"/>
    </row>
    <row r="49" spans="1:16">
      <c r="A49" s="12"/>
      <c r="B49" s="25">
        <v>347.2</v>
      </c>
      <c r="C49" s="20" t="s">
        <v>51</v>
      </c>
      <c r="D49" s="46">
        <v>309771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309771</v>
      </c>
      <c r="O49" s="47">
        <f t="shared" si="7"/>
        <v>23.057015258652772</v>
      </c>
      <c r="P49" s="9"/>
    </row>
    <row r="50" spans="1:16">
      <c r="A50" s="12"/>
      <c r="B50" s="25">
        <v>347.5</v>
      </c>
      <c r="C50" s="20" t="s">
        <v>52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1255307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1255307</v>
      </c>
      <c r="O50" s="47">
        <f t="shared" si="7"/>
        <v>93.435578712318573</v>
      </c>
      <c r="P50" s="9"/>
    </row>
    <row r="51" spans="1:16" ht="15.75">
      <c r="A51" s="29" t="s">
        <v>42</v>
      </c>
      <c r="B51" s="30"/>
      <c r="C51" s="31"/>
      <c r="D51" s="32">
        <f t="shared" ref="D51:M51" si="10">SUM(D52:D55)</f>
        <v>192811</v>
      </c>
      <c r="E51" s="32">
        <f t="shared" si="10"/>
        <v>23241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340778</v>
      </c>
      <c r="J51" s="32">
        <f t="shared" si="10"/>
        <v>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ref="N51:N57" si="11">SUM(D51:M51)</f>
        <v>556830</v>
      </c>
      <c r="O51" s="45">
        <f t="shared" si="7"/>
        <v>41.446222553033124</v>
      </c>
      <c r="P51" s="10"/>
    </row>
    <row r="52" spans="1:16">
      <c r="A52" s="13"/>
      <c r="B52" s="39">
        <v>351.1</v>
      </c>
      <c r="C52" s="21" t="s">
        <v>55</v>
      </c>
      <c r="D52" s="46">
        <v>70098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70098</v>
      </c>
      <c r="O52" s="47">
        <f t="shared" si="7"/>
        <v>5.2175660588016379</v>
      </c>
      <c r="P52" s="9"/>
    </row>
    <row r="53" spans="1:16">
      <c r="A53" s="13"/>
      <c r="B53" s="39">
        <v>354</v>
      </c>
      <c r="C53" s="21" t="s">
        <v>56</v>
      </c>
      <c r="D53" s="46">
        <v>39306</v>
      </c>
      <c r="E53" s="46">
        <v>13139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52445</v>
      </c>
      <c r="O53" s="47">
        <f t="shared" si="7"/>
        <v>3.9036099739486416</v>
      </c>
      <c r="P53" s="9"/>
    </row>
    <row r="54" spans="1:16">
      <c r="A54" s="13"/>
      <c r="B54" s="39">
        <v>358.2</v>
      </c>
      <c r="C54" s="21" t="s">
        <v>134</v>
      </c>
      <c r="D54" s="46">
        <v>0</v>
      </c>
      <c r="E54" s="46">
        <v>3514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3514</v>
      </c>
      <c r="O54" s="47">
        <f t="shared" si="7"/>
        <v>0.2615556382582806</v>
      </c>
      <c r="P54" s="9"/>
    </row>
    <row r="55" spans="1:16">
      <c r="A55" s="13"/>
      <c r="B55" s="39">
        <v>359</v>
      </c>
      <c r="C55" s="21" t="s">
        <v>57</v>
      </c>
      <c r="D55" s="46">
        <v>83407</v>
      </c>
      <c r="E55" s="46">
        <v>6588</v>
      </c>
      <c r="F55" s="46">
        <v>0</v>
      </c>
      <c r="G55" s="46">
        <v>0</v>
      </c>
      <c r="H55" s="46">
        <v>0</v>
      </c>
      <c r="I55" s="46">
        <v>340778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430773</v>
      </c>
      <c r="O55" s="47">
        <f t="shared" si="7"/>
        <v>32.06349088202456</v>
      </c>
      <c r="P55" s="9"/>
    </row>
    <row r="56" spans="1:16" ht="15.75">
      <c r="A56" s="29" t="s">
        <v>2</v>
      </c>
      <c r="B56" s="30"/>
      <c r="C56" s="31"/>
      <c r="D56" s="32">
        <f t="shared" ref="D56:M56" si="12">SUM(D57:D67)</f>
        <v>902488</v>
      </c>
      <c r="E56" s="32">
        <f t="shared" si="12"/>
        <v>65237</v>
      </c>
      <c r="F56" s="32">
        <f t="shared" si="12"/>
        <v>0</v>
      </c>
      <c r="G56" s="32">
        <f t="shared" si="12"/>
        <v>0</v>
      </c>
      <c r="H56" s="32">
        <f t="shared" si="12"/>
        <v>0</v>
      </c>
      <c r="I56" s="32">
        <f t="shared" si="12"/>
        <v>1629002</v>
      </c>
      <c r="J56" s="32">
        <f t="shared" si="12"/>
        <v>0</v>
      </c>
      <c r="K56" s="32">
        <f t="shared" si="12"/>
        <v>6387637</v>
      </c>
      <c r="L56" s="32">
        <f t="shared" si="12"/>
        <v>0</v>
      </c>
      <c r="M56" s="32">
        <f t="shared" si="12"/>
        <v>0</v>
      </c>
      <c r="N56" s="32">
        <f t="shared" si="11"/>
        <v>8984364</v>
      </c>
      <c r="O56" s="45">
        <f t="shared" si="7"/>
        <v>668.72824711574242</v>
      </c>
      <c r="P56" s="10"/>
    </row>
    <row r="57" spans="1:16">
      <c r="A57" s="12"/>
      <c r="B57" s="25">
        <v>361.1</v>
      </c>
      <c r="C57" s="20" t="s">
        <v>58</v>
      </c>
      <c r="D57" s="46">
        <v>487797</v>
      </c>
      <c r="E57" s="46">
        <v>2472</v>
      </c>
      <c r="F57" s="46">
        <v>0</v>
      </c>
      <c r="G57" s="46">
        <v>0</v>
      </c>
      <c r="H57" s="46">
        <v>0</v>
      </c>
      <c r="I57" s="46">
        <v>1211376</v>
      </c>
      <c r="J57" s="46">
        <v>0</v>
      </c>
      <c r="K57" s="46">
        <v>10437</v>
      </c>
      <c r="L57" s="46">
        <v>0</v>
      </c>
      <c r="M57" s="46">
        <v>0</v>
      </c>
      <c r="N57" s="46">
        <f t="shared" si="11"/>
        <v>1712082</v>
      </c>
      <c r="O57" s="47">
        <f t="shared" si="7"/>
        <v>127.43446222553032</v>
      </c>
      <c r="P57" s="9"/>
    </row>
    <row r="58" spans="1:16">
      <c r="A58" s="12"/>
      <c r="B58" s="25">
        <v>361.2</v>
      </c>
      <c r="C58" s="20" t="s">
        <v>59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1766624</v>
      </c>
      <c r="L58" s="46">
        <v>0</v>
      </c>
      <c r="M58" s="46">
        <v>0</v>
      </c>
      <c r="N58" s="46">
        <f t="shared" ref="N58:N67" si="13">SUM(D58:M58)</f>
        <v>1766624</v>
      </c>
      <c r="O58" s="47">
        <f t="shared" si="7"/>
        <v>131.49415705247489</v>
      </c>
      <c r="P58" s="9"/>
    </row>
    <row r="59" spans="1:16">
      <c r="A59" s="12"/>
      <c r="B59" s="25">
        <v>361.3</v>
      </c>
      <c r="C59" s="20" t="s">
        <v>60</v>
      </c>
      <c r="D59" s="46">
        <v>7023</v>
      </c>
      <c r="E59" s="46">
        <v>0</v>
      </c>
      <c r="F59" s="46">
        <v>0</v>
      </c>
      <c r="G59" s="46">
        <v>0</v>
      </c>
      <c r="H59" s="46">
        <v>0</v>
      </c>
      <c r="I59" s="46">
        <v>28093</v>
      </c>
      <c r="J59" s="46">
        <v>0</v>
      </c>
      <c r="K59" s="46">
        <v>-2213193</v>
      </c>
      <c r="L59" s="46">
        <v>0</v>
      </c>
      <c r="M59" s="46">
        <v>0</v>
      </c>
      <c r="N59" s="46">
        <f t="shared" si="13"/>
        <v>-2178077</v>
      </c>
      <c r="O59" s="47">
        <f t="shared" si="7"/>
        <v>-162.11961295124675</v>
      </c>
      <c r="P59" s="9"/>
    </row>
    <row r="60" spans="1:16">
      <c r="A60" s="12"/>
      <c r="B60" s="25">
        <v>361.4</v>
      </c>
      <c r="C60" s="20" t="s">
        <v>111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3599332</v>
      </c>
      <c r="L60" s="46">
        <v>0</v>
      </c>
      <c r="M60" s="46">
        <v>0</v>
      </c>
      <c r="N60" s="46">
        <f t="shared" si="13"/>
        <v>3599332</v>
      </c>
      <c r="O60" s="47">
        <f t="shared" si="7"/>
        <v>267.90710829921846</v>
      </c>
      <c r="P60" s="9"/>
    </row>
    <row r="61" spans="1:16">
      <c r="A61" s="12"/>
      <c r="B61" s="25">
        <v>362</v>
      </c>
      <c r="C61" s="20" t="s">
        <v>62</v>
      </c>
      <c r="D61" s="46">
        <v>283021</v>
      </c>
      <c r="E61" s="46">
        <v>38841</v>
      </c>
      <c r="F61" s="46">
        <v>0</v>
      </c>
      <c r="G61" s="46">
        <v>0</v>
      </c>
      <c r="H61" s="46">
        <v>0</v>
      </c>
      <c r="I61" s="46">
        <v>242687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564549</v>
      </c>
      <c r="O61" s="47">
        <f t="shared" si="7"/>
        <v>42.020766654261259</v>
      </c>
      <c r="P61" s="9"/>
    </row>
    <row r="62" spans="1:16">
      <c r="A62" s="12"/>
      <c r="B62" s="25">
        <v>364</v>
      </c>
      <c r="C62" s="20" t="s">
        <v>112</v>
      </c>
      <c r="D62" s="46">
        <v>41166</v>
      </c>
      <c r="E62" s="46">
        <v>0</v>
      </c>
      <c r="F62" s="46">
        <v>0</v>
      </c>
      <c r="G62" s="46">
        <v>0</v>
      </c>
      <c r="H62" s="46">
        <v>0</v>
      </c>
      <c r="I62" s="46">
        <v>-13232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27934</v>
      </c>
      <c r="O62" s="47">
        <f t="shared" si="7"/>
        <v>2.0791961295124675</v>
      </c>
      <c r="P62" s="9"/>
    </row>
    <row r="63" spans="1:16">
      <c r="A63" s="12"/>
      <c r="B63" s="25">
        <v>365</v>
      </c>
      <c r="C63" s="20" t="s">
        <v>113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7366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7366</v>
      </c>
      <c r="O63" s="47">
        <f t="shared" si="7"/>
        <v>0.54826944547822853</v>
      </c>
      <c r="P63" s="9"/>
    </row>
    <row r="64" spans="1:16">
      <c r="A64" s="12"/>
      <c r="B64" s="25">
        <v>366</v>
      </c>
      <c r="C64" s="20" t="s">
        <v>65</v>
      </c>
      <c r="D64" s="46">
        <v>11762</v>
      </c>
      <c r="E64" s="46">
        <v>23924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35686</v>
      </c>
      <c r="O64" s="47">
        <f t="shared" si="7"/>
        <v>2.6561965016747302</v>
      </c>
      <c r="P64" s="9"/>
    </row>
    <row r="65" spans="1:119">
      <c r="A65" s="12"/>
      <c r="B65" s="25">
        <v>368</v>
      </c>
      <c r="C65" s="20" t="s">
        <v>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1969554</v>
      </c>
      <c r="L65" s="46">
        <v>0</v>
      </c>
      <c r="M65" s="46">
        <v>0</v>
      </c>
      <c r="N65" s="46">
        <f t="shared" si="13"/>
        <v>1969554</v>
      </c>
      <c r="O65" s="47">
        <f t="shared" si="7"/>
        <v>146.59873464830667</v>
      </c>
      <c r="P65" s="9"/>
    </row>
    <row r="66" spans="1:119">
      <c r="A66" s="12"/>
      <c r="B66" s="25">
        <v>369.7</v>
      </c>
      <c r="C66" s="20" t="s">
        <v>68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1254883</v>
      </c>
      <c r="L66" s="46">
        <v>0</v>
      </c>
      <c r="M66" s="46">
        <v>0</v>
      </c>
      <c r="N66" s="46">
        <f t="shared" si="13"/>
        <v>1254883</v>
      </c>
      <c r="O66" s="47">
        <f t="shared" si="7"/>
        <v>93.404019352437658</v>
      </c>
      <c r="P66" s="9"/>
    </row>
    <row r="67" spans="1:119">
      <c r="A67" s="12"/>
      <c r="B67" s="25">
        <v>369.9</v>
      </c>
      <c r="C67" s="20" t="s">
        <v>69</v>
      </c>
      <c r="D67" s="46">
        <v>71719</v>
      </c>
      <c r="E67" s="46">
        <v>0</v>
      </c>
      <c r="F67" s="46">
        <v>0</v>
      </c>
      <c r="G67" s="46">
        <v>0</v>
      </c>
      <c r="H67" s="46">
        <v>0</v>
      </c>
      <c r="I67" s="46">
        <v>152712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224431</v>
      </c>
      <c r="O67" s="47">
        <f t="shared" si="7"/>
        <v>16.704949758094529</v>
      </c>
      <c r="P67" s="9"/>
    </row>
    <row r="68" spans="1:119" ht="15.75">
      <c r="A68" s="29" t="s">
        <v>43</v>
      </c>
      <c r="B68" s="30"/>
      <c r="C68" s="31"/>
      <c r="D68" s="32">
        <f t="shared" ref="D68:M68" si="14">SUM(D69:D71)</f>
        <v>159861</v>
      </c>
      <c r="E68" s="32">
        <f t="shared" si="14"/>
        <v>11916</v>
      </c>
      <c r="F68" s="32">
        <f t="shared" si="14"/>
        <v>0</v>
      </c>
      <c r="G68" s="32">
        <f t="shared" si="14"/>
        <v>0</v>
      </c>
      <c r="H68" s="32">
        <f t="shared" si="14"/>
        <v>0</v>
      </c>
      <c r="I68" s="32">
        <f t="shared" si="14"/>
        <v>600950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>SUM(D68:M68)</f>
        <v>772727</v>
      </c>
      <c r="O68" s="45">
        <f t="shared" si="7"/>
        <v>57.515965761071826</v>
      </c>
      <c r="P68" s="9"/>
    </row>
    <row r="69" spans="1:119">
      <c r="A69" s="12"/>
      <c r="B69" s="25">
        <v>381</v>
      </c>
      <c r="C69" s="20" t="s">
        <v>70</v>
      </c>
      <c r="D69" s="46">
        <v>59861</v>
      </c>
      <c r="E69" s="46">
        <v>11916</v>
      </c>
      <c r="F69" s="46">
        <v>0</v>
      </c>
      <c r="G69" s="46">
        <v>0</v>
      </c>
      <c r="H69" s="46">
        <v>0</v>
      </c>
      <c r="I69" s="46">
        <v>450000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521777</v>
      </c>
      <c r="O69" s="47">
        <f>(N69/O$74)</f>
        <v>38.837141793822106</v>
      </c>
      <c r="P69" s="9"/>
    </row>
    <row r="70" spans="1:119">
      <c r="A70" s="12"/>
      <c r="B70" s="25">
        <v>382</v>
      </c>
      <c r="C70" s="20" t="s">
        <v>81</v>
      </c>
      <c r="D70" s="46">
        <v>100000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100000</v>
      </c>
      <c r="O70" s="47">
        <f>(N70/O$74)</f>
        <v>7.4432452549311501</v>
      </c>
      <c r="P70" s="9"/>
    </row>
    <row r="71" spans="1:119" ht="15.75" thickBot="1">
      <c r="A71" s="12"/>
      <c r="B71" s="25">
        <v>389.4</v>
      </c>
      <c r="C71" s="20" t="s">
        <v>114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150950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150950</v>
      </c>
      <c r="O71" s="47">
        <f>(N71/O$74)</f>
        <v>11.235578712318571</v>
      </c>
      <c r="P71" s="9"/>
    </row>
    <row r="72" spans="1:119" ht="16.5" thickBot="1">
      <c r="A72" s="14" t="s">
        <v>53</v>
      </c>
      <c r="B72" s="23"/>
      <c r="C72" s="22"/>
      <c r="D72" s="15">
        <f t="shared" ref="D72:M72" si="15">SUM(D5,D14,D27,D41,D51,D56,D68)</f>
        <v>35315090</v>
      </c>
      <c r="E72" s="15">
        <f t="shared" si="15"/>
        <v>11167733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41908719</v>
      </c>
      <c r="J72" s="15">
        <f t="shared" si="15"/>
        <v>0</v>
      </c>
      <c r="K72" s="15">
        <f t="shared" si="15"/>
        <v>6767919</v>
      </c>
      <c r="L72" s="15">
        <f t="shared" si="15"/>
        <v>0</v>
      </c>
      <c r="M72" s="15">
        <f t="shared" si="15"/>
        <v>0</v>
      </c>
      <c r="N72" s="15">
        <f>SUM(D72:M72)</f>
        <v>95159461</v>
      </c>
      <c r="O72" s="38">
        <f>(N72/O$74)</f>
        <v>7082.9520655005581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48" t="s">
        <v>143</v>
      </c>
      <c r="M74" s="48"/>
      <c r="N74" s="48"/>
      <c r="O74" s="43">
        <v>13435</v>
      </c>
    </row>
    <row r="75" spans="1:119">
      <c r="A75" s="49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1"/>
    </row>
    <row r="76" spans="1:119" ht="15.75" customHeight="1" thickBot="1">
      <c r="A76" s="52" t="s">
        <v>91</v>
      </c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4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17941995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329947</v>
      </c>
      <c r="L5" s="27">
        <f t="shared" si="0"/>
        <v>0</v>
      </c>
      <c r="M5" s="27">
        <f t="shared" si="0"/>
        <v>0</v>
      </c>
      <c r="N5" s="28">
        <f>SUM(D5:M5)</f>
        <v>18271942</v>
      </c>
      <c r="O5" s="33">
        <f t="shared" ref="O5:O36" si="1">(N5/O$70)</f>
        <v>1394.9112145965341</v>
      </c>
      <c r="P5" s="6"/>
    </row>
    <row r="6" spans="1:133">
      <c r="A6" s="12"/>
      <c r="B6" s="25">
        <v>312.10000000000002</v>
      </c>
      <c r="C6" s="20" t="s">
        <v>9</v>
      </c>
      <c r="D6" s="46">
        <v>267433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3" si="2">SUM(D6:M6)</f>
        <v>267433</v>
      </c>
      <c r="O6" s="47">
        <f t="shared" si="1"/>
        <v>20.416291319948087</v>
      </c>
      <c r="P6" s="9"/>
    </row>
    <row r="7" spans="1:133">
      <c r="A7" s="12"/>
      <c r="B7" s="25">
        <v>312.51</v>
      </c>
      <c r="C7" s="20" t="s">
        <v>79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174833</v>
      </c>
      <c r="L7" s="46">
        <v>0</v>
      </c>
      <c r="M7" s="46">
        <v>0</v>
      </c>
      <c r="N7" s="46">
        <f>SUM(D7:M7)</f>
        <v>174833</v>
      </c>
      <c r="O7" s="47">
        <f t="shared" si="1"/>
        <v>13.347049393083442</v>
      </c>
      <c r="P7" s="9"/>
    </row>
    <row r="8" spans="1:133">
      <c r="A8" s="12"/>
      <c r="B8" s="25">
        <v>312.52</v>
      </c>
      <c r="C8" s="20" t="s">
        <v>101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155114</v>
      </c>
      <c r="L8" s="46">
        <v>0</v>
      </c>
      <c r="M8" s="46">
        <v>0</v>
      </c>
      <c r="N8" s="46">
        <f>SUM(D8:M8)</f>
        <v>155114</v>
      </c>
      <c r="O8" s="47">
        <f t="shared" si="1"/>
        <v>11.841667302847545</v>
      </c>
      <c r="P8" s="9"/>
    </row>
    <row r="9" spans="1:133">
      <c r="A9" s="12"/>
      <c r="B9" s="25">
        <v>312.60000000000002</v>
      </c>
      <c r="C9" s="20" t="s">
        <v>133</v>
      </c>
      <c r="D9" s="46">
        <v>1121001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1121001</v>
      </c>
      <c r="O9" s="47">
        <f t="shared" si="1"/>
        <v>85.57912817772349</v>
      </c>
      <c r="P9" s="9"/>
    </row>
    <row r="10" spans="1:133">
      <c r="A10" s="12"/>
      <c r="B10" s="25">
        <v>314.10000000000002</v>
      </c>
      <c r="C10" s="20" t="s">
        <v>10</v>
      </c>
      <c r="D10" s="46">
        <v>3491801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3491801</v>
      </c>
      <c r="O10" s="47">
        <f t="shared" si="1"/>
        <v>266.57004351477212</v>
      </c>
      <c r="P10" s="9"/>
    </row>
    <row r="11" spans="1:133">
      <c r="A11" s="12"/>
      <c r="B11" s="25">
        <v>314.39999999999998</v>
      </c>
      <c r="C11" s="20" t="s">
        <v>11</v>
      </c>
      <c r="D11" s="46">
        <v>107043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107043</v>
      </c>
      <c r="O11" s="47">
        <f t="shared" si="1"/>
        <v>8.1718451790212985</v>
      </c>
      <c r="P11" s="9"/>
    </row>
    <row r="12" spans="1:133">
      <c r="A12" s="12"/>
      <c r="B12" s="25">
        <v>315</v>
      </c>
      <c r="C12" s="20" t="s">
        <v>102</v>
      </c>
      <c r="D12" s="46">
        <v>906837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906837</v>
      </c>
      <c r="O12" s="47">
        <f t="shared" si="1"/>
        <v>69.229483166653949</v>
      </c>
      <c r="P12" s="9"/>
    </row>
    <row r="13" spans="1:133">
      <c r="A13" s="12"/>
      <c r="B13" s="25">
        <v>316</v>
      </c>
      <c r="C13" s="20" t="s">
        <v>103</v>
      </c>
      <c r="D13" s="46">
        <v>12047880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12047880</v>
      </c>
      <c r="O13" s="47">
        <f t="shared" si="1"/>
        <v>919.75570654248418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SUM(D15:D25)</f>
        <v>4387631</v>
      </c>
      <c r="E14" s="32">
        <f t="shared" si="3"/>
        <v>90519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3411050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7889200</v>
      </c>
      <c r="O14" s="45">
        <f t="shared" si="1"/>
        <v>602.27498282311626</v>
      </c>
      <c r="P14" s="10"/>
    </row>
    <row r="15" spans="1:133">
      <c r="A15" s="12"/>
      <c r="B15" s="25">
        <v>322</v>
      </c>
      <c r="C15" s="20" t="s">
        <v>0</v>
      </c>
      <c r="D15" s="46">
        <v>882649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882649</v>
      </c>
      <c r="O15" s="47">
        <f t="shared" si="1"/>
        <v>67.382929994656081</v>
      </c>
      <c r="P15" s="9"/>
    </row>
    <row r="16" spans="1:133">
      <c r="A16" s="12"/>
      <c r="B16" s="25">
        <v>323.10000000000002</v>
      </c>
      <c r="C16" s="20" t="s">
        <v>15</v>
      </c>
      <c r="D16" s="46">
        <v>2707297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4" si="4">SUM(D16:M16)</f>
        <v>2707297</v>
      </c>
      <c r="O16" s="47">
        <f t="shared" si="1"/>
        <v>206.67967020383236</v>
      </c>
      <c r="P16" s="9"/>
    </row>
    <row r="17" spans="1:16">
      <c r="A17" s="12"/>
      <c r="B17" s="25">
        <v>323.39999999999998</v>
      </c>
      <c r="C17" s="20" t="s">
        <v>16</v>
      </c>
      <c r="D17" s="46">
        <v>66500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66500</v>
      </c>
      <c r="O17" s="47">
        <f t="shared" si="1"/>
        <v>5.0767234140010684</v>
      </c>
      <c r="P17" s="9"/>
    </row>
    <row r="18" spans="1:16">
      <c r="A18" s="12"/>
      <c r="B18" s="25">
        <v>324.11</v>
      </c>
      <c r="C18" s="20" t="s">
        <v>17</v>
      </c>
      <c r="D18" s="46">
        <v>154211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154211</v>
      </c>
      <c r="O18" s="47">
        <f t="shared" si="1"/>
        <v>11.772730742804795</v>
      </c>
      <c r="P18" s="9"/>
    </row>
    <row r="19" spans="1:16">
      <c r="A19" s="12"/>
      <c r="B19" s="25">
        <v>324.12</v>
      </c>
      <c r="C19" s="20" t="s">
        <v>85</v>
      </c>
      <c r="D19" s="46">
        <v>56521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56521</v>
      </c>
      <c r="O19" s="47">
        <f t="shared" si="1"/>
        <v>4.3149095350790141</v>
      </c>
      <c r="P19" s="9"/>
    </row>
    <row r="20" spans="1:16">
      <c r="A20" s="12"/>
      <c r="B20" s="25">
        <v>324.22000000000003</v>
      </c>
      <c r="C20" s="20" t="s">
        <v>86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1845960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1845960</v>
      </c>
      <c r="O20" s="47">
        <f t="shared" si="1"/>
        <v>140.92373463623179</v>
      </c>
      <c r="P20" s="9"/>
    </row>
    <row r="21" spans="1:16">
      <c r="A21" s="12"/>
      <c r="B21" s="25">
        <v>324.32</v>
      </c>
      <c r="C21" s="20" t="s">
        <v>98</v>
      </c>
      <c r="D21" s="46">
        <v>0</v>
      </c>
      <c r="E21" s="46">
        <v>76800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76800</v>
      </c>
      <c r="O21" s="47">
        <f t="shared" si="1"/>
        <v>5.8630429803801816</v>
      </c>
      <c r="P21" s="9"/>
    </row>
    <row r="22" spans="1:16">
      <c r="A22" s="12"/>
      <c r="B22" s="25">
        <v>324.61</v>
      </c>
      <c r="C22" s="20" t="s">
        <v>20</v>
      </c>
      <c r="D22" s="46">
        <v>433538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433538</v>
      </c>
      <c r="O22" s="47">
        <f t="shared" si="1"/>
        <v>33.097030307657072</v>
      </c>
      <c r="P22" s="9"/>
    </row>
    <row r="23" spans="1:16">
      <c r="A23" s="12"/>
      <c r="B23" s="25">
        <v>325.10000000000002</v>
      </c>
      <c r="C23" s="20" t="s">
        <v>137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1555500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1555500</v>
      </c>
      <c r="O23" s="47">
        <f t="shared" si="1"/>
        <v>118.74952286434079</v>
      </c>
      <c r="P23" s="9"/>
    </row>
    <row r="24" spans="1:16">
      <c r="A24" s="12"/>
      <c r="B24" s="25">
        <v>325.2</v>
      </c>
      <c r="C24" s="20" t="s">
        <v>138</v>
      </c>
      <c r="D24" s="46">
        <v>9315</v>
      </c>
      <c r="E24" s="46">
        <v>719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10034</v>
      </c>
      <c r="O24" s="47">
        <f t="shared" si="1"/>
        <v>0.76601267272310869</v>
      </c>
      <c r="P24" s="9"/>
    </row>
    <row r="25" spans="1:16">
      <c r="A25" s="12"/>
      <c r="B25" s="25">
        <v>329</v>
      </c>
      <c r="C25" s="20" t="s">
        <v>21</v>
      </c>
      <c r="D25" s="46">
        <v>77600</v>
      </c>
      <c r="E25" s="46">
        <v>13000</v>
      </c>
      <c r="F25" s="46">
        <v>0</v>
      </c>
      <c r="G25" s="46">
        <v>0</v>
      </c>
      <c r="H25" s="46">
        <v>0</v>
      </c>
      <c r="I25" s="46">
        <v>9590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100190</v>
      </c>
      <c r="O25" s="47">
        <f t="shared" si="1"/>
        <v>7.6486754714100309</v>
      </c>
      <c r="P25" s="9"/>
    </row>
    <row r="26" spans="1:16" ht="15.75">
      <c r="A26" s="29" t="s">
        <v>23</v>
      </c>
      <c r="B26" s="30"/>
      <c r="C26" s="31"/>
      <c r="D26" s="32">
        <f t="shared" ref="D26:M26" si="5">SUM(D27:D37)</f>
        <v>2244304</v>
      </c>
      <c r="E26" s="32">
        <f t="shared" si="5"/>
        <v>9969342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518425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12732071</v>
      </c>
      <c r="O26" s="45">
        <f t="shared" si="1"/>
        <v>971.98801435224061</v>
      </c>
      <c r="P26" s="10"/>
    </row>
    <row r="27" spans="1:16">
      <c r="A27" s="12"/>
      <c r="B27" s="25">
        <v>331.2</v>
      </c>
      <c r="C27" s="20" t="s">
        <v>22</v>
      </c>
      <c r="D27" s="46">
        <v>35037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35037</v>
      </c>
      <c r="O27" s="47">
        <f t="shared" si="1"/>
        <v>2.6747843346820366</v>
      </c>
      <c r="P27" s="9"/>
    </row>
    <row r="28" spans="1:16">
      <c r="A28" s="12"/>
      <c r="B28" s="25">
        <v>331.39</v>
      </c>
      <c r="C28" s="20" t="s">
        <v>26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518425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518425</v>
      </c>
      <c r="O28" s="47">
        <f t="shared" si="1"/>
        <v>39.577448660203068</v>
      </c>
      <c r="P28" s="9"/>
    </row>
    <row r="29" spans="1:16">
      <c r="A29" s="12"/>
      <c r="B29" s="25">
        <v>335.12</v>
      </c>
      <c r="C29" s="20" t="s">
        <v>104</v>
      </c>
      <c r="D29" s="46">
        <v>378010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378010</v>
      </c>
      <c r="O29" s="47">
        <f t="shared" si="1"/>
        <v>28.857928086113443</v>
      </c>
      <c r="P29" s="9"/>
    </row>
    <row r="30" spans="1:16">
      <c r="A30" s="12"/>
      <c r="B30" s="25">
        <v>335.14</v>
      </c>
      <c r="C30" s="20" t="s">
        <v>105</v>
      </c>
      <c r="D30" s="46">
        <v>3383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3383</v>
      </c>
      <c r="O30" s="47">
        <f t="shared" si="1"/>
        <v>0.25826398961752806</v>
      </c>
      <c r="P30" s="9"/>
    </row>
    <row r="31" spans="1:16">
      <c r="A31" s="12"/>
      <c r="B31" s="25">
        <v>335.15</v>
      </c>
      <c r="C31" s="20" t="s">
        <v>106</v>
      </c>
      <c r="D31" s="46">
        <v>93195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93195</v>
      </c>
      <c r="O31" s="47">
        <f t="shared" si="1"/>
        <v>7.1146652416214975</v>
      </c>
      <c r="P31" s="9"/>
    </row>
    <row r="32" spans="1:16">
      <c r="A32" s="12"/>
      <c r="B32" s="25">
        <v>335.18</v>
      </c>
      <c r="C32" s="20" t="s">
        <v>107</v>
      </c>
      <c r="D32" s="46">
        <v>1198187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1198187</v>
      </c>
      <c r="O32" s="47">
        <f t="shared" si="1"/>
        <v>91.471639056416521</v>
      </c>
      <c r="P32" s="9"/>
    </row>
    <row r="33" spans="1:16">
      <c r="A33" s="12"/>
      <c r="B33" s="25">
        <v>335.21</v>
      </c>
      <c r="C33" s="20" t="s">
        <v>35</v>
      </c>
      <c r="D33" s="46">
        <v>6559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6559</v>
      </c>
      <c r="O33" s="47">
        <f t="shared" si="1"/>
        <v>0.50072524620200021</v>
      </c>
      <c r="P33" s="9"/>
    </row>
    <row r="34" spans="1:16">
      <c r="A34" s="12"/>
      <c r="B34" s="25">
        <v>335.49</v>
      </c>
      <c r="C34" s="20" t="s">
        <v>87</v>
      </c>
      <c r="D34" s="46">
        <v>21756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21756</v>
      </c>
      <c r="O34" s="47">
        <f t="shared" si="1"/>
        <v>1.6608901442858233</v>
      </c>
      <c r="P34" s="9"/>
    </row>
    <row r="35" spans="1:16">
      <c r="A35" s="12"/>
      <c r="B35" s="25">
        <v>337.2</v>
      </c>
      <c r="C35" s="20" t="s">
        <v>108</v>
      </c>
      <c r="D35" s="46">
        <v>262500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262500</v>
      </c>
      <c r="O35" s="47">
        <f t="shared" si="1"/>
        <v>20.039697686846324</v>
      </c>
      <c r="P35" s="9"/>
    </row>
    <row r="36" spans="1:16">
      <c r="A36" s="12"/>
      <c r="B36" s="25">
        <v>337.7</v>
      </c>
      <c r="C36" s="20" t="s">
        <v>109</v>
      </c>
      <c r="D36" s="46">
        <v>245677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245677</v>
      </c>
      <c r="O36" s="47">
        <f t="shared" si="1"/>
        <v>18.755401175662264</v>
      </c>
      <c r="P36" s="9"/>
    </row>
    <row r="37" spans="1:16">
      <c r="A37" s="12"/>
      <c r="B37" s="25">
        <v>338</v>
      </c>
      <c r="C37" s="20" t="s">
        <v>36</v>
      </c>
      <c r="D37" s="46">
        <v>0</v>
      </c>
      <c r="E37" s="46">
        <v>9969342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9969342</v>
      </c>
      <c r="O37" s="47">
        <f t="shared" ref="O37:O68" si="7">(N37/O$70)</f>
        <v>761.07657073059011</v>
      </c>
      <c r="P37" s="9"/>
    </row>
    <row r="38" spans="1:16" ht="15.75">
      <c r="A38" s="29" t="s">
        <v>41</v>
      </c>
      <c r="B38" s="30"/>
      <c r="C38" s="31"/>
      <c r="D38" s="32">
        <f t="shared" ref="D38:M38" si="8">SUM(D39:D46)</f>
        <v>584281</v>
      </c>
      <c r="E38" s="32">
        <f t="shared" si="8"/>
        <v>108869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32703913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33397063</v>
      </c>
      <c r="O38" s="45">
        <f t="shared" si="7"/>
        <v>2549.5887472326131</v>
      </c>
      <c r="P38" s="10"/>
    </row>
    <row r="39" spans="1:16">
      <c r="A39" s="12"/>
      <c r="B39" s="25">
        <v>342.1</v>
      </c>
      <c r="C39" s="20" t="s">
        <v>44</v>
      </c>
      <c r="D39" s="46">
        <v>14170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9">SUM(D39:M39)</f>
        <v>14170</v>
      </c>
      <c r="O39" s="47">
        <f t="shared" si="7"/>
        <v>1.081761966562333</v>
      </c>
      <c r="P39" s="9"/>
    </row>
    <row r="40" spans="1:16">
      <c r="A40" s="12"/>
      <c r="B40" s="25">
        <v>342.9</v>
      </c>
      <c r="C40" s="20" t="s">
        <v>130</v>
      </c>
      <c r="D40" s="46">
        <v>16359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16359</v>
      </c>
      <c r="O40" s="47">
        <f t="shared" si="7"/>
        <v>1.2488739598442629</v>
      </c>
      <c r="P40" s="9"/>
    </row>
    <row r="41" spans="1:16">
      <c r="A41" s="12"/>
      <c r="B41" s="25">
        <v>343.3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18233756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18233756</v>
      </c>
      <c r="O41" s="47">
        <f t="shared" si="7"/>
        <v>1391.9960302313154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13025400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13025400</v>
      </c>
      <c r="O42" s="47">
        <f t="shared" si="7"/>
        <v>994.38125047713561</v>
      </c>
      <c r="P42" s="9"/>
    </row>
    <row r="43" spans="1:16">
      <c r="A43" s="12"/>
      <c r="B43" s="25">
        <v>343.6</v>
      </c>
      <c r="C43" s="20" t="s">
        <v>48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100756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100756</v>
      </c>
      <c r="O43" s="47">
        <f t="shared" si="7"/>
        <v>7.691884876708146</v>
      </c>
      <c r="P43" s="9"/>
    </row>
    <row r="44" spans="1:16">
      <c r="A44" s="12"/>
      <c r="B44" s="25">
        <v>344.9</v>
      </c>
      <c r="C44" s="20" t="s">
        <v>110</v>
      </c>
      <c r="D44" s="46">
        <v>282036</v>
      </c>
      <c r="E44" s="46">
        <v>108869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390905</v>
      </c>
      <c r="O44" s="47">
        <f t="shared" si="7"/>
        <v>29.842354378196809</v>
      </c>
      <c r="P44" s="9"/>
    </row>
    <row r="45" spans="1:16">
      <c r="A45" s="12"/>
      <c r="B45" s="25">
        <v>347.2</v>
      </c>
      <c r="C45" s="20" t="s">
        <v>51</v>
      </c>
      <c r="D45" s="46">
        <v>271716</v>
      </c>
      <c r="E45" s="46">
        <v>0</v>
      </c>
      <c r="F45" s="46">
        <v>0</v>
      </c>
      <c r="G45" s="46">
        <v>0</v>
      </c>
      <c r="H45" s="46">
        <v>0</v>
      </c>
      <c r="I45" s="46">
        <v>352813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624529</v>
      </c>
      <c r="O45" s="47">
        <f t="shared" si="7"/>
        <v>47.677608977784566</v>
      </c>
      <c r="P45" s="9"/>
    </row>
    <row r="46" spans="1:16">
      <c r="A46" s="12"/>
      <c r="B46" s="25">
        <v>347.5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991188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991188</v>
      </c>
      <c r="O46" s="47">
        <f t="shared" si="7"/>
        <v>75.668982365066029</v>
      </c>
      <c r="P46" s="9"/>
    </row>
    <row r="47" spans="1:16" ht="15.75">
      <c r="A47" s="29" t="s">
        <v>42</v>
      </c>
      <c r="B47" s="30"/>
      <c r="C47" s="31"/>
      <c r="D47" s="32">
        <f t="shared" ref="D47:M47" si="10">SUM(D48:D51)</f>
        <v>128777</v>
      </c>
      <c r="E47" s="32">
        <f t="shared" si="10"/>
        <v>17936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367207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53" si="11">SUM(D47:M47)</f>
        <v>513920</v>
      </c>
      <c r="O47" s="45">
        <f t="shared" si="7"/>
        <v>39.233529277044049</v>
      </c>
      <c r="P47" s="10"/>
    </row>
    <row r="48" spans="1:16">
      <c r="A48" s="13"/>
      <c r="B48" s="39">
        <v>351.1</v>
      </c>
      <c r="C48" s="21" t="s">
        <v>55</v>
      </c>
      <c r="D48" s="46">
        <v>64460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64460</v>
      </c>
      <c r="O48" s="47">
        <f t="shared" si="7"/>
        <v>4.92098633483472</v>
      </c>
      <c r="P48" s="9"/>
    </row>
    <row r="49" spans="1:16">
      <c r="A49" s="13"/>
      <c r="B49" s="39">
        <v>354</v>
      </c>
      <c r="C49" s="21" t="s">
        <v>56</v>
      </c>
      <c r="D49" s="46">
        <v>29994</v>
      </c>
      <c r="E49" s="46">
        <v>9050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39044</v>
      </c>
      <c r="O49" s="47">
        <f t="shared" si="7"/>
        <v>2.980685548515154</v>
      </c>
      <c r="P49" s="9"/>
    </row>
    <row r="50" spans="1:16">
      <c r="A50" s="13"/>
      <c r="B50" s="39">
        <v>358.2</v>
      </c>
      <c r="C50" s="21" t="s">
        <v>134</v>
      </c>
      <c r="D50" s="46">
        <v>3473</v>
      </c>
      <c r="E50" s="46">
        <v>8886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12359</v>
      </c>
      <c r="O50" s="47">
        <f t="shared" si="7"/>
        <v>0.94350713794946184</v>
      </c>
      <c r="P50" s="9"/>
    </row>
    <row r="51" spans="1:16">
      <c r="A51" s="13"/>
      <c r="B51" s="39">
        <v>359</v>
      </c>
      <c r="C51" s="21" t="s">
        <v>57</v>
      </c>
      <c r="D51" s="46">
        <v>30850</v>
      </c>
      <c r="E51" s="46">
        <v>0</v>
      </c>
      <c r="F51" s="46">
        <v>0</v>
      </c>
      <c r="G51" s="46">
        <v>0</v>
      </c>
      <c r="H51" s="46">
        <v>0</v>
      </c>
      <c r="I51" s="46">
        <v>367207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398057</v>
      </c>
      <c r="O51" s="47">
        <f t="shared" si="7"/>
        <v>30.388350255744712</v>
      </c>
      <c r="P51" s="9"/>
    </row>
    <row r="52" spans="1:16" ht="15.75">
      <c r="A52" s="29" t="s">
        <v>2</v>
      </c>
      <c r="B52" s="30"/>
      <c r="C52" s="31"/>
      <c r="D52" s="32">
        <f t="shared" ref="D52:M52" si="12">SUM(D53:D63)</f>
        <v>612663</v>
      </c>
      <c r="E52" s="32">
        <f t="shared" si="12"/>
        <v>34094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1496459</v>
      </c>
      <c r="J52" s="32">
        <f t="shared" si="12"/>
        <v>0</v>
      </c>
      <c r="K52" s="32">
        <f t="shared" si="12"/>
        <v>8538102</v>
      </c>
      <c r="L52" s="32">
        <f t="shared" si="12"/>
        <v>0</v>
      </c>
      <c r="M52" s="32">
        <f t="shared" si="12"/>
        <v>0</v>
      </c>
      <c r="N52" s="32">
        <f t="shared" si="11"/>
        <v>10681318</v>
      </c>
      <c r="O52" s="45">
        <f t="shared" si="7"/>
        <v>815.43003282693337</v>
      </c>
      <c r="P52" s="10"/>
    </row>
    <row r="53" spans="1:16">
      <c r="A53" s="12"/>
      <c r="B53" s="25">
        <v>361.1</v>
      </c>
      <c r="C53" s="20" t="s">
        <v>58</v>
      </c>
      <c r="D53" s="46">
        <v>200782</v>
      </c>
      <c r="E53" s="46">
        <v>1025</v>
      </c>
      <c r="F53" s="46">
        <v>0</v>
      </c>
      <c r="G53" s="46">
        <v>0</v>
      </c>
      <c r="H53" s="46">
        <v>0</v>
      </c>
      <c r="I53" s="46">
        <v>594352</v>
      </c>
      <c r="J53" s="46">
        <v>0</v>
      </c>
      <c r="K53" s="46">
        <v>4777</v>
      </c>
      <c r="L53" s="46">
        <v>0</v>
      </c>
      <c r="M53" s="46">
        <v>0</v>
      </c>
      <c r="N53" s="46">
        <f t="shared" si="11"/>
        <v>800936</v>
      </c>
      <c r="O53" s="47">
        <f t="shared" si="7"/>
        <v>61.144820215283609</v>
      </c>
      <c r="P53" s="9"/>
    </row>
    <row r="54" spans="1:16">
      <c r="A54" s="12"/>
      <c r="B54" s="25">
        <v>361.2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1374657</v>
      </c>
      <c r="L54" s="46">
        <v>0</v>
      </c>
      <c r="M54" s="46">
        <v>0</v>
      </c>
      <c r="N54" s="46">
        <f t="shared" ref="N54:N63" si="13">SUM(D54:M54)</f>
        <v>1374657</v>
      </c>
      <c r="O54" s="47">
        <f t="shared" si="7"/>
        <v>104.94365982136041</v>
      </c>
      <c r="P54" s="9"/>
    </row>
    <row r="55" spans="1:16">
      <c r="A55" s="12"/>
      <c r="B55" s="25">
        <v>361.3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3571546</v>
      </c>
      <c r="L55" s="46">
        <v>0</v>
      </c>
      <c r="M55" s="46">
        <v>0</v>
      </c>
      <c r="N55" s="46">
        <f t="shared" si="13"/>
        <v>3571546</v>
      </c>
      <c r="O55" s="47">
        <f t="shared" si="7"/>
        <v>272.65791281777234</v>
      </c>
      <c r="P55" s="9"/>
    </row>
    <row r="56" spans="1:16">
      <c r="A56" s="12"/>
      <c r="B56" s="25">
        <v>361.4</v>
      </c>
      <c r="C56" s="20" t="s">
        <v>111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846879</v>
      </c>
      <c r="L56" s="46">
        <v>0</v>
      </c>
      <c r="M56" s="46">
        <v>0</v>
      </c>
      <c r="N56" s="46">
        <f t="shared" si="13"/>
        <v>846879</v>
      </c>
      <c r="O56" s="47">
        <f t="shared" si="7"/>
        <v>64.65218718986182</v>
      </c>
      <c r="P56" s="9"/>
    </row>
    <row r="57" spans="1:16">
      <c r="A57" s="12"/>
      <c r="B57" s="25">
        <v>362</v>
      </c>
      <c r="C57" s="20" t="s">
        <v>62</v>
      </c>
      <c r="D57" s="46">
        <v>257021</v>
      </c>
      <c r="E57" s="46">
        <v>5265</v>
      </c>
      <c r="F57" s="46">
        <v>0</v>
      </c>
      <c r="G57" s="46">
        <v>0</v>
      </c>
      <c r="H57" s="46">
        <v>0</v>
      </c>
      <c r="I57" s="46">
        <v>270008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532294</v>
      </c>
      <c r="O57" s="47">
        <f t="shared" si="7"/>
        <v>40.636231773417819</v>
      </c>
      <c r="P57" s="9"/>
    </row>
    <row r="58" spans="1:16">
      <c r="A58" s="12"/>
      <c r="B58" s="25">
        <v>364</v>
      </c>
      <c r="C58" s="20" t="s">
        <v>112</v>
      </c>
      <c r="D58" s="46">
        <v>82725</v>
      </c>
      <c r="E58" s="46">
        <v>3860</v>
      </c>
      <c r="F58" s="46">
        <v>0</v>
      </c>
      <c r="G58" s="46">
        <v>0</v>
      </c>
      <c r="H58" s="46">
        <v>0</v>
      </c>
      <c r="I58" s="46">
        <v>312978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399563</v>
      </c>
      <c r="O58" s="47">
        <f t="shared" si="7"/>
        <v>30.503320864188105</v>
      </c>
      <c r="P58" s="9"/>
    </row>
    <row r="59" spans="1:16">
      <c r="A59" s="12"/>
      <c r="B59" s="25">
        <v>365</v>
      </c>
      <c r="C59" s="20" t="s">
        <v>113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10657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10657</v>
      </c>
      <c r="O59" s="47">
        <f t="shared" si="7"/>
        <v>0.81357355523322394</v>
      </c>
      <c r="P59" s="9"/>
    </row>
    <row r="60" spans="1:16">
      <c r="A60" s="12"/>
      <c r="B60" s="25">
        <v>366</v>
      </c>
      <c r="C60" s="20" t="s">
        <v>65</v>
      </c>
      <c r="D60" s="46">
        <v>13547</v>
      </c>
      <c r="E60" s="46">
        <v>23805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37352</v>
      </c>
      <c r="O60" s="47">
        <f t="shared" si="7"/>
        <v>2.8515153828536528</v>
      </c>
      <c r="P60" s="9"/>
    </row>
    <row r="61" spans="1:16">
      <c r="A61" s="12"/>
      <c r="B61" s="25">
        <v>368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1520104</v>
      </c>
      <c r="L61" s="46">
        <v>0</v>
      </c>
      <c r="M61" s="46">
        <v>0</v>
      </c>
      <c r="N61" s="46">
        <f t="shared" si="13"/>
        <v>1520104</v>
      </c>
      <c r="O61" s="47">
        <f t="shared" si="7"/>
        <v>116.0473318573937</v>
      </c>
      <c r="P61" s="9"/>
    </row>
    <row r="62" spans="1:16">
      <c r="A62" s="12"/>
      <c r="B62" s="25">
        <v>369.7</v>
      </c>
      <c r="C62" s="20" t="s">
        <v>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1101475</v>
      </c>
      <c r="L62" s="46">
        <v>0</v>
      </c>
      <c r="M62" s="46">
        <v>0</v>
      </c>
      <c r="N62" s="46">
        <f t="shared" si="13"/>
        <v>1101475</v>
      </c>
      <c r="O62" s="47">
        <f t="shared" si="7"/>
        <v>84.088480036644015</v>
      </c>
      <c r="P62" s="9"/>
    </row>
    <row r="63" spans="1:16">
      <c r="A63" s="12"/>
      <c r="B63" s="25">
        <v>369.9</v>
      </c>
      <c r="C63" s="20" t="s">
        <v>69</v>
      </c>
      <c r="D63" s="46">
        <v>58588</v>
      </c>
      <c r="E63" s="46">
        <v>139</v>
      </c>
      <c r="F63" s="46">
        <v>0</v>
      </c>
      <c r="G63" s="46">
        <v>0</v>
      </c>
      <c r="H63" s="46">
        <v>0</v>
      </c>
      <c r="I63" s="46">
        <v>308464</v>
      </c>
      <c r="J63" s="46">
        <v>0</v>
      </c>
      <c r="K63" s="46">
        <v>118664</v>
      </c>
      <c r="L63" s="46">
        <v>0</v>
      </c>
      <c r="M63" s="46">
        <v>0</v>
      </c>
      <c r="N63" s="46">
        <f t="shared" si="13"/>
        <v>485855</v>
      </c>
      <c r="O63" s="47">
        <f t="shared" si="7"/>
        <v>37.090999312924652</v>
      </c>
      <c r="P63" s="9"/>
    </row>
    <row r="64" spans="1:16" ht="15.75">
      <c r="A64" s="29" t="s">
        <v>43</v>
      </c>
      <c r="B64" s="30"/>
      <c r="C64" s="31"/>
      <c r="D64" s="32">
        <f t="shared" ref="D64:M64" si="14">SUM(D65:D67)</f>
        <v>100000</v>
      </c>
      <c r="E64" s="32">
        <f t="shared" si="14"/>
        <v>2040</v>
      </c>
      <c r="F64" s="32">
        <f t="shared" si="14"/>
        <v>0</v>
      </c>
      <c r="G64" s="32">
        <f t="shared" si="14"/>
        <v>0</v>
      </c>
      <c r="H64" s="32">
        <f t="shared" si="14"/>
        <v>0</v>
      </c>
      <c r="I64" s="32">
        <f t="shared" si="14"/>
        <v>704213</v>
      </c>
      <c r="J64" s="32">
        <f t="shared" si="14"/>
        <v>0</v>
      </c>
      <c r="K64" s="32">
        <f t="shared" si="14"/>
        <v>0</v>
      </c>
      <c r="L64" s="32">
        <f t="shared" si="14"/>
        <v>0</v>
      </c>
      <c r="M64" s="32">
        <f t="shared" si="14"/>
        <v>0</v>
      </c>
      <c r="N64" s="32">
        <f>SUM(D64:M64)</f>
        <v>806253</v>
      </c>
      <c r="O64" s="45">
        <f t="shared" si="7"/>
        <v>61.550729063287271</v>
      </c>
      <c r="P64" s="9"/>
    </row>
    <row r="65" spans="1:119">
      <c r="A65" s="12"/>
      <c r="B65" s="25">
        <v>381</v>
      </c>
      <c r="C65" s="20" t="s">
        <v>70</v>
      </c>
      <c r="D65" s="46">
        <v>0</v>
      </c>
      <c r="E65" s="46">
        <v>2040</v>
      </c>
      <c r="F65" s="46">
        <v>0</v>
      </c>
      <c r="G65" s="46">
        <v>0</v>
      </c>
      <c r="H65" s="46">
        <v>0</v>
      </c>
      <c r="I65" s="46">
        <v>552192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554232</v>
      </c>
      <c r="O65" s="47">
        <f t="shared" si="7"/>
        <v>42.311016108099857</v>
      </c>
      <c r="P65" s="9"/>
    </row>
    <row r="66" spans="1:119">
      <c r="A66" s="12"/>
      <c r="B66" s="25">
        <v>382</v>
      </c>
      <c r="C66" s="20" t="s">
        <v>81</v>
      </c>
      <c r="D66" s="46">
        <v>100000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100000</v>
      </c>
      <c r="O66" s="47">
        <f t="shared" si="7"/>
        <v>7.6341705473700285</v>
      </c>
      <c r="P66" s="9"/>
    </row>
    <row r="67" spans="1:119" ht="15.75" thickBot="1">
      <c r="A67" s="12"/>
      <c r="B67" s="25">
        <v>389.4</v>
      </c>
      <c r="C67" s="20" t="s">
        <v>114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152021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152021</v>
      </c>
      <c r="O67" s="47">
        <f t="shared" si="7"/>
        <v>11.60554240781739</v>
      </c>
      <c r="P67" s="9"/>
    </row>
    <row r="68" spans="1:119" ht="16.5" thickBot="1">
      <c r="A68" s="14" t="s">
        <v>53</v>
      </c>
      <c r="B68" s="23"/>
      <c r="C68" s="22"/>
      <c r="D68" s="15">
        <f t="shared" ref="D68:M68" si="15">SUM(D5,D14,D26,D38,D47,D52,D64)</f>
        <v>25999651</v>
      </c>
      <c r="E68" s="15">
        <f t="shared" si="15"/>
        <v>10222800</v>
      </c>
      <c r="F68" s="15">
        <f t="shared" si="15"/>
        <v>0</v>
      </c>
      <c r="G68" s="15">
        <f t="shared" si="15"/>
        <v>0</v>
      </c>
      <c r="H68" s="15">
        <f t="shared" si="15"/>
        <v>0</v>
      </c>
      <c r="I68" s="15">
        <f t="shared" si="15"/>
        <v>39201267</v>
      </c>
      <c r="J68" s="15">
        <f t="shared" si="15"/>
        <v>0</v>
      </c>
      <c r="K68" s="15">
        <f t="shared" si="15"/>
        <v>8868049</v>
      </c>
      <c r="L68" s="15">
        <f t="shared" si="15"/>
        <v>0</v>
      </c>
      <c r="M68" s="15">
        <f t="shared" si="15"/>
        <v>0</v>
      </c>
      <c r="N68" s="15">
        <f>SUM(D68:M68)</f>
        <v>84291767</v>
      </c>
      <c r="O68" s="38">
        <f t="shared" si="7"/>
        <v>6434.9772501717689</v>
      </c>
      <c r="P68" s="6"/>
      <c r="Q68" s="2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</row>
    <row r="69" spans="1:119">
      <c r="A69" s="16"/>
      <c r="B69" s="18"/>
      <c r="C69" s="1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9"/>
    </row>
    <row r="70" spans="1:119">
      <c r="A70" s="40"/>
      <c r="B70" s="41"/>
      <c r="C70" s="41"/>
      <c r="D70" s="42"/>
      <c r="E70" s="42"/>
      <c r="F70" s="42"/>
      <c r="G70" s="42"/>
      <c r="H70" s="42"/>
      <c r="I70" s="42"/>
      <c r="J70" s="42"/>
      <c r="K70" s="42"/>
      <c r="L70" s="48" t="s">
        <v>139</v>
      </c>
      <c r="M70" s="48"/>
      <c r="N70" s="48"/>
      <c r="O70" s="43">
        <v>13099</v>
      </c>
    </row>
    <row r="71" spans="1:119">
      <c r="A71" s="49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1"/>
    </row>
    <row r="72" spans="1:119" ht="15.75" customHeight="1" thickBot="1">
      <c r="A72" s="52" t="s">
        <v>91</v>
      </c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4"/>
    </row>
  </sheetData>
  <mergeCells count="10">
    <mergeCell ref="L70:N70"/>
    <mergeCell ref="A71:O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16572089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319296</v>
      </c>
      <c r="L5" s="27">
        <f t="shared" si="0"/>
        <v>0</v>
      </c>
      <c r="M5" s="27">
        <f t="shared" si="0"/>
        <v>0</v>
      </c>
      <c r="N5" s="28">
        <f>SUM(D5:M5)</f>
        <v>16891385</v>
      </c>
      <c r="O5" s="33">
        <f t="shared" ref="O5:O36" si="1">(N5/O$68)</f>
        <v>1325.7503335687936</v>
      </c>
      <c r="P5" s="6"/>
    </row>
    <row r="6" spans="1:133">
      <c r="A6" s="12"/>
      <c r="B6" s="25">
        <v>312.10000000000002</v>
      </c>
      <c r="C6" s="20" t="s">
        <v>9</v>
      </c>
      <c r="D6" s="46">
        <v>264878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3" si="2">SUM(D6:M6)</f>
        <v>264878</v>
      </c>
      <c r="O6" s="47">
        <f t="shared" si="1"/>
        <v>20.789419982732909</v>
      </c>
      <c r="P6" s="9"/>
    </row>
    <row r="7" spans="1:133">
      <c r="A7" s="12"/>
      <c r="B7" s="25">
        <v>312.51</v>
      </c>
      <c r="C7" s="20" t="s">
        <v>79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176633</v>
      </c>
      <c r="L7" s="46">
        <v>0</v>
      </c>
      <c r="M7" s="46">
        <v>0</v>
      </c>
      <c r="N7" s="46">
        <f>SUM(D7:M7)</f>
        <v>176633</v>
      </c>
      <c r="O7" s="47">
        <f t="shared" si="1"/>
        <v>13.863354524762578</v>
      </c>
      <c r="P7" s="9"/>
    </row>
    <row r="8" spans="1:133">
      <c r="A8" s="12"/>
      <c r="B8" s="25">
        <v>312.52</v>
      </c>
      <c r="C8" s="20" t="s">
        <v>101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142663</v>
      </c>
      <c r="L8" s="46">
        <v>0</v>
      </c>
      <c r="M8" s="46">
        <v>0</v>
      </c>
      <c r="N8" s="46">
        <f>SUM(D8:M8)</f>
        <v>142663</v>
      </c>
      <c r="O8" s="47">
        <f t="shared" si="1"/>
        <v>11.197158778745781</v>
      </c>
      <c r="P8" s="9"/>
    </row>
    <row r="9" spans="1:133">
      <c r="A9" s="12"/>
      <c r="B9" s="25">
        <v>312.60000000000002</v>
      </c>
      <c r="C9" s="20" t="s">
        <v>133</v>
      </c>
      <c r="D9" s="46">
        <v>759057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759057</v>
      </c>
      <c r="O9" s="47">
        <f t="shared" si="1"/>
        <v>59.575935954791618</v>
      </c>
      <c r="P9" s="9"/>
    </row>
    <row r="10" spans="1:133">
      <c r="A10" s="12"/>
      <c r="B10" s="25">
        <v>314.10000000000002</v>
      </c>
      <c r="C10" s="20" t="s">
        <v>10</v>
      </c>
      <c r="D10" s="46">
        <v>3330435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3330435</v>
      </c>
      <c r="O10" s="47">
        <f t="shared" si="1"/>
        <v>261.39510242524136</v>
      </c>
      <c r="P10" s="9"/>
    </row>
    <row r="11" spans="1:133">
      <c r="A11" s="12"/>
      <c r="B11" s="25">
        <v>314.39999999999998</v>
      </c>
      <c r="C11" s="20" t="s">
        <v>11</v>
      </c>
      <c r="D11" s="46">
        <v>105318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105318</v>
      </c>
      <c r="O11" s="47">
        <f t="shared" si="1"/>
        <v>8.2660701671768315</v>
      </c>
      <c r="P11" s="9"/>
    </row>
    <row r="12" spans="1:133">
      <c r="A12" s="12"/>
      <c r="B12" s="25">
        <v>315</v>
      </c>
      <c r="C12" s="20" t="s">
        <v>102</v>
      </c>
      <c r="D12" s="46">
        <v>914020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914020</v>
      </c>
      <c r="O12" s="47">
        <f t="shared" si="1"/>
        <v>71.738482065771919</v>
      </c>
      <c r="P12" s="9"/>
    </row>
    <row r="13" spans="1:133">
      <c r="A13" s="12"/>
      <c r="B13" s="25">
        <v>316</v>
      </c>
      <c r="C13" s="20" t="s">
        <v>103</v>
      </c>
      <c r="D13" s="46">
        <v>11198381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11198381</v>
      </c>
      <c r="O13" s="47">
        <f t="shared" si="1"/>
        <v>878.92480966957066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SUM(D15:D23)</f>
        <v>4805054</v>
      </c>
      <c r="E14" s="32">
        <f t="shared" si="3"/>
        <v>354500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1761075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6920629</v>
      </c>
      <c r="O14" s="45">
        <f t="shared" si="1"/>
        <v>543.1778510321011</v>
      </c>
      <c r="P14" s="10"/>
    </row>
    <row r="15" spans="1:133">
      <c r="A15" s="12"/>
      <c r="B15" s="25">
        <v>322</v>
      </c>
      <c r="C15" s="20" t="s">
        <v>0</v>
      </c>
      <c r="D15" s="46">
        <v>877279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877279</v>
      </c>
      <c r="O15" s="47">
        <f t="shared" si="1"/>
        <v>68.854799466289933</v>
      </c>
      <c r="P15" s="9"/>
    </row>
    <row r="16" spans="1:133">
      <c r="A16" s="12"/>
      <c r="B16" s="25">
        <v>323.10000000000002</v>
      </c>
      <c r="C16" s="20" t="s">
        <v>15</v>
      </c>
      <c r="D16" s="46">
        <v>2615947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2615947</v>
      </c>
      <c r="O16" s="47">
        <f t="shared" si="1"/>
        <v>205.31724354446277</v>
      </c>
      <c r="P16" s="9"/>
    </row>
    <row r="17" spans="1:16">
      <c r="A17" s="12"/>
      <c r="B17" s="25">
        <v>323.39999999999998</v>
      </c>
      <c r="C17" s="20" t="s">
        <v>16</v>
      </c>
      <c r="D17" s="46">
        <v>58954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58954</v>
      </c>
      <c r="O17" s="47">
        <f t="shared" si="1"/>
        <v>4.6271093320775449</v>
      </c>
      <c r="P17" s="9"/>
    </row>
    <row r="18" spans="1:16">
      <c r="A18" s="12"/>
      <c r="B18" s="25">
        <v>324.11</v>
      </c>
      <c r="C18" s="20" t="s">
        <v>17</v>
      </c>
      <c r="D18" s="46">
        <v>240090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240090</v>
      </c>
      <c r="O18" s="47">
        <f t="shared" si="1"/>
        <v>18.84388980456793</v>
      </c>
      <c r="P18" s="9"/>
    </row>
    <row r="19" spans="1:16">
      <c r="A19" s="12"/>
      <c r="B19" s="25">
        <v>324.12</v>
      </c>
      <c r="C19" s="20" t="s">
        <v>85</v>
      </c>
      <c r="D19" s="46">
        <v>196808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196808</v>
      </c>
      <c r="O19" s="47">
        <f t="shared" si="1"/>
        <v>15.446825209952124</v>
      </c>
      <c r="P19" s="9"/>
    </row>
    <row r="20" spans="1:16">
      <c r="A20" s="12"/>
      <c r="B20" s="25">
        <v>324.22000000000003</v>
      </c>
      <c r="C20" s="20" t="s">
        <v>86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1753335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1753335</v>
      </c>
      <c r="O20" s="47">
        <f t="shared" si="1"/>
        <v>137.61360960678127</v>
      </c>
      <c r="P20" s="9"/>
    </row>
    <row r="21" spans="1:16">
      <c r="A21" s="12"/>
      <c r="B21" s="25">
        <v>324.32</v>
      </c>
      <c r="C21" s="20" t="s">
        <v>98</v>
      </c>
      <c r="D21" s="46">
        <v>0</v>
      </c>
      <c r="E21" s="46">
        <v>296000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296000</v>
      </c>
      <c r="O21" s="47">
        <f t="shared" si="1"/>
        <v>23.232085393611175</v>
      </c>
      <c r="P21" s="9"/>
    </row>
    <row r="22" spans="1:16">
      <c r="A22" s="12"/>
      <c r="B22" s="25">
        <v>324.61</v>
      </c>
      <c r="C22" s="20" t="s">
        <v>20</v>
      </c>
      <c r="D22" s="46">
        <v>708132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708132</v>
      </c>
      <c r="O22" s="47">
        <f t="shared" si="1"/>
        <v>55.578996939015774</v>
      </c>
      <c r="P22" s="9"/>
    </row>
    <row r="23" spans="1:16">
      <c r="A23" s="12"/>
      <c r="B23" s="25">
        <v>329</v>
      </c>
      <c r="C23" s="20" t="s">
        <v>21</v>
      </c>
      <c r="D23" s="46">
        <v>107844</v>
      </c>
      <c r="E23" s="46">
        <v>58500</v>
      </c>
      <c r="F23" s="46">
        <v>0</v>
      </c>
      <c r="G23" s="46">
        <v>0</v>
      </c>
      <c r="H23" s="46">
        <v>0</v>
      </c>
      <c r="I23" s="46">
        <v>7740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174084</v>
      </c>
      <c r="O23" s="47">
        <f t="shared" si="1"/>
        <v>13.663291735342595</v>
      </c>
      <c r="P23" s="9"/>
    </row>
    <row r="24" spans="1:16" ht="15.75">
      <c r="A24" s="29" t="s">
        <v>23</v>
      </c>
      <c r="B24" s="30"/>
      <c r="C24" s="31"/>
      <c r="D24" s="32">
        <f t="shared" ref="D24:M24" si="5">SUM(D25:D34)</f>
        <v>2050694</v>
      </c>
      <c r="E24" s="32">
        <f t="shared" si="5"/>
        <v>9905004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11955698</v>
      </c>
      <c r="O24" s="45">
        <f t="shared" si="1"/>
        <v>938.36417863589986</v>
      </c>
      <c r="P24" s="10"/>
    </row>
    <row r="25" spans="1:16">
      <c r="A25" s="12"/>
      <c r="B25" s="25">
        <v>331.2</v>
      </c>
      <c r="C25" s="20" t="s">
        <v>22</v>
      </c>
      <c r="D25" s="46">
        <v>71415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71415</v>
      </c>
      <c r="O25" s="47">
        <f t="shared" si="1"/>
        <v>5.6051330350835888</v>
      </c>
      <c r="P25" s="9"/>
    </row>
    <row r="26" spans="1:16">
      <c r="A26" s="12"/>
      <c r="B26" s="25">
        <v>335.12</v>
      </c>
      <c r="C26" s="20" t="s">
        <v>104</v>
      </c>
      <c r="D26" s="46">
        <v>341525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341525</v>
      </c>
      <c r="O26" s="47">
        <f t="shared" si="1"/>
        <v>26.805195824503571</v>
      </c>
      <c r="P26" s="9"/>
    </row>
    <row r="27" spans="1:16">
      <c r="A27" s="12"/>
      <c r="B27" s="25">
        <v>335.14</v>
      </c>
      <c r="C27" s="20" t="s">
        <v>105</v>
      </c>
      <c r="D27" s="46">
        <v>3776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3776</v>
      </c>
      <c r="O27" s="47">
        <f t="shared" si="1"/>
        <v>0.29636606231849932</v>
      </c>
      <c r="P27" s="9"/>
    </row>
    <row r="28" spans="1:16">
      <c r="A28" s="12"/>
      <c r="B28" s="25">
        <v>335.15</v>
      </c>
      <c r="C28" s="20" t="s">
        <v>106</v>
      </c>
      <c r="D28" s="46">
        <v>80230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80230</v>
      </c>
      <c r="O28" s="47">
        <f t="shared" si="1"/>
        <v>6.2969939565183264</v>
      </c>
      <c r="P28" s="9"/>
    </row>
    <row r="29" spans="1:16">
      <c r="A29" s="12"/>
      <c r="B29" s="25">
        <v>335.18</v>
      </c>
      <c r="C29" s="20" t="s">
        <v>107</v>
      </c>
      <c r="D29" s="46">
        <v>1166350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1166350</v>
      </c>
      <c r="O29" s="47">
        <f t="shared" si="1"/>
        <v>91.543049996075666</v>
      </c>
      <c r="P29" s="9"/>
    </row>
    <row r="30" spans="1:16">
      <c r="A30" s="12"/>
      <c r="B30" s="25">
        <v>335.21</v>
      </c>
      <c r="C30" s="20" t="s">
        <v>35</v>
      </c>
      <c r="D30" s="46">
        <v>6875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6875</v>
      </c>
      <c r="O30" s="47">
        <f t="shared" si="1"/>
        <v>0.53959657797661098</v>
      </c>
      <c r="P30" s="9"/>
    </row>
    <row r="31" spans="1:16">
      <c r="A31" s="12"/>
      <c r="B31" s="25">
        <v>335.49</v>
      </c>
      <c r="C31" s="20" t="s">
        <v>87</v>
      </c>
      <c r="D31" s="46">
        <v>22453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22453</v>
      </c>
      <c r="O31" s="47">
        <f t="shared" si="1"/>
        <v>1.7622635585903774</v>
      </c>
      <c r="P31" s="9"/>
    </row>
    <row r="32" spans="1:16">
      <c r="A32" s="12"/>
      <c r="B32" s="25">
        <v>337.2</v>
      </c>
      <c r="C32" s="20" t="s">
        <v>108</v>
      </c>
      <c r="D32" s="46">
        <v>210000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210000</v>
      </c>
      <c r="O32" s="47">
        <f t="shared" si="1"/>
        <v>16.482222745467389</v>
      </c>
      <c r="P32" s="9"/>
    </row>
    <row r="33" spans="1:16">
      <c r="A33" s="12"/>
      <c r="B33" s="25">
        <v>337.7</v>
      </c>
      <c r="C33" s="20" t="s">
        <v>109</v>
      </c>
      <c r="D33" s="46">
        <v>148070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148070</v>
      </c>
      <c r="O33" s="47">
        <f t="shared" si="1"/>
        <v>11.621536771054078</v>
      </c>
      <c r="P33" s="9"/>
    </row>
    <row r="34" spans="1:16">
      <c r="A34" s="12"/>
      <c r="B34" s="25">
        <v>338</v>
      </c>
      <c r="C34" s="20" t="s">
        <v>36</v>
      </c>
      <c r="D34" s="46">
        <v>0</v>
      </c>
      <c r="E34" s="46">
        <v>9905004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9905004</v>
      </c>
      <c r="O34" s="47">
        <f t="shared" si="1"/>
        <v>777.41182010831176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SUM(D36:D44)</f>
        <v>611081</v>
      </c>
      <c r="E35" s="32">
        <f t="shared" si="7"/>
        <v>41821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33395462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34048364</v>
      </c>
      <c r="O35" s="45">
        <f t="shared" si="1"/>
        <v>2672.3462836512049</v>
      </c>
      <c r="P35" s="10"/>
    </row>
    <row r="36" spans="1:16">
      <c r="A36" s="12"/>
      <c r="B36" s="25">
        <v>342.1</v>
      </c>
      <c r="C36" s="20" t="s">
        <v>44</v>
      </c>
      <c r="D36" s="46">
        <v>18694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18694</v>
      </c>
      <c r="O36" s="47">
        <f t="shared" si="1"/>
        <v>1.4672317714465113</v>
      </c>
      <c r="P36" s="9"/>
    </row>
    <row r="37" spans="1:16">
      <c r="A37" s="12"/>
      <c r="B37" s="25">
        <v>342.9</v>
      </c>
      <c r="C37" s="20" t="s">
        <v>130</v>
      </c>
      <c r="D37" s="46">
        <v>18600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18600</v>
      </c>
      <c r="O37" s="47">
        <f t="shared" ref="O37:O66" si="9">(N37/O$68)</f>
        <v>1.4598540145985401</v>
      </c>
      <c r="P37" s="9"/>
    </row>
    <row r="38" spans="1:16">
      <c r="A38" s="12"/>
      <c r="B38" s="25">
        <v>343.3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18167729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18167729</v>
      </c>
      <c r="O38" s="47">
        <f t="shared" si="9"/>
        <v>1425.9264578918453</v>
      </c>
      <c r="P38" s="9"/>
    </row>
    <row r="39" spans="1:16">
      <c r="A39" s="12"/>
      <c r="B39" s="25">
        <v>343.5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12840667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12840667</v>
      </c>
      <c r="O39" s="47">
        <f t="shared" si="9"/>
        <v>1007.8225414017738</v>
      </c>
      <c r="P39" s="9"/>
    </row>
    <row r="40" spans="1:16">
      <c r="A40" s="12"/>
      <c r="B40" s="25">
        <v>343.6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97031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97031</v>
      </c>
      <c r="O40" s="47">
        <f t="shared" si="9"/>
        <v>7.6156502629306964</v>
      </c>
      <c r="P40" s="9"/>
    </row>
    <row r="41" spans="1:16">
      <c r="A41" s="12"/>
      <c r="B41" s="25">
        <v>343.9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1013488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1013488</v>
      </c>
      <c r="O41" s="47">
        <f t="shared" si="9"/>
        <v>79.545404599325011</v>
      </c>
      <c r="P41" s="9"/>
    </row>
    <row r="42" spans="1:16">
      <c r="A42" s="12"/>
      <c r="B42" s="25">
        <v>344.9</v>
      </c>
      <c r="C42" s="20" t="s">
        <v>110</v>
      </c>
      <c r="D42" s="46">
        <v>285060</v>
      </c>
      <c r="E42" s="46">
        <v>41821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326881</v>
      </c>
      <c r="O42" s="47">
        <f t="shared" si="9"/>
        <v>25.655835491719646</v>
      </c>
      <c r="P42" s="9"/>
    </row>
    <row r="43" spans="1:16">
      <c r="A43" s="12"/>
      <c r="B43" s="25">
        <v>347.2</v>
      </c>
      <c r="C43" s="20" t="s">
        <v>51</v>
      </c>
      <c r="D43" s="46">
        <v>288727</v>
      </c>
      <c r="E43" s="46">
        <v>0</v>
      </c>
      <c r="F43" s="46">
        <v>0</v>
      </c>
      <c r="G43" s="46">
        <v>0</v>
      </c>
      <c r="H43" s="46">
        <v>0</v>
      </c>
      <c r="I43" s="46">
        <v>334507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623234</v>
      </c>
      <c r="O43" s="47">
        <f t="shared" si="9"/>
        <v>48.915626716898203</v>
      </c>
      <c r="P43" s="9"/>
    </row>
    <row r="44" spans="1:16">
      <c r="A44" s="12"/>
      <c r="B44" s="25">
        <v>347.5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942040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942040</v>
      </c>
      <c r="O44" s="47">
        <f t="shared" si="9"/>
        <v>73.937681500667139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SUM(D46:D49)</f>
        <v>121907</v>
      </c>
      <c r="E45" s="32">
        <f t="shared" si="10"/>
        <v>10559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378543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1" si="11">SUM(D45:M45)</f>
        <v>511009</v>
      </c>
      <c r="O45" s="45">
        <f t="shared" si="9"/>
        <v>40.10744839494545</v>
      </c>
      <c r="P45" s="10"/>
    </row>
    <row r="46" spans="1:16">
      <c r="A46" s="13"/>
      <c r="B46" s="39">
        <v>351.1</v>
      </c>
      <c r="C46" s="21" t="s">
        <v>55</v>
      </c>
      <c r="D46" s="46">
        <v>83817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83817</v>
      </c>
      <c r="O46" s="47">
        <f t="shared" si="9"/>
        <v>6.5785260183659053</v>
      </c>
      <c r="P46" s="9"/>
    </row>
    <row r="47" spans="1:16">
      <c r="A47" s="13"/>
      <c r="B47" s="39">
        <v>354</v>
      </c>
      <c r="C47" s="21" t="s">
        <v>56</v>
      </c>
      <c r="D47" s="46">
        <v>18331</v>
      </c>
      <c r="E47" s="46">
        <v>3800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22131</v>
      </c>
      <c r="O47" s="47">
        <f t="shared" si="9"/>
        <v>1.7369908170473276</v>
      </c>
      <c r="P47" s="9"/>
    </row>
    <row r="48" spans="1:16">
      <c r="A48" s="13"/>
      <c r="B48" s="39">
        <v>358.2</v>
      </c>
      <c r="C48" s="21" t="s">
        <v>134</v>
      </c>
      <c r="D48" s="46">
        <v>5948</v>
      </c>
      <c r="E48" s="46">
        <v>6759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12707</v>
      </c>
      <c r="O48" s="47">
        <f t="shared" si="9"/>
        <v>0.99733144965073384</v>
      </c>
      <c r="P48" s="9"/>
    </row>
    <row r="49" spans="1:16">
      <c r="A49" s="13"/>
      <c r="B49" s="39">
        <v>359</v>
      </c>
      <c r="C49" s="21" t="s">
        <v>57</v>
      </c>
      <c r="D49" s="46">
        <v>13811</v>
      </c>
      <c r="E49" s="46">
        <v>0</v>
      </c>
      <c r="F49" s="46">
        <v>0</v>
      </c>
      <c r="G49" s="46">
        <v>0</v>
      </c>
      <c r="H49" s="46">
        <v>0</v>
      </c>
      <c r="I49" s="46">
        <v>378543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392354</v>
      </c>
      <c r="O49" s="47">
        <f t="shared" si="9"/>
        <v>30.794600109881486</v>
      </c>
      <c r="P49" s="9"/>
    </row>
    <row r="50" spans="1:16" ht="15.75">
      <c r="A50" s="29" t="s">
        <v>2</v>
      </c>
      <c r="B50" s="30"/>
      <c r="C50" s="31"/>
      <c r="D50" s="32">
        <f t="shared" ref="D50:M50" si="12">SUM(D51:D61)</f>
        <v>431378</v>
      </c>
      <c r="E50" s="32">
        <f t="shared" si="12"/>
        <v>26904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724250</v>
      </c>
      <c r="J50" s="32">
        <f t="shared" si="12"/>
        <v>0</v>
      </c>
      <c r="K50" s="32">
        <f t="shared" si="12"/>
        <v>10981358</v>
      </c>
      <c r="L50" s="32">
        <f t="shared" si="12"/>
        <v>0</v>
      </c>
      <c r="M50" s="32">
        <f t="shared" si="12"/>
        <v>0</v>
      </c>
      <c r="N50" s="32">
        <f t="shared" si="11"/>
        <v>12163890</v>
      </c>
      <c r="O50" s="45">
        <f t="shared" si="9"/>
        <v>954.70449729220627</v>
      </c>
      <c r="P50" s="10"/>
    </row>
    <row r="51" spans="1:16">
      <c r="A51" s="12"/>
      <c r="B51" s="25">
        <v>361.1</v>
      </c>
      <c r="C51" s="20" t="s">
        <v>58</v>
      </c>
      <c r="D51" s="46">
        <v>28863</v>
      </c>
      <c r="E51" s="46">
        <v>306</v>
      </c>
      <c r="F51" s="46">
        <v>0</v>
      </c>
      <c r="G51" s="46">
        <v>0</v>
      </c>
      <c r="H51" s="46">
        <v>0</v>
      </c>
      <c r="I51" s="46">
        <v>155082</v>
      </c>
      <c r="J51" s="46">
        <v>0</v>
      </c>
      <c r="K51" s="46">
        <v>583</v>
      </c>
      <c r="L51" s="46">
        <v>0</v>
      </c>
      <c r="M51" s="46">
        <v>0</v>
      </c>
      <c r="N51" s="46">
        <f t="shared" si="11"/>
        <v>184834</v>
      </c>
      <c r="O51" s="47">
        <f t="shared" si="9"/>
        <v>14.507024566360569</v>
      </c>
      <c r="P51" s="9"/>
    </row>
    <row r="52" spans="1:16">
      <c r="A52" s="12"/>
      <c r="B52" s="25">
        <v>361.2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1746927</v>
      </c>
      <c r="L52" s="46">
        <v>0</v>
      </c>
      <c r="M52" s="46">
        <v>0</v>
      </c>
      <c r="N52" s="46">
        <f t="shared" ref="N52:N61" si="13">SUM(D52:M52)</f>
        <v>1746927</v>
      </c>
      <c r="O52" s="47">
        <f t="shared" si="9"/>
        <v>137.11066635271956</v>
      </c>
      <c r="P52" s="9"/>
    </row>
    <row r="53" spans="1:16">
      <c r="A53" s="12"/>
      <c r="B53" s="25">
        <v>361.3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5426677</v>
      </c>
      <c r="L53" s="46">
        <v>0</v>
      </c>
      <c r="M53" s="46">
        <v>0</v>
      </c>
      <c r="N53" s="46">
        <f t="shared" si="13"/>
        <v>5426677</v>
      </c>
      <c r="O53" s="47">
        <f t="shared" si="9"/>
        <v>425.92237657954632</v>
      </c>
      <c r="P53" s="9"/>
    </row>
    <row r="54" spans="1:16">
      <c r="A54" s="12"/>
      <c r="B54" s="25">
        <v>361.4</v>
      </c>
      <c r="C54" s="20" t="s">
        <v>111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1038091</v>
      </c>
      <c r="L54" s="46">
        <v>0</v>
      </c>
      <c r="M54" s="46">
        <v>0</v>
      </c>
      <c r="N54" s="46">
        <f t="shared" si="13"/>
        <v>1038091</v>
      </c>
      <c r="O54" s="47">
        <f t="shared" si="9"/>
        <v>81.476414724118982</v>
      </c>
      <c r="P54" s="9"/>
    </row>
    <row r="55" spans="1:16">
      <c r="A55" s="12"/>
      <c r="B55" s="25">
        <v>362</v>
      </c>
      <c r="C55" s="20" t="s">
        <v>62</v>
      </c>
      <c r="D55" s="46">
        <v>278196</v>
      </c>
      <c r="E55" s="46">
        <v>4800</v>
      </c>
      <c r="F55" s="46">
        <v>0</v>
      </c>
      <c r="G55" s="46">
        <v>0</v>
      </c>
      <c r="H55" s="46">
        <v>0</v>
      </c>
      <c r="I55" s="46">
        <v>281983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564979</v>
      </c>
      <c r="O55" s="47">
        <f t="shared" si="9"/>
        <v>44.343379640530571</v>
      </c>
      <c r="P55" s="9"/>
    </row>
    <row r="56" spans="1:16">
      <c r="A56" s="12"/>
      <c r="B56" s="25">
        <v>364</v>
      </c>
      <c r="C56" s="20" t="s">
        <v>112</v>
      </c>
      <c r="D56" s="46">
        <v>66489</v>
      </c>
      <c r="E56" s="46">
        <v>758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67247</v>
      </c>
      <c r="O56" s="47">
        <f t="shared" si="9"/>
        <v>5.2780001569735502</v>
      </c>
      <c r="P56" s="9"/>
    </row>
    <row r="57" spans="1:16">
      <c r="A57" s="12"/>
      <c r="B57" s="25">
        <v>365</v>
      </c>
      <c r="C57" s="20" t="s">
        <v>113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11211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11211</v>
      </c>
      <c r="O57" s="47">
        <f t="shared" si="9"/>
        <v>0.87991523428302332</v>
      </c>
      <c r="P57" s="9"/>
    </row>
    <row r="58" spans="1:16">
      <c r="A58" s="12"/>
      <c r="B58" s="25">
        <v>366</v>
      </c>
      <c r="C58" s="20" t="s">
        <v>65</v>
      </c>
      <c r="D58" s="46">
        <v>22587</v>
      </c>
      <c r="E58" s="46">
        <v>21016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43603</v>
      </c>
      <c r="O58" s="47">
        <f t="shared" si="9"/>
        <v>3.422258849383879</v>
      </c>
      <c r="P58" s="9"/>
    </row>
    <row r="59" spans="1:16">
      <c r="A59" s="12"/>
      <c r="B59" s="25">
        <v>368</v>
      </c>
      <c r="C59" s="20" t="s">
        <v>67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1655873</v>
      </c>
      <c r="L59" s="46">
        <v>0</v>
      </c>
      <c r="M59" s="46">
        <v>0</v>
      </c>
      <c r="N59" s="46">
        <f t="shared" si="13"/>
        <v>1655873</v>
      </c>
      <c r="O59" s="47">
        <f t="shared" si="9"/>
        <v>129.96413154383487</v>
      </c>
      <c r="P59" s="9"/>
    </row>
    <row r="60" spans="1:16">
      <c r="A60" s="12"/>
      <c r="B60" s="25">
        <v>369.7</v>
      </c>
      <c r="C60" s="20" t="s">
        <v>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996374</v>
      </c>
      <c r="L60" s="46">
        <v>0</v>
      </c>
      <c r="M60" s="46">
        <v>0</v>
      </c>
      <c r="N60" s="46">
        <f t="shared" si="13"/>
        <v>996374</v>
      </c>
      <c r="O60" s="47">
        <f t="shared" si="9"/>
        <v>78.202181932344402</v>
      </c>
      <c r="P60" s="9"/>
    </row>
    <row r="61" spans="1:16">
      <c r="A61" s="12"/>
      <c r="B61" s="25">
        <v>369.9</v>
      </c>
      <c r="C61" s="20" t="s">
        <v>69</v>
      </c>
      <c r="D61" s="46">
        <v>35243</v>
      </c>
      <c r="E61" s="46">
        <v>24</v>
      </c>
      <c r="F61" s="46">
        <v>0</v>
      </c>
      <c r="G61" s="46">
        <v>0</v>
      </c>
      <c r="H61" s="46">
        <v>0</v>
      </c>
      <c r="I61" s="46">
        <v>275974</v>
      </c>
      <c r="J61" s="46">
        <v>0</v>
      </c>
      <c r="K61" s="46">
        <v>116833</v>
      </c>
      <c r="L61" s="46">
        <v>0</v>
      </c>
      <c r="M61" s="46">
        <v>0</v>
      </c>
      <c r="N61" s="46">
        <f t="shared" si="13"/>
        <v>428074</v>
      </c>
      <c r="O61" s="47">
        <f t="shared" si="9"/>
        <v>33.59814771211051</v>
      </c>
      <c r="P61" s="9"/>
    </row>
    <row r="62" spans="1:16" ht="15.75">
      <c r="A62" s="29" t="s">
        <v>43</v>
      </c>
      <c r="B62" s="30"/>
      <c r="C62" s="31"/>
      <c r="D62" s="32">
        <f t="shared" ref="D62:M62" si="14">SUM(D63:D65)</f>
        <v>4275128</v>
      </c>
      <c r="E62" s="32">
        <f t="shared" si="14"/>
        <v>0</v>
      </c>
      <c r="F62" s="32">
        <f t="shared" si="14"/>
        <v>0</v>
      </c>
      <c r="G62" s="32">
        <f t="shared" si="14"/>
        <v>0</v>
      </c>
      <c r="H62" s="32">
        <f t="shared" si="14"/>
        <v>0</v>
      </c>
      <c r="I62" s="32">
        <f t="shared" si="14"/>
        <v>1208451</v>
      </c>
      <c r="J62" s="32">
        <f t="shared" si="14"/>
        <v>0</v>
      </c>
      <c r="K62" s="32">
        <f t="shared" si="14"/>
        <v>0</v>
      </c>
      <c r="L62" s="32">
        <f t="shared" si="14"/>
        <v>0</v>
      </c>
      <c r="M62" s="32">
        <f t="shared" si="14"/>
        <v>0</v>
      </c>
      <c r="N62" s="32">
        <f>SUM(D62:M62)</f>
        <v>5483579</v>
      </c>
      <c r="O62" s="45">
        <f t="shared" si="9"/>
        <v>430.38843104936819</v>
      </c>
      <c r="P62" s="9"/>
    </row>
    <row r="63" spans="1:16">
      <c r="A63" s="12"/>
      <c r="B63" s="25">
        <v>381</v>
      </c>
      <c r="C63" s="20" t="s">
        <v>70</v>
      </c>
      <c r="D63" s="46">
        <v>175128</v>
      </c>
      <c r="E63" s="46">
        <v>0</v>
      </c>
      <c r="F63" s="46">
        <v>0</v>
      </c>
      <c r="G63" s="46">
        <v>0</v>
      </c>
      <c r="H63" s="46">
        <v>0</v>
      </c>
      <c r="I63" s="46">
        <v>550000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725128</v>
      </c>
      <c r="O63" s="47">
        <f t="shared" si="9"/>
        <v>56.91295816654894</v>
      </c>
      <c r="P63" s="9"/>
    </row>
    <row r="64" spans="1:16">
      <c r="A64" s="12"/>
      <c r="B64" s="25">
        <v>382</v>
      </c>
      <c r="C64" s="20" t="s">
        <v>81</v>
      </c>
      <c r="D64" s="46">
        <v>4100000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4100000</v>
      </c>
      <c r="O64" s="47">
        <f t="shared" si="9"/>
        <v>321.79577741150615</v>
      </c>
      <c r="P64" s="9"/>
    </row>
    <row r="65" spans="1:119" ht="15.75" thickBot="1">
      <c r="A65" s="12"/>
      <c r="B65" s="25">
        <v>389.4</v>
      </c>
      <c r="C65" s="20" t="s">
        <v>114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658451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658451</v>
      </c>
      <c r="O65" s="47">
        <f t="shared" si="9"/>
        <v>51.679695471313082</v>
      </c>
      <c r="P65" s="9"/>
    </row>
    <row r="66" spans="1:119" ht="16.5" thickBot="1">
      <c r="A66" s="14" t="s">
        <v>53</v>
      </c>
      <c r="B66" s="23"/>
      <c r="C66" s="22"/>
      <c r="D66" s="15">
        <f t="shared" ref="D66:M66" si="15">SUM(D5,D14,D24,D35,D45,D50,D62)</f>
        <v>28867331</v>
      </c>
      <c r="E66" s="15">
        <f t="shared" si="15"/>
        <v>10338788</v>
      </c>
      <c r="F66" s="15">
        <f t="shared" si="15"/>
        <v>0</v>
      </c>
      <c r="G66" s="15">
        <f t="shared" si="15"/>
        <v>0</v>
      </c>
      <c r="H66" s="15">
        <f t="shared" si="15"/>
        <v>0</v>
      </c>
      <c r="I66" s="15">
        <f t="shared" si="15"/>
        <v>37467781</v>
      </c>
      <c r="J66" s="15">
        <f t="shared" si="15"/>
        <v>0</v>
      </c>
      <c r="K66" s="15">
        <f t="shared" si="15"/>
        <v>11300654</v>
      </c>
      <c r="L66" s="15">
        <f t="shared" si="15"/>
        <v>0</v>
      </c>
      <c r="M66" s="15">
        <f t="shared" si="15"/>
        <v>0</v>
      </c>
      <c r="N66" s="15">
        <f>SUM(D66:M66)</f>
        <v>87974554</v>
      </c>
      <c r="O66" s="38">
        <f t="shared" si="9"/>
        <v>6904.8390236245195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40"/>
      <c r="B68" s="41"/>
      <c r="C68" s="41"/>
      <c r="D68" s="42"/>
      <c r="E68" s="42"/>
      <c r="F68" s="42"/>
      <c r="G68" s="42"/>
      <c r="H68" s="42"/>
      <c r="I68" s="42"/>
      <c r="J68" s="42"/>
      <c r="K68" s="42"/>
      <c r="L68" s="48" t="s">
        <v>135</v>
      </c>
      <c r="M68" s="48"/>
      <c r="N68" s="48"/>
      <c r="O68" s="43">
        <v>12741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91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15143299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330334</v>
      </c>
      <c r="L5" s="27">
        <f t="shared" si="0"/>
        <v>0</v>
      </c>
      <c r="M5" s="27">
        <f t="shared" si="0"/>
        <v>0</v>
      </c>
      <c r="N5" s="28">
        <f>SUM(D5:M5)</f>
        <v>15473633</v>
      </c>
      <c r="O5" s="33">
        <f t="shared" ref="O5:O36" si="1">(N5/O$67)</f>
        <v>1233.4502192108409</v>
      </c>
      <c r="P5" s="6"/>
    </row>
    <row r="6" spans="1:133">
      <c r="A6" s="12"/>
      <c r="B6" s="25">
        <v>312.10000000000002</v>
      </c>
      <c r="C6" s="20" t="s">
        <v>9</v>
      </c>
      <c r="D6" s="46">
        <v>230156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230156</v>
      </c>
      <c r="O6" s="47">
        <f t="shared" si="1"/>
        <v>18.34643284176963</v>
      </c>
      <c r="P6" s="9"/>
    </row>
    <row r="7" spans="1:133">
      <c r="A7" s="12"/>
      <c r="B7" s="25">
        <v>312.51</v>
      </c>
      <c r="C7" s="20" t="s">
        <v>79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193237</v>
      </c>
      <c r="L7" s="46">
        <v>0</v>
      </c>
      <c r="M7" s="46">
        <v>0</v>
      </c>
      <c r="N7" s="46">
        <f>SUM(D7:M7)</f>
        <v>193237</v>
      </c>
      <c r="O7" s="47">
        <f t="shared" si="1"/>
        <v>15.403507373455559</v>
      </c>
      <c r="P7" s="9"/>
    </row>
    <row r="8" spans="1:133">
      <c r="A8" s="12"/>
      <c r="B8" s="25">
        <v>312.52</v>
      </c>
      <c r="C8" s="20" t="s">
        <v>101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137097</v>
      </c>
      <c r="L8" s="46">
        <v>0</v>
      </c>
      <c r="M8" s="46">
        <v>0</v>
      </c>
      <c r="N8" s="46">
        <f>SUM(D8:M8)</f>
        <v>137097</v>
      </c>
      <c r="O8" s="47">
        <f t="shared" si="1"/>
        <v>10.928417696293344</v>
      </c>
      <c r="P8" s="9"/>
    </row>
    <row r="9" spans="1:133">
      <c r="A9" s="12"/>
      <c r="B9" s="25">
        <v>314.10000000000002</v>
      </c>
      <c r="C9" s="20" t="s">
        <v>10</v>
      </c>
      <c r="D9" s="46">
        <v>3335590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3335590</v>
      </c>
      <c r="O9" s="47">
        <f t="shared" si="1"/>
        <v>265.88999601434836</v>
      </c>
      <c r="P9" s="9"/>
    </row>
    <row r="10" spans="1:133">
      <c r="A10" s="12"/>
      <c r="B10" s="25">
        <v>314.39999999999998</v>
      </c>
      <c r="C10" s="20" t="s">
        <v>11</v>
      </c>
      <c r="D10" s="46">
        <v>115058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115058</v>
      </c>
      <c r="O10" s="47">
        <f t="shared" si="1"/>
        <v>9.1716221602231958</v>
      </c>
      <c r="P10" s="9"/>
    </row>
    <row r="11" spans="1:133">
      <c r="A11" s="12"/>
      <c r="B11" s="25">
        <v>315</v>
      </c>
      <c r="C11" s="20" t="s">
        <v>102</v>
      </c>
      <c r="D11" s="46">
        <v>920714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920714</v>
      </c>
      <c r="O11" s="47">
        <f t="shared" si="1"/>
        <v>73.392905540055793</v>
      </c>
      <c r="P11" s="9"/>
    </row>
    <row r="12" spans="1:133">
      <c r="A12" s="12"/>
      <c r="B12" s="25">
        <v>316</v>
      </c>
      <c r="C12" s="20" t="s">
        <v>103</v>
      </c>
      <c r="D12" s="46">
        <v>10541781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10541781</v>
      </c>
      <c r="O12" s="47">
        <f t="shared" si="1"/>
        <v>840.31733758469511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SUM(D14:D22)</f>
        <v>4146368</v>
      </c>
      <c r="E13" s="32">
        <f t="shared" si="3"/>
        <v>337340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1693810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6177518</v>
      </c>
      <c r="O13" s="45">
        <f t="shared" si="1"/>
        <v>492.42869669190912</v>
      </c>
      <c r="P13" s="10"/>
    </row>
    <row r="14" spans="1:133">
      <c r="A14" s="12"/>
      <c r="B14" s="25">
        <v>322</v>
      </c>
      <c r="C14" s="20" t="s">
        <v>0</v>
      </c>
      <c r="D14" s="46">
        <v>671472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671472</v>
      </c>
      <c r="O14" s="47">
        <f t="shared" si="1"/>
        <v>53.525069748903945</v>
      </c>
      <c r="P14" s="9"/>
    </row>
    <row r="15" spans="1:133">
      <c r="A15" s="12"/>
      <c r="B15" s="25">
        <v>323.10000000000002</v>
      </c>
      <c r="C15" s="20" t="s">
        <v>15</v>
      </c>
      <c r="D15" s="46">
        <v>2834546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2834546</v>
      </c>
      <c r="O15" s="47">
        <f t="shared" si="1"/>
        <v>225.95025906735751</v>
      </c>
      <c r="P15" s="9"/>
    </row>
    <row r="16" spans="1:133">
      <c r="A16" s="12"/>
      <c r="B16" s="25">
        <v>323.39999999999998</v>
      </c>
      <c r="C16" s="20" t="s">
        <v>16</v>
      </c>
      <c r="D16" s="46">
        <v>63386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63386</v>
      </c>
      <c r="O16" s="47">
        <f t="shared" si="1"/>
        <v>5.0526903148664806</v>
      </c>
      <c r="P16" s="9"/>
    </row>
    <row r="17" spans="1:16">
      <c r="A17" s="12"/>
      <c r="B17" s="25">
        <v>324.11</v>
      </c>
      <c r="C17" s="20" t="s">
        <v>17</v>
      </c>
      <c r="D17" s="46">
        <v>77380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77380</v>
      </c>
      <c r="O17" s="47">
        <f t="shared" si="1"/>
        <v>6.168194499800717</v>
      </c>
      <c r="P17" s="9"/>
    </row>
    <row r="18" spans="1:16">
      <c r="A18" s="12"/>
      <c r="B18" s="25">
        <v>324.12</v>
      </c>
      <c r="C18" s="20" t="s">
        <v>85</v>
      </c>
      <c r="D18" s="46">
        <v>130654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130654</v>
      </c>
      <c r="O18" s="47">
        <f t="shared" si="1"/>
        <v>10.414826624153049</v>
      </c>
      <c r="P18" s="9"/>
    </row>
    <row r="19" spans="1:16">
      <c r="A19" s="12"/>
      <c r="B19" s="25">
        <v>324.22000000000003</v>
      </c>
      <c r="C19" s="20" t="s">
        <v>86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1686970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1686970</v>
      </c>
      <c r="O19" s="47">
        <f t="shared" si="1"/>
        <v>134.47349541650061</v>
      </c>
      <c r="P19" s="9"/>
    </row>
    <row r="20" spans="1:16">
      <c r="A20" s="12"/>
      <c r="B20" s="25">
        <v>324.32</v>
      </c>
      <c r="C20" s="20" t="s">
        <v>98</v>
      </c>
      <c r="D20" s="46">
        <v>0</v>
      </c>
      <c r="E20" s="46">
        <v>201100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201100</v>
      </c>
      <c r="O20" s="47">
        <f t="shared" si="1"/>
        <v>16.030290952570745</v>
      </c>
      <c r="P20" s="9"/>
    </row>
    <row r="21" spans="1:16">
      <c r="A21" s="12"/>
      <c r="B21" s="25">
        <v>324.61</v>
      </c>
      <c r="C21" s="20" t="s">
        <v>20</v>
      </c>
      <c r="D21" s="46">
        <v>225656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225656</v>
      </c>
      <c r="O21" s="47">
        <f t="shared" si="1"/>
        <v>17.987724192905539</v>
      </c>
      <c r="P21" s="9"/>
    </row>
    <row r="22" spans="1:16">
      <c r="A22" s="12"/>
      <c r="B22" s="25">
        <v>329</v>
      </c>
      <c r="C22" s="20" t="s">
        <v>21</v>
      </c>
      <c r="D22" s="46">
        <v>143274</v>
      </c>
      <c r="E22" s="46">
        <v>136240</v>
      </c>
      <c r="F22" s="46">
        <v>0</v>
      </c>
      <c r="G22" s="46">
        <v>0</v>
      </c>
      <c r="H22" s="46">
        <v>0</v>
      </c>
      <c r="I22" s="46">
        <v>6840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286354</v>
      </c>
      <c r="O22" s="47">
        <f t="shared" si="1"/>
        <v>22.826145874850539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SUM(D24:D34)</f>
        <v>1892746</v>
      </c>
      <c r="E23" s="32">
        <f t="shared" si="5"/>
        <v>9102872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13288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11008906</v>
      </c>
      <c r="O23" s="45">
        <f t="shared" si="1"/>
        <v>877.55328816261454</v>
      </c>
      <c r="P23" s="10"/>
    </row>
    <row r="24" spans="1:16">
      <c r="A24" s="12"/>
      <c r="B24" s="25">
        <v>331.2</v>
      </c>
      <c r="C24" s="20" t="s">
        <v>22</v>
      </c>
      <c r="D24" s="46">
        <v>91901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91901</v>
      </c>
      <c r="O24" s="47">
        <f t="shared" si="1"/>
        <v>7.3257074531685928</v>
      </c>
      <c r="P24" s="9"/>
    </row>
    <row r="25" spans="1:16">
      <c r="A25" s="12"/>
      <c r="B25" s="25">
        <v>331.39</v>
      </c>
      <c r="C25" s="20" t="s">
        <v>26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13288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13288</v>
      </c>
      <c r="O25" s="47">
        <f t="shared" si="1"/>
        <v>1.0592267835791151</v>
      </c>
      <c r="P25" s="9"/>
    </row>
    <row r="26" spans="1:16">
      <c r="A26" s="12"/>
      <c r="B26" s="25">
        <v>335.12</v>
      </c>
      <c r="C26" s="20" t="s">
        <v>104</v>
      </c>
      <c r="D26" s="46">
        <v>325456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325456</v>
      </c>
      <c r="O26" s="47">
        <f t="shared" si="1"/>
        <v>25.943084894380231</v>
      </c>
      <c r="P26" s="9"/>
    </row>
    <row r="27" spans="1:16">
      <c r="A27" s="12"/>
      <c r="B27" s="25">
        <v>335.14</v>
      </c>
      <c r="C27" s="20" t="s">
        <v>105</v>
      </c>
      <c r="D27" s="46">
        <v>3639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3639</v>
      </c>
      <c r="O27" s="47">
        <f t="shared" si="1"/>
        <v>0.29007572738142684</v>
      </c>
      <c r="P27" s="9"/>
    </row>
    <row r="28" spans="1:16">
      <c r="A28" s="12"/>
      <c r="B28" s="25">
        <v>335.15</v>
      </c>
      <c r="C28" s="20" t="s">
        <v>106</v>
      </c>
      <c r="D28" s="46">
        <v>82972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82972</v>
      </c>
      <c r="O28" s="47">
        <f t="shared" si="1"/>
        <v>6.6139497807891594</v>
      </c>
      <c r="P28" s="9"/>
    </row>
    <row r="29" spans="1:16">
      <c r="A29" s="12"/>
      <c r="B29" s="25">
        <v>335.18</v>
      </c>
      <c r="C29" s="20" t="s">
        <v>107</v>
      </c>
      <c r="D29" s="46">
        <v>1125173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1125173</v>
      </c>
      <c r="O29" s="47">
        <f t="shared" si="1"/>
        <v>89.69095257074531</v>
      </c>
      <c r="P29" s="9"/>
    </row>
    <row r="30" spans="1:16">
      <c r="A30" s="12"/>
      <c r="B30" s="25">
        <v>335.21</v>
      </c>
      <c r="C30" s="20" t="s">
        <v>35</v>
      </c>
      <c r="D30" s="46">
        <v>7897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7897</v>
      </c>
      <c r="O30" s="47">
        <f t="shared" si="1"/>
        <v>0.62949382223993622</v>
      </c>
      <c r="P30" s="9"/>
    </row>
    <row r="31" spans="1:16">
      <c r="A31" s="12"/>
      <c r="B31" s="25">
        <v>335.49</v>
      </c>
      <c r="C31" s="20" t="s">
        <v>87</v>
      </c>
      <c r="D31" s="46">
        <v>25466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25466</v>
      </c>
      <c r="O31" s="47">
        <f t="shared" si="1"/>
        <v>2.0299721004384215</v>
      </c>
      <c r="P31" s="9"/>
    </row>
    <row r="32" spans="1:16">
      <c r="A32" s="12"/>
      <c r="B32" s="25">
        <v>337.2</v>
      </c>
      <c r="C32" s="20" t="s">
        <v>108</v>
      </c>
      <c r="D32" s="46">
        <v>100000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100000</v>
      </c>
      <c r="O32" s="47">
        <f t="shared" si="1"/>
        <v>7.9713033080908726</v>
      </c>
      <c r="P32" s="9"/>
    </row>
    <row r="33" spans="1:16">
      <c r="A33" s="12"/>
      <c r="B33" s="25">
        <v>337.7</v>
      </c>
      <c r="C33" s="20" t="s">
        <v>109</v>
      </c>
      <c r="D33" s="46">
        <v>130242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130242</v>
      </c>
      <c r="O33" s="47">
        <f t="shared" si="1"/>
        <v>10.381984854523715</v>
      </c>
      <c r="P33" s="9"/>
    </row>
    <row r="34" spans="1:16">
      <c r="A34" s="12"/>
      <c r="B34" s="25">
        <v>338</v>
      </c>
      <c r="C34" s="20" t="s">
        <v>36</v>
      </c>
      <c r="D34" s="46">
        <v>0</v>
      </c>
      <c r="E34" s="46">
        <v>9102872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9102872</v>
      </c>
      <c r="O34" s="47">
        <f t="shared" si="1"/>
        <v>725.61753686727775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SUM(D36:D44)</f>
        <v>579304</v>
      </c>
      <c r="E35" s="32">
        <f t="shared" si="7"/>
        <v>183614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32187293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32950211</v>
      </c>
      <c r="O35" s="45">
        <f t="shared" si="1"/>
        <v>2626.5612594659228</v>
      </c>
      <c r="P35" s="10"/>
    </row>
    <row r="36" spans="1:16">
      <c r="A36" s="12"/>
      <c r="B36" s="25">
        <v>342.1</v>
      </c>
      <c r="C36" s="20" t="s">
        <v>44</v>
      </c>
      <c r="D36" s="46">
        <v>14958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8">SUM(D36:M36)</f>
        <v>14958</v>
      </c>
      <c r="O36" s="47">
        <f t="shared" si="1"/>
        <v>1.1923475488242328</v>
      </c>
      <c r="P36" s="9"/>
    </row>
    <row r="37" spans="1:16">
      <c r="A37" s="12"/>
      <c r="B37" s="25">
        <v>342.9</v>
      </c>
      <c r="C37" s="20" t="s">
        <v>130</v>
      </c>
      <c r="D37" s="46">
        <v>28882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28882</v>
      </c>
      <c r="O37" s="47">
        <f t="shared" ref="O37:O65" si="9">(N37/O$67)</f>
        <v>2.302271821442806</v>
      </c>
      <c r="P37" s="9"/>
    </row>
    <row r="38" spans="1:16">
      <c r="A38" s="12"/>
      <c r="B38" s="25">
        <v>343.3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17615784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17615784</v>
      </c>
      <c r="O38" s="47">
        <f t="shared" si="9"/>
        <v>1404.2075727381427</v>
      </c>
      <c r="P38" s="9"/>
    </row>
    <row r="39" spans="1:16">
      <c r="A39" s="12"/>
      <c r="B39" s="25">
        <v>343.5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12297754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12297754</v>
      </c>
      <c r="O39" s="47">
        <f t="shared" si="9"/>
        <v>980.29127142287768</v>
      </c>
      <c r="P39" s="9"/>
    </row>
    <row r="40" spans="1:16">
      <c r="A40" s="12"/>
      <c r="B40" s="25">
        <v>343.6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98038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98038</v>
      </c>
      <c r="O40" s="47">
        <f t="shared" si="9"/>
        <v>7.8149063371861303</v>
      </c>
      <c r="P40" s="9"/>
    </row>
    <row r="41" spans="1:16">
      <c r="A41" s="12"/>
      <c r="B41" s="25">
        <v>343.9</v>
      </c>
      <c r="C41" s="20" t="s">
        <v>49</v>
      </c>
      <c r="D41" s="46">
        <v>0</v>
      </c>
      <c r="E41" s="46">
        <v>117030</v>
      </c>
      <c r="F41" s="46">
        <v>0</v>
      </c>
      <c r="G41" s="46">
        <v>0</v>
      </c>
      <c r="H41" s="46">
        <v>0</v>
      </c>
      <c r="I41" s="46">
        <v>1015814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1132844</v>
      </c>
      <c r="O41" s="47">
        <f t="shared" si="9"/>
        <v>90.302431247508963</v>
      </c>
      <c r="P41" s="9"/>
    </row>
    <row r="42" spans="1:16">
      <c r="A42" s="12"/>
      <c r="B42" s="25">
        <v>344.9</v>
      </c>
      <c r="C42" s="20" t="s">
        <v>110</v>
      </c>
      <c r="D42" s="46">
        <v>267956</v>
      </c>
      <c r="E42" s="46">
        <v>66584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334540</v>
      </c>
      <c r="O42" s="47">
        <f t="shared" si="9"/>
        <v>26.667198086887208</v>
      </c>
      <c r="P42" s="9"/>
    </row>
    <row r="43" spans="1:16">
      <c r="A43" s="12"/>
      <c r="B43" s="25">
        <v>347.2</v>
      </c>
      <c r="C43" s="20" t="s">
        <v>51</v>
      </c>
      <c r="D43" s="46">
        <v>267508</v>
      </c>
      <c r="E43" s="46">
        <v>0</v>
      </c>
      <c r="F43" s="46">
        <v>0</v>
      </c>
      <c r="G43" s="46">
        <v>0</v>
      </c>
      <c r="H43" s="46">
        <v>0</v>
      </c>
      <c r="I43" s="46">
        <v>322378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589886</v>
      </c>
      <c r="O43" s="47">
        <f t="shared" si="9"/>
        <v>47.021602231964927</v>
      </c>
      <c r="P43" s="9"/>
    </row>
    <row r="44" spans="1:16">
      <c r="A44" s="12"/>
      <c r="B44" s="25">
        <v>347.5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837525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837525</v>
      </c>
      <c r="O44" s="47">
        <f t="shared" si="9"/>
        <v>66.761658031088089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SUM(D46:D48)</f>
        <v>111855</v>
      </c>
      <c r="E45" s="32">
        <f t="shared" si="10"/>
        <v>188688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411159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0" si="11">SUM(D45:M45)</f>
        <v>711702</v>
      </c>
      <c r="O45" s="45">
        <f t="shared" si="9"/>
        <v>56.731925069748904</v>
      </c>
      <c r="P45" s="10"/>
    </row>
    <row r="46" spans="1:16">
      <c r="A46" s="13"/>
      <c r="B46" s="39">
        <v>351.1</v>
      </c>
      <c r="C46" s="21" t="s">
        <v>55</v>
      </c>
      <c r="D46" s="46">
        <v>99671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99671</v>
      </c>
      <c r="O46" s="47">
        <f t="shared" si="9"/>
        <v>7.9450777202072542</v>
      </c>
      <c r="P46" s="9"/>
    </row>
    <row r="47" spans="1:16">
      <c r="A47" s="13"/>
      <c r="B47" s="39">
        <v>354</v>
      </c>
      <c r="C47" s="21" t="s">
        <v>56</v>
      </c>
      <c r="D47" s="46">
        <v>3062</v>
      </c>
      <c r="E47" s="46">
        <v>149118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152180</v>
      </c>
      <c r="O47" s="47">
        <f t="shared" si="9"/>
        <v>12.13072937425269</v>
      </c>
      <c r="P47" s="9"/>
    </row>
    <row r="48" spans="1:16">
      <c r="A48" s="13"/>
      <c r="B48" s="39">
        <v>359</v>
      </c>
      <c r="C48" s="21" t="s">
        <v>57</v>
      </c>
      <c r="D48" s="46">
        <v>9122</v>
      </c>
      <c r="E48" s="46">
        <v>39570</v>
      </c>
      <c r="F48" s="46">
        <v>0</v>
      </c>
      <c r="G48" s="46">
        <v>0</v>
      </c>
      <c r="H48" s="46">
        <v>0</v>
      </c>
      <c r="I48" s="46">
        <v>411159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459851</v>
      </c>
      <c r="O48" s="47">
        <f t="shared" si="9"/>
        <v>36.656117975288957</v>
      </c>
      <c r="P48" s="9"/>
    </row>
    <row r="49" spans="1:16" ht="15.75">
      <c r="A49" s="29" t="s">
        <v>2</v>
      </c>
      <c r="B49" s="30"/>
      <c r="C49" s="31"/>
      <c r="D49" s="32">
        <f t="shared" ref="D49:M49" si="12">SUM(D50:D60)</f>
        <v>666679</v>
      </c>
      <c r="E49" s="32">
        <f t="shared" si="12"/>
        <v>60144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540063</v>
      </c>
      <c r="J49" s="32">
        <f t="shared" si="12"/>
        <v>0</v>
      </c>
      <c r="K49" s="32">
        <f t="shared" si="12"/>
        <v>8009902</v>
      </c>
      <c r="L49" s="32">
        <f t="shared" si="12"/>
        <v>0</v>
      </c>
      <c r="M49" s="32">
        <f t="shared" si="12"/>
        <v>0</v>
      </c>
      <c r="N49" s="32">
        <f t="shared" si="11"/>
        <v>9276788</v>
      </c>
      <c r="O49" s="45">
        <f t="shared" si="9"/>
        <v>739.48090872857711</v>
      </c>
      <c r="P49" s="10"/>
    </row>
    <row r="50" spans="1:16">
      <c r="A50" s="12"/>
      <c r="B50" s="25">
        <v>361.1</v>
      </c>
      <c r="C50" s="20" t="s">
        <v>58</v>
      </c>
      <c r="D50" s="46">
        <v>13817</v>
      </c>
      <c r="E50" s="46">
        <v>9684</v>
      </c>
      <c r="F50" s="46">
        <v>0</v>
      </c>
      <c r="G50" s="46">
        <v>0</v>
      </c>
      <c r="H50" s="46">
        <v>0</v>
      </c>
      <c r="I50" s="46">
        <v>59607</v>
      </c>
      <c r="J50" s="46">
        <v>0</v>
      </c>
      <c r="K50" s="46">
        <v>887</v>
      </c>
      <c r="L50" s="46">
        <v>0</v>
      </c>
      <c r="M50" s="46">
        <v>0</v>
      </c>
      <c r="N50" s="46">
        <f t="shared" si="11"/>
        <v>83995</v>
      </c>
      <c r="O50" s="47">
        <f t="shared" si="9"/>
        <v>6.6954962136309284</v>
      </c>
      <c r="P50" s="9"/>
    </row>
    <row r="51" spans="1:16">
      <c r="A51" s="12"/>
      <c r="B51" s="25">
        <v>361.2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1262847</v>
      </c>
      <c r="L51" s="46">
        <v>0</v>
      </c>
      <c r="M51" s="46">
        <v>0</v>
      </c>
      <c r="N51" s="46">
        <f t="shared" ref="N51:N60" si="13">SUM(D51:M51)</f>
        <v>1262847</v>
      </c>
      <c r="O51" s="47">
        <f t="shared" si="9"/>
        <v>100.66536468712634</v>
      </c>
      <c r="P51" s="9"/>
    </row>
    <row r="52" spans="1:16">
      <c r="A52" s="12"/>
      <c r="B52" s="25">
        <v>361.3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3151620</v>
      </c>
      <c r="L52" s="46">
        <v>0</v>
      </c>
      <c r="M52" s="46">
        <v>0</v>
      </c>
      <c r="N52" s="46">
        <f t="shared" si="13"/>
        <v>3151620</v>
      </c>
      <c r="O52" s="47">
        <f t="shared" si="9"/>
        <v>251.22518931845357</v>
      </c>
      <c r="P52" s="9"/>
    </row>
    <row r="53" spans="1:16">
      <c r="A53" s="12"/>
      <c r="B53" s="25">
        <v>361.4</v>
      </c>
      <c r="C53" s="20" t="s">
        <v>111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716059</v>
      </c>
      <c r="L53" s="46">
        <v>0</v>
      </c>
      <c r="M53" s="46">
        <v>0</v>
      </c>
      <c r="N53" s="46">
        <f t="shared" si="13"/>
        <v>716059</v>
      </c>
      <c r="O53" s="47">
        <f t="shared" si="9"/>
        <v>57.079234754882421</v>
      </c>
      <c r="P53" s="9"/>
    </row>
    <row r="54" spans="1:16">
      <c r="A54" s="12"/>
      <c r="B54" s="25">
        <v>362</v>
      </c>
      <c r="C54" s="20" t="s">
        <v>62</v>
      </c>
      <c r="D54" s="46">
        <v>177151</v>
      </c>
      <c r="E54" s="46">
        <v>5379</v>
      </c>
      <c r="F54" s="46">
        <v>0</v>
      </c>
      <c r="G54" s="46">
        <v>0</v>
      </c>
      <c r="H54" s="46">
        <v>0</v>
      </c>
      <c r="I54" s="46">
        <v>270740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453270</v>
      </c>
      <c r="O54" s="47">
        <f t="shared" si="9"/>
        <v>36.131526504583498</v>
      </c>
      <c r="P54" s="9"/>
    </row>
    <row r="55" spans="1:16">
      <c r="A55" s="12"/>
      <c r="B55" s="25">
        <v>364</v>
      </c>
      <c r="C55" s="20" t="s">
        <v>112</v>
      </c>
      <c r="D55" s="46">
        <v>423325</v>
      </c>
      <c r="E55" s="46">
        <v>20465</v>
      </c>
      <c r="F55" s="46">
        <v>0</v>
      </c>
      <c r="G55" s="46">
        <v>0</v>
      </c>
      <c r="H55" s="46">
        <v>0</v>
      </c>
      <c r="I55" s="46">
        <v>18182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461972</v>
      </c>
      <c r="O55" s="47">
        <f t="shared" si="9"/>
        <v>36.825189318453567</v>
      </c>
      <c r="P55" s="9"/>
    </row>
    <row r="56" spans="1:16">
      <c r="A56" s="12"/>
      <c r="B56" s="25">
        <v>365</v>
      </c>
      <c r="C56" s="20" t="s">
        <v>113</v>
      </c>
      <c r="D56" s="46">
        <v>291</v>
      </c>
      <c r="E56" s="46">
        <v>0</v>
      </c>
      <c r="F56" s="46">
        <v>0</v>
      </c>
      <c r="G56" s="46">
        <v>0</v>
      </c>
      <c r="H56" s="46">
        <v>0</v>
      </c>
      <c r="I56" s="46">
        <v>4797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5088</v>
      </c>
      <c r="O56" s="47">
        <f t="shared" si="9"/>
        <v>0.40557991231566359</v>
      </c>
      <c r="P56" s="9"/>
    </row>
    <row r="57" spans="1:16">
      <c r="A57" s="12"/>
      <c r="B57" s="25">
        <v>366</v>
      </c>
      <c r="C57" s="20" t="s">
        <v>65</v>
      </c>
      <c r="D57" s="46">
        <v>12377</v>
      </c>
      <c r="E57" s="46">
        <v>23974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36351</v>
      </c>
      <c r="O57" s="47">
        <f t="shared" si="9"/>
        <v>2.8976484655241133</v>
      </c>
      <c r="P57" s="9"/>
    </row>
    <row r="58" spans="1:16">
      <c r="A58" s="12"/>
      <c r="B58" s="25">
        <v>368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1866048</v>
      </c>
      <c r="L58" s="46">
        <v>0</v>
      </c>
      <c r="M58" s="46">
        <v>0</v>
      </c>
      <c r="N58" s="46">
        <f t="shared" si="13"/>
        <v>1866048</v>
      </c>
      <c r="O58" s="47">
        <f t="shared" si="9"/>
        <v>148.74834595456358</v>
      </c>
      <c r="P58" s="9"/>
    </row>
    <row r="59" spans="1:16">
      <c r="A59" s="12"/>
      <c r="B59" s="25">
        <v>369.7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981429</v>
      </c>
      <c r="L59" s="46">
        <v>0</v>
      </c>
      <c r="M59" s="46">
        <v>0</v>
      </c>
      <c r="N59" s="46">
        <f t="shared" si="13"/>
        <v>981429</v>
      </c>
      <c r="O59" s="47">
        <f t="shared" si="9"/>
        <v>78.23268234356317</v>
      </c>
      <c r="P59" s="9"/>
    </row>
    <row r="60" spans="1:16">
      <c r="A60" s="12"/>
      <c r="B60" s="25">
        <v>369.9</v>
      </c>
      <c r="C60" s="20" t="s">
        <v>69</v>
      </c>
      <c r="D60" s="46">
        <v>39718</v>
      </c>
      <c r="E60" s="46">
        <v>642</v>
      </c>
      <c r="F60" s="46">
        <v>0</v>
      </c>
      <c r="G60" s="46">
        <v>0</v>
      </c>
      <c r="H60" s="46">
        <v>0</v>
      </c>
      <c r="I60" s="46">
        <v>186737</v>
      </c>
      <c r="J60" s="46">
        <v>0</v>
      </c>
      <c r="K60" s="46">
        <v>31012</v>
      </c>
      <c r="L60" s="46">
        <v>0</v>
      </c>
      <c r="M60" s="46">
        <v>0</v>
      </c>
      <c r="N60" s="46">
        <f t="shared" si="13"/>
        <v>258109</v>
      </c>
      <c r="O60" s="47">
        <f t="shared" si="9"/>
        <v>20.574651255480273</v>
      </c>
      <c r="P60" s="9"/>
    </row>
    <row r="61" spans="1:16" ht="15.75">
      <c r="A61" s="29" t="s">
        <v>43</v>
      </c>
      <c r="B61" s="30"/>
      <c r="C61" s="31"/>
      <c r="D61" s="32">
        <f t="shared" ref="D61:M61" si="14">SUM(D62:D64)</f>
        <v>1326370</v>
      </c>
      <c r="E61" s="32">
        <f t="shared" si="14"/>
        <v>0</v>
      </c>
      <c r="F61" s="32">
        <f t="shared" si="14"/>
        <v>0</v>
      </c>
      <c r="G61" s="32">
        <f t="shared" si="14"/>
        <v>0</v>
      </c>
      <c r="H61" s="32">
        <f t="shared" si="14"/>
        <v>0</v>
      </c>
      <c r="I61" s="32">
        <f t="shared" si="14"/>
        <v>713126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2039496</v>
      </c>
      <c r="O61" s="45">
        <f t="shared" si="9"/>
        <v>162.57441211638104</v>
      </c>
      <c r="P61" s="9"/>
    </row>
    <row r="62" spans="1:16">
      <c r="A62" s="12"/>
      <c r="B62" s="25">
        <v>381</v>
      </c>
      <c r="C62" s="20" t="s">
        <v>70</v>
      </c>
      <c r="D62" s="46">
        <v>1226370</v>
      </c>
      <c r="E62" s="46">
        <v>0</v>
      </c>
      <c r="F62" s="46">
        <v>0</v>
      </c>
      <c r="G62" s="46">
        <v>0</v>
      </c>
      <c r="H62" s="46">
        <v>0</v>
      </c>
      <c r="I62" s="46">
        <v>502000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1728370</v>
      </c>
      <c r="O62" s="47">
        <f t="shared" si="9"/>
        <v>137.77361498605021</v>
      </c>
      <c r="P62" s="9"/>
    </row>
    <row r="63" spans="1:16">
      <c r="A63" s="12"/>
      <c r="B63" s="25">
        <v>382</v>
      </c>
      <c r="C63" s="20" t="s">
        <v>81</v>
      </c>
      <c r="D63" s="46">
        <v>100000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100000</v>
      </c>
      <c r="O63" s="47">
        <f t="shared" si="9"/>
        <v>7.9713033080908726</v>
      </c>
      <c r="P63" s="9"/>
    </row>
    <row r="64" spans="1:16" ht="15.75" thickBot="1">
      <c r="A64" s="12"/>
      <c r="B64" s="25">
        <v>389.4</v>
      </c>
      <c r="C64" s="20" t="s">
        <v>114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211126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211126</v>
      </c>
      <c r="O64" s="47">
        <f t="shared" si="9"/>
        <v>16.829493822239936</v>
      </c>
      <c r="P64" s="9"/>
    </row>
    <row r="65" spans="1:119" ht="16.5" thickBot="1">
      <c r="A65" s="14" t="s">
        <v>53</v>
      </c>
      <c r="B65" s="23"/>
      <c r="C65" s="22"/>
      <c r="D65" s="15">
        <f t="shared" ref="D65:M65" si="15">SUM(D5,D13,D23,D35,D45,D49,D61)</f>
        <v>23866621</v>
      </c>
      <c r="E65" s="15">
        <f t="shared" si="15"/>
        <v>9872658</v>
      </c>
      <c r="F65" s="15">
        <f t="shared" si="15"/>
        <v>0</v>
      </c>
      <c r="G65" s="15">
        <f t="shared" si="15"/>
        <v>0</v>
      </c>
      <c r="H65" s="15">
        <f t="shared" si="15"/>
        <v>0</v>
      </c>
      <c r="I65" s="15">
        <f t="shared" si="15"/>
        <v>35558739</v>
      </c>
      <c r="J65" s="15">
        <f t="shared" si="15"/>
        <v>0</v>
      </c>
      <c r="K65" s="15">
        <f t="shared" si="15"/>
        <v>8340236</v>
      </c>
      <c r="L65" s="15">
        <f t="shared" si="15"/>
        <v>0</v>
      </c>
      <c r="M65" s="15">
        <f t="shared" si="15"/>
        <v>0</v>
      </c>
      <c r="N65" s="15">
        <f>SUM(D65:M65)</f>
        <v>77638254</v>
      </c>
      <c r="O65" s="38">
        <f t="shared" si="9"/>
        <v>6188.780709445994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131</v>
      </c>
      <c r="M67" s="48"/>
      <c r="N67" s="48"/>
      <c r="O67" s="43">
        <v>12545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91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14519130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305603</v>
      </c>
      <c r="L5" s="27">
        <f t="shared" si="0"/>
        <v>0</v>
      </c>
      <c r="M5" s="27">
        <f t="shared" si="0"/>
        <v>0</v>
      </c>
      <c r="N5" s="28">
        <f>SUM(D5:M5)</f>
        <v>14824733</v>
      </c>
      <c r="O5" s="33">
        <f t="shared" ref="O5:O36" si="1">(N5/O$67)</f>
        <v>1189.1179112857944</v>
      </c>
      <c r="P5" s="6"/>
    </row>
    <row r="6" spans="1:133">
      <c r="A6" s="12"/>
      <c r="B6" s="25">
        <v>312.10000000000002</v>
      </c>
      <c r="C6" s="20" t="s">
        <v>9</v>
      </c>
      <c r="D6" s="46">
        <v>219465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219465</v>
      </c>
      <c r="O6" s="47">
        <f t="shared" si="1"/>
        <v>17.603673698564208</v>
      </c>
      <c r="P6" s="9"/>
    </row>
    <row r="7" spans="1:133">
      <c r="A7" s="12"/>
      <c r="B7" s="25">
        <v>312.51</v>
      </c>
      <c r="C7" s="20" t="s">
        <v>79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187733</v>
      </c>
      <c r="L7" s="46">
        <v>0</v>
      </c>
      <c r="M7" s="46">
        <v>0</v>
      </c>
      <c r="N7" s="46">
        <f>SUM(D7:M7)</f>
        <v>187733</v>
      </c>
      <c r="O7" s="47">
        <f t="shared" si="1"/>
        <v>15.058394160583942</v>
      </c>
      <c r="P7" s="9"/>
    </row>
    <row r="8" spans="1:133">
      <c r="A8" s="12"/>
      <c r="B8" s="25">
        <v>312.52</v>
      </c>
      <c r="C8" s="20" t="s">
        <v>101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117870</v>
      </c>
      <c r="L8" s="46">
        <v>0</v>
      </c>
      <c r="M8" s="46">
        <v>0</v>
      </c>
      <c r="N8" s="46">
        <f>SUM(D8:M8)</f>
        <v>117870</v>
      </c>
      <c r="O8" s="47">
        <f t="shared" si="1"/>
        <v>9.4545600385016435</v>
      </c>
      <c r="P8" s="9"/>
    </row>
    <row r="9" spans="1:133">
      <c r="A9" s="12"/>
      <c r="B9" s="25">
        <v>314.10000000000002</v>
      </c>
      <c r="C9" s="20" t="s">
        <v>10</v>
      </c>
      <c r="D9" s="46">
        <v>3154997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3154997</v>
      </c>
      <c r="O9" s="47">
        <f t="shared" si="1"/>
        <v>253.06785914815111</v>
      </c>
      <c r="P9" s="9"/>
    </row>
    <row r="10" spans="1:133">
      <c r="A10" s="12"/>
      <c r="B10" s="25">
        <v>314.39999999999998</v>
      </c>
      <c r="C10" s="20" t="s">
        <v>11</v>
      </c>
      <c r="D10" s="46">
        <v>92302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92302</v>
      </c>
      <c r="O10" s="47">
        <f t="shared" si="1"/>
        <v>7.403705783267827</v>
      </c>
      <c r="P10" s="9"/>
    </row>
    <row r="11" spans="1:133">
      <c r="A11" s="12"/>
      <c r="B11" s="25">
        <v>315</v>
      </c>
      <c r="C11" s="20" t="s">
        <v>102</v>
      </c>
      <c r="D11" s="46">
        <v>958921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958921</v>
      </c>
      <c r="O11" s="47">
        <f t="shared" si="1"/>
        <v>76.916740194112464</v>
      </c>
      <c r="P11" s="9"/>
    </row>
    <row r="12" spans="1:133">
      <c r="A12" s="12"/>
      <c r="B12" s="25">
        <v>316</v>
      </c>
      <c r="C12" s="20" t="s">
        <v>103</v>
      </c>
      <c r="D12" s="46">
        <v>10093445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10093445</v>
      </c>
      <c r="O12" s="47">
        <f t="shared" si="1"/>
        <v>809.6129782626133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SUM(D14:D22)</f>
        <v>3513299</v>
      </c>
      <c r="E13" s="32">
        <f t="shared" si="3"/>
        <v>114100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1498586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5125985</v>
      </c>
      <c r="O13" s="45">
        <f t="shared" si="1"/>
        <v>411.16427368252187</v>
      </c>
      <c r="P13" s="10"/>
    </row>
    <row r="14" spans="1:133">
      <c r="A14" s="12"/>
      <c r="B14" s="25">
        <v>322</v>
      </c>
      <c r="C14" s="20" t="s">
        <v>0</v>
      </c>
      <c r="D14" s="46">
        <v>471444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471444</v>
      </c>
      <c r="O14" s="47">
        <f t="shared" si="1"/>
        <v>37.815352530680997</v>
      </c>
      <c r="P14" s="9"/>
    </row>
    <row r="15" spans="1:133">
      <c r="A15" s="12"/>
      <c r="B15" s="25">
        <v>323.10000000000002</v>
      </c>
      <c r="C15" s="20" t="s">
        <v>15</v>
      </c>
      <c r="D15" s="46">
        <v>2710209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2710209</v>
      </c>
      <c r="O15" s="47">
        <f t="shared" si="1"/>
        <v>217.39063126654366</v>
      </c>
      <c r="P15" s="9"/>
    </row>
    <row r="16" spans="1:133">
      <c r="A16" s="12"/>
      <c r="B16" s="25">
        <v>323.39999999999998</v>
      </c>
      <c r="C16" s="20" t="s">
        <v>16</v>
      </c>
      <c r="D16" s="46">
        <v>64072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64072</v>
      </c>
      <c r="O16" s="47">
        <f t="shared" si="1"/>
        <v>5.1393278254592127</v>
      </c>
      <c r="P16" s="9"/>
    </row>
    <row r="17" spans="1:16">
      <c r="A17" s="12"/>
      <c r="B17" s="25">
        <v>324.11</v>
      </c>
      <c r="C17" s="20" t="s">
        <v>17</v>
      </c>
      <c r="D17" s="46">
        <v>31800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31800</v>
      </c>
      <c r="O17" s="47">
        <f t="shared" si="1"/>
        <v>2.5507339375952514</v>
      </c>
      <c r="P17" s="9"/>
    </row>
    <row r="18" spans="1:16">
      <c r="A18" s="12"/>
      <c r="B18" s="25">
        <v>324.12</v>
      </c>
      <c r="C18" s="20" t="s">
        <v>85</v>
      </c>
      <c r="D18" s="46">
        <v>84695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84695</v>
      </c>
      <c r="O18" s="47">
        <f t="shared" si="1"/>
        <v>6.7935349322210632</v>
      </c>
      <c r="P18" s="9"/>
    </row>
    <row r="19" spans="1:16">
      <c r="A19" s="12"/>
      <c r="B19" s="25">
        <v>324.22000000000003</v>
      </c>
      <c r="C19" s="20" t="s">
        <v>86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1493746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1493746</v>
      </c>
      <c r="O19" s="47">
        <f t="shared" si="1"/>
        <v>119.81599422475335</v>
      </c>
      <c r="P19" s="9"/>
    </row>
    <row r="20" spans="1:16">
      <c r="A20" s="12"/>
      <c r="B20" s="25">
        <v>324.32</v>
      </c>
      <c r="C20" s="20" t="s">
        <v>98</v>
      </c>
      <c r="D20" s="46">
        <v>0</v>
      </c>
      <c r="E20" s="46">
        <v>114100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114100</v>
      </c>
      <c r="O20" s="47">
        <f t="shared" si="1"/>
        <v>9.1521617069062327</v>
      </c>
      <c r="P20" s="9"/>
    </row>
    <row r="21" spans="1:16">
      <c r="A21" s="12"/>
      <c r="B21" s="25">
        <v>324.61</v>
      </c>
      <c r="C21" s="20" t="s">
        <v>20</v>
      </c>
      <c r="D21" s="46">
        <v>99360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99360</v>
      </c>
      <c r="O21" s="47">
        <f t="shared" si="1"/>
        <v>7.9698403785995025</v>
      </c>
      <c r="P21" s="9"/>
    </row>
    <row r="22" spans="1:16">
      <c r="A22" s="12"/>
      <c r="B22" s="25">
        <v>329</v>
      </c>
      <c r="C22" s="20" t="s">
        <v>21</v>
      </c>
      <c r="D22" s="46">
        <v>51719</v>
      </c>
      <c r="E22" s="46">
        <v>0</v>
      </c>
      <c r="F22" s="46">
        <v>0</v>
      </c>
      <c r="G22" s="46">
        <v>0</v>
      </c>
      <c r="H22" s="46">
        <v>0</v>
      </c>
      <c r="I22" s="46">
        <v>4840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56559</v>
      </c>
      <c r="O22" s="47">
        <f t="shared" si="1"/>
        <v>4.5366968797625731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SUM(D24:D34)</f>
        <v>2560177</v>
      </c>
      <c r="E23" s="32">
        <f t="shared" si="5"/>
        <v>8279610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86413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10926200</v>
      </c>
      <c r="O23" s="45">
        <f t="shared" si="1"/>
        <v>876.40972166519612</v>
      </c>
      <c r="P23" s="10"/>
    </row>
    <row r="24" spans="1:16">
      <c r="A24" s="12"/>
      <c r="B24" s="25">
        <v>331.2</v>
      </c>
      <c r="C24" s="20" t="s">
        <v>22</v>
      </c>
      <c r="D24" s="46">
        <v>753872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753872</v>
      </c>
      <c r="O24" s="47">
        <f t="shared" si="1"/>
        <v>60.46939921392476</v>
      </c>
      <c r="P24" s="9"/>
    </row>
    <row r="25" spans="1:16">
      <c r="A25" s="12"/>
      <c r="B25" s="25">
        <v>331.49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86413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86413</v>
      </c>
      <c r="O25" s="47">
        <f t="shared" si="1"/>
        <v>6.9313387342584427</v>
      </c>
      <c r="P25" s="9"/>
    </row>
    <row r="26" spans="1:16">
      <c r="A26" s="12"/>
      <c r="B26" s="25">
        <v>335.12</v>
      </c>
      <c r="C26" s="20" t="s">
        <v>104</v>
      </c>
      <c r="D26" s="46">
        <v>312662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312662</v>
      </c>
      <c r="O26" s="47">
        <f t="shared" si="1"/>
        <v>25.079169006176304</v>
      </c>
      <c r="P26" s="9"/>
    </row>
    <row r="27" spans="1:16">
      <c r="A27" s="12"/>
      <c r="B27" s="25">
        <v>335.14</v>
      </c>
      <c r="C27" s="20" t="s">
        <v>105</v>
      </c>
      <c r="D27" s="46">
        <v>3751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3751</v>
      </c>
      <c r="O27" s="47">
        <f t="shared" si="1"/>
        <v>0.30087430817357824</v>
      </c>
      <c r="P27" s="9"/>
    </row>
    <row r="28" spans="1:16">
      <c r="A28" s="12"/>
      <c r="B28" s="25">
        <v>335.15</v>
      </c>
      <c r="C28" s="20" t="s">
        <v>106</v>
      </c>
      <c r="D28" s="46">
        <v>77442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77442</v>
      </c>
      <c r="O28" s="47">
        <f t="shared" si="1"/>
        <v>6.2117590438758326</v>
      </c>
      <c r="P28" s="9"/>
    </row>
    <row r="29" spans="1:16">
      <c r="A29" s="12"/>
      <c r="B29" s="25">
        <v>335.18</v>
      </c>
      <c r="C29" s="20" t="s">
        <v>107</v>
      </c>
      <c r="D29" s="46">
        <v>1057040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1057040</v>
      </c>
      <c r="O29" s="47">
        <f t="shared" si="1"/>
        <v>84.787037779738512</v>
      </c>
      <c r="P29" s="9"/>
    </row>
    <row r="30" spans="1:16">
      <c r="A30" s="12"/>
      <c r="B30" s="25">
        <v>335.21</v>
      </c>
      <c r="C30" s="20" t="s">
        <v>35</v>
      </c>
      <c r="D30" s="46">
        <v>9200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9200</v>
      </c>
      <c r="O30" s="47">
        <f t="shared" si="1"/>
        <v>0.73794818320365763</v>
      </c>
      <c r="P30" s="9"/>
    </row>
    <row r="31" spans="1:16">
      <c r="A31" s="12"/>
      <c r="B31" s="25">
        <v>335.49</v>
      </c>
      <c r="C31" s="20" t="s">
        <v>87</v>
      </c>
      <c r="D31" s="46">
        <v>21504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21504</v>
      </c>
      <c r="O31" s="47">
        <f t="shared" si="1"/>
        <v>1.7248736664795059</v>
      </c>
      <c r="P31" s="9"/>
    </row>
    <row r="32" spans="1:16">
      <c r="A32" s="12"/>
      <c r="B32" s="25">
        <v>337.2</v>
      </c>
      <c r="C32" s="20" t="s">
        <v>108</v>
      </c>
      <c r="D32" s="46">
        <v>210000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210000</v>
      </c>
      <c r="O32" s="47">
        <f t="shared" si="1"/>
        <v>16.844469399213924</v>
      </c>
      <c r="P32" s="9"/>
    </row>
    <row r="33" spans="1:16">
      <c r="A33" s="12"/>
      <c r="B33" s="25">
        <v>337.7</v>
      </c>
      <c r="C33" s="20" t="s">
        <v>109</v>
      </c>
      <c r="D33" s="46">
        <v>114706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114706</v>
      </c>
      <c r="O33" s="47">
        <f t="shared" si="1"/>
        <v>9.2007700328868207</v>
      </c>
      <c r="P33" s="9"/>
    </row>
    <row r="34" spans="1:16">
      <c r="A34" s="12"/>
      <c r="B34" s="25">
        <v>338</v>
      </c>
      <c r="C34" s="20" t="s">
        <v>36</v>
      </c>
      <c r="D34" s="46">
        <v>0</v>
      </c>
      <c r="E34" s="46">
        <v>8279610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8279610</v>
      </c>
      <c r="O34" s="47">
        <f t="shared" si="1"/>
        <v>664.1220822972648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SUM(D36:D43)</f>
        <v>571082</v>
      </c>
      <c r="E35" s="32">
        <f t="shared" si="7"/>
        <v>95661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31612955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32279698</v>
      </c>
      <c r="O35" s="45">
        <f t="shared" si="1"/>
        <v>2589.2113579850807</v>
      </c>
      <c r="P35" s="10"/>
    </row>
    <row r="36" spans="1:16">
      <c r="A36" s="12"/>
      <c r="B36" s="25">
        <v>342.1</v>
      </c>
      <c r="C36" s="20" t="s">
        <v>44</v>
      </c>
      <c r="D36" s="46">
        <v>48616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8">SUM(D36:M36)</f>
        <v>48616</v>
      </c>
      <c r="O36" s="47">
        <f t="shared" si="1"/>
        <v>3.8995748776770673</v>
      </c>
      <c r="P36" s="9"/>
    </row>
    <row r="37" spans="1:16">
      <c r="A37" s="12"/>
      <c r="B37" s="25">
        <v>343.3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17502308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17502308</v>
      </c>
      <c r="O37" s="47">
        <f t="shared" ref="O37:O65" si="9">(N37/O$67)</f>
        <v>1403.8909120077003</v>
      </c>
      <c r="P37" s="9"/>
    </row>
    <row r="38" spans="1:16">
      <c r="A38" s="12"/>
      <c r="B38" s="25">
        <v>343.5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11917779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11917779</v>
      </c>
      <c r="O38" s="47">
        <f t="shared" si="9"/>
        <v>955.94601748616344</v>
      </c>
      <c r="P38" s="9"/>
    </row>
    <row r="39" spans="1:16">
      <c r="A39" s="12"/>
      <c r="B39" s="25">
        <v>343.6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92133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92133</v>
      </c>
      <c r="O39" s="47">
        <f t="shared" si="9"/>
        <v>7.3901499959894119</v>
      </c>
      <c r="P39" s="9"/>
    </row>
    <row r="40" spans="1:16">
      <c r="A40" s="12"/>
      <c r="B40" s="25">
        <v>343.9</v>
      </c>
      <c r="C40" s="20" t="s">
        <v>49</v>
      </c>
      <c r="D40" s="46">
        <v>40541</v>
      </c>
      <c r="E40" s="46">
        <v>0</v>
      </c>
      <c r="F40" s="46">
        <v>0</v>
      </c>
      <c r="G40" s="46">
        <v>0</v>
      </c>
      <c r="H40" s="46">
        <v>0</v>
      </c>
      <c r="I40" s="46">
        <v>999223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1039764</v>
      </c>
      <c r="O40" s="47">
        <f t="shared" si="9"/>
        <v>83.401299430496508</v>
      </c>
      <c r="P40" s="9"/>
    </row>
    <row r="41" spans="1:16">
      <c r="A41" s="12"/>
      <c r="B41" s="25">
        <v>344.9</v>
      </c>
      <c r="C41" s="20" t="s">
        <v>110</v>
      </c>
      <c r="D41" s="46">
        <v>226269</v>
      </c>
      <c r="E41" s="46">
        <v>95661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321930</v>
      </c>
      <c r="O41" s="47">
        <f t="shared" si="9"/>
        <v>25.822571588994947</v>
      </c>
      <c r="P41" s="9"/>
    </row>
    <row r="42" spans="1:16">
      <c r="A42" s="12"/>
      <c r="B42" s="25">
        <v>347.2</v>
      </c>
      <c r="C42" s="20" t="s">
        <v>51</v>
      </c>
      <c r="D42" s="46">
        <v>255656</v>
      </c>
      <c r="E42" s="46">
        <v>0</v>
      </c>
      <c r="F42" s="46">
        <v>0</v>
      </c>
      <c r="G42" s="46">
        <v>0</v>
      </c>
      <c r="H42" s="46">
        <v>0</v>
      </c>
      <c r="I42" s="46">
        <v>301225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556881</v>
      </c>
      <c r="O42" s="47">
        <f t="shared" si="9"/>
        <v>44.668404588112615</v>
      </c>
      <c r="P42" s="9"/>
    </row>
    <row r="43" spans="1:16">
      <c r="A43" s="12"/>
      <c r="B43" s="25">
        <v>347.5</v>
      </c>
      <c r="C43" s="20" t="s">
        <v>52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800287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800287</v>
      </c>
      <c r="O43" s="47">
        <f t="shared" si="9"/>
        <v>64.192428009946255</v>
      </c>
      <c r="P43" s="9"/>
    </row>
    <row r="44" spans="1:16" ht="15.75">
      <c r="A44" s="29" t="s">
        <v>42</v>
      </c>
      <c r="B44" s="30"/>
      <c r="C44" s="31"/>
      <c r="D44" s="32">
        <f t="shared" ref="D44:M44" si="10">SUM(D45:D47)</f>
        <v>127996</v>
      </c>
      <c r="E44" s="32">
        <f t="shared" si="10"/>
        <v>86807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442757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49" si="11">SUM(D44:M44)</f>
        <v>657560</v>
      </c>
      <c r="O44" s="45">
        <f t="shared" si="9"/>
        <v>52.744044276890989</v>
      </c>
      <c r="P44" s="10"/>
    </row>
    <row r="45" spans="1:16">
      <c r="A45" s="13"/>
      <c r="B45" s="39">
        <v>351.1</v>
      </c>
      <c r="C45" s="21" t="s">
        <v>55</v>
      </c>
      <c r="D45" s="46">
        <v>110565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110565</v>
      </c>
      <c r="O45" s="47">
        <f t="shared" si="9"/>
        <v>8.8686131386861309</v>
      </c>
      <c r="P45" s="9"/>
    </row>
    <row r="46" spans="1:16">
      <c r="A46" s="13"/>
      <c r="B46" s="39">
        <v>354</v>
      </c>
      <c r="C46" s="21" t="s">
        <v>56</v>
      </c>
      <c r="D46" s="46">
        <v>3548</v>
      </c>
      <c r="E46" s="46">
        <v>71769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75317</v>
      </c>
      <c r="O46" s="47">
        <f t="shared" si="9"/>
        <v>6.0413090559075959</v>
      </c>
      <c r="P46" s="9"/>
    </row>
    <row r="47" spans="1:16">
      <c r="A47" s="13"/>
      <c r="B47" s="39">
        <v>359</v>
      </c>
      <c r="C47" s="21" t="s">
        <v>57</v>
      </c>
      <c r="D47" s="46">
        <v>13883</v>
      </c>
      <c r="E47" s="46">
        <v>15038</v>
      </c>
      <c r="F47" s="46">
        <v>0</v>
      </c>
      <c r="G47" s="46">
        <v>0</v>
      </c>
      <c r="H47" s="46">
        <v>0</v>
      </c>
      <c r="I47" s="46">
        <v>442757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471678</v>
      </c>
      <c r="O47" s="47">
        <f t="shared" si="9"/>
        <v>37.834122082297263</v>
      </c>
      <c r="P47" s="9"/>
    </row>
    <row r="48" spans="1:16" ht="15.75">
      <c r="A48" s="29" t="s">
        <v>2</v>
      </c>
      <c r="B48" s="30"/>
      <c r="C48" s="31"/>
      <c r="D48" s="32">
        <f t="shared" ref="D48:M48" si="12">SUM(D49:D59)</f>
        <v>404365</v>
      </c>
      <c r="E48" s="32">
        <f t="shared" si="12"/>
        <v>36367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601714</v>
      </c>
      <c r="J48" s="32">
        <f t="shared" si="12"/>
        <v>0</v>
      </c>
      <c r="K48" s="32">
        <f t="shared" si="12"/>
        <v>2071949</v>
      </c>
      <c r="L48" s="32">
        <f t="shared" si="12"/>
        <v>0</v>
      </c>
      <c r="M48" s="32">
        <f t="shared" si="12"/>
        <v>0</v>
      </c>
      <c r="N48" s="32">
        <f t="shared" si="11"/>
        <v>3114395</v>
      </c>
      <c r="O48" s="45">
        <f t="shared" si="9"/>
        <v>249.81110130745168</v>
      </c>
      <c r="P48" s="10"/>
    </row>
    <row r="49" spans="1:16">
      <c r="A49" s="12"/>
      <c r="B49" s="25">
        <v>361.1</v>
      </c>
      <c r="C49" s="20" t="s">
        <v>58</v>
      </c>
      <c r="D49" s="46">
        <v>10084</v>
      </c>
      <c r="E49" s="46">
        <v>1837</v>
      </c>
      <c r="F49" s="46">
        <v>0</v>
      </c>
      <c r="G49" s="46">
        <v>0</v>
      </c>
      <c r="H49" s="46">
        <v>0</v>
      </c>
      <c r="I49" s="46">
        <v>78835</v>
      </c>
      <c r="J49" s="46">
        <v>0</v>
      </c>
      <c r="K49" s="46">
        <v>1112</v>
      </c>
      <c r="L49" s="46">
        <v>0</v>
      </c>
      <c r="M49" s="46">
        <v>0</v>
      </c>
      <c r="N49" s="46">
        <f t="shared" si="11"/>
        <v>91868</v>
      </c>
      <c r="O49" s="47">
        <f t="shared" si="9"/>
        <v>7.3688938798427852</v>
      </c>
      <c r="P49" s="9"/>
    </row>
    <row r="50" spans="1:16">
      <c r="A50" s="12"/>
      <c r="B50" s="25">
        <v>361.2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1390803</v>
      </c>
      <c r="L50" s="46">
        <v>0</v>
      </c>
      <c r="M50" s="46">
        <v>0</v>
      </c>
      <c r="N50" s="46">
        <f t="shared" ref="N50:N59" si="13">SUM(D50:M50)</f>
        <v>1390803</v>
      </c>
      <c r="O50" s="47">
        <f t="shared" si="9"/>
        <v>111.55875511349964</v>
      </c>
      <c r="P50" s="9"/>
    </row>
    <row r="51" spans="1:16">
      <c r="A51" s="12"/>
      <c r="B51" s="25">
        <v>361.3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-5148472</v>
      </c>
      <c r="L51" s="46">
        <v>0</v>
      </c>
      <c r="M51" s="46">
        <v>0</v>
      </c>
      <c r="N51" s="46">
        <f t="shared" si="13"/>
        <v>-5148472</v>
      </c>
      <c r="O51" s="47">
        <f t="shared" si="9"/>
        <v>-412.96799550814148</v>
      </c>
      <c r="P51" s="9"/>
    </row>
    <row r="52" spans="1:16">
      <c r="A52" s="12"/>
      <c r="B52" s="25">
        <v>361.4</v>
      </c>
      <c r="C52" s="20" t="s">
        <v>111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2739857</v>
      </c>
      <c r="L52" s="46">
        <v>0</v>
      </c>
      <c r="M52" s="46">
        <v>0</v>
      </c>
      <c r="N52" s="46">
        <f t="shared" si="13"/>
        <v>2739857</v>
      </c>
      <c r="O52" s="47">
        <f t="shared" si="9"/>
        <v>219.7687494986765</v>
      </c>
      <c r="P52" s="9"/>
    </row>
    <row r="53" spans="1:16">
      <c r="A53" s="12"/>
      <c r="B53" s="25">
        <v>362</v>
      </c>
      <c r="C53" s="20" t="s">
        <v>62</v>
      </c>
      <c r="D53" s="46">
        <v>217378</v>
      </c>
      <c r="E53" s="46">
        <v>5462</v>
      </c>
      <c r="F53" s="46">
        <v>0</v>
      </c>
      <c r="G53" s="46">
        <v>0</v>
      </c>
      <c r="H53" s="46">
        <v>0</v>
      </c>
      <c r="I53" s="46">
        <v>279512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502352</v>
      </c>
      <c r="O53" s="47">
        <f t="shared" si="9"/>
        <v>40.294537579209113</v>
      </c>
      <c r="P53" s="9"/>
    </row>
    <row r="54" spans="1:16">
      <c r="A54" s="12"/>
      <c r="B54" s="25">
        <v>364</v>
      </c>
      <c r="C54" s="20" t="s">
        <v>112</v>
      </c>
      <c r="D54" s="46">
        <v>96636</v>
      </c>
      <c r="E54" s="46">
        <v>0</v>
      </c>
      <c r="F54" s="46">
        <v>0</v>
      </c>
      <c r="G54" s="46">
        <v>0</v>
      </c>
      <c r="H54" s="46">
        <v>0</v>
      </c>
      <c r="I54" s="46">
        <v>8245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104881</v>
      </c>
      <c r="O54" s="47">
        <f t="shared" si="9"/>
        <v>8.4126895002807416</v>
      </c>
      <c r="P54" s="9"/>
    </row>
    <row r="55" spans="1:16">
      <c r="A55" s="12"/>
      <c r="B55" s="25">
        <v>365</v>
      </c>
      <c r="C55" s="20" t="s">
        <v>113</v>
      </c>
      <c r="D55" s="46">
        <v>553</v>
      </c>
      <c r="E55" s="46">
        <v>0</v>
      </c>
      <c r="F55" s="46">
        <v>0</v>
      </c>
      <c r="G55" s="46">
        <v>0</v>
      </c>
      <c r="H55" s="46">
        <v>0</v>
      </c>
      <c r="I55" s="46">
        <v>6100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6653</v>
      </c>
      <c r="O55" s="47">
        <f t="shared" si="9"/>
        <v>0.53364883291890586</v>
      </c>
      <c r="P55" s="9"/>
    </row>
    <row r="56" spans="1:16">
      <c r="A56" s="12"/>
      <c r="B56" s="25">
        <v>366</v>
      </c>
      <c r="C56" s="20" t="s">
        <v>65</v>
      </c>
      <c r="D56" s="46">
        <v>40947</v>
      </c>
      <c r="E56" s="46">
        <v>23063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64010</v>
      </c>
      <c r="O56" s="47">
        <f t="shared" si="9"/>
        <v>5.1343546963984918</v>
      </c>
      <c r="P56" s="9"/>
    </row>
    <row r="57" spans="1:16">
      <c r="A57" s="12"/>
      <c r="B57" s="25">
        <v>368</v>
      </c>
      <c r="C57" s="20" t="s">
        <v>67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2002261</v>
      </c>
      <c r="L57" s="46">
        <v>0</v>
      </c>
      <c r="M57" s="46">
        <v>0</v>
      </c>
      <c r="N57" s="46">
        <f t="shared" si="13"/>
        <v>2002261</v>
      </c>
      <c r="O57" s="47">
        <f t="shared" si="9"/>
        <v>160.60487687494987</v>
      </c>
      <c r="P57" s="9"/>
    </row>
    <row r="58" spans="1:16">
      <c r="A58" s="12"/>
      <c r="B58" s="25">
        <v>369.7</v>
      </c>
      <c r="C58" s="20" t="s">
        <v>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950252</v>
      </c>
      <c r="L58" s="46">
        <v>0</v>
      </c>
      <c r="M58" s="46">
        <v>0</v>
      </c>
      <c r="N58" s="46">
        <f t="shared" si="13"/>
        <v>950252</v>
      </c>
      <c r="O58" s="47">
        <f t="shared" si="9"/>
        <v>76.221384454961097</v>
      </c>
      <c r="P58" s="9"/>
    </row>
    <row r="59" spans="1:16">
      <c r="A59" s="12"/>
      <c r="B59" s="25">
        <v>369.9</v>
      </c>
      <c r="C59" s="20" t="s">
        <v>69</v>
      </c>
      <c r="D59" s="46">
        <v>38767</v>
      </c>
      <c r="E59" s="46">
        <v>6005</v>
      </c>
      <c r="F59" s="46">
        <v>0</v>
      </c>
      <c r="G59" s="46">
        <v>0</v>
      </c>
      <c r="H59" s="46">
        <v>0</v>
      </c>
      <c r="I59" s="46">
        <v>229022</v>
      </c>
      <c r="J59" s="46">
        <v>0</v>
      </c>
      <c r="K59" s="46">
        <v>136136</v>
      </c>
      <c r="L59" s="46">
        <v>0</v>
      </c>
      <c r="M59" s="46">
        <v>0</v>
      </c>
      <c r="N59" s="46">
        <f t="shared" si="13"/>
        <v>409930</v>
      </c>
      <c r="O59" s="47">
        <f t="shared" si="9"/>
        <v>32.881206384856021</v>
      </c>
      <c r="P59" s="9"/>
    </row>
    <row r="60" spans="1:16" ht="15.75">
      <c r="A60" s="29" t="s">
        <v>43</v>
      </c>
      <c r="B60" s="30"/>
      <c r="C60" s="31"/>
      <c r="D60" s="32">
        <f t="shared" ref="D60:M60" si="14">SUM(D61:D64)</f>
        <v>101170</v>
      </c>
      <c r="E60" s="32">
        <f t="shared" si="14"/>
        <v>42915000</v>
      </c>
      <c r="F60" s="32">
        <f t="shared" si="14"/>
        <v>0</v>
      </c>
      <c r="G60" s="32">
        <f t="shared" si="14"/>
        <v>0</v>
      </c>
      <c r="H60" s="32">
        <f t="shared" si="14"/>
        <v>0</v>
      </c>
      <c r="I60" s="32">
        <f t="shared" si="14"/>
        <v>1044604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 t="shared" ref="N60:N65" si="15">SUM(D60:M60)</f>
        <v>44060774</v>
      </c>
      <c r="O60" s="45">
        <f t="shared" si="9"/>
        <v>3534.1921873746692</v>
      </c>
      <c r="P60" s="9"/>
    </row>
    <row r="61" spans="1:16">
      <c r="A61" s="12"/>
      <c r="B61" s="25">
        <v>381</v>
      </c>
      <c r="C61" s="20" t="s">
        <v>70</v>
      </c>
      <c r="D61" s="46">
        <v>1170</v>
      </c>
      <c r="E61" s="46">
        <v>0</v>
      </c>
      <c r="F61" s="46">
        <v>0</v>
      </c>
      <c r="G61" s="46">
        <v>0</v>
      </c>
      <c r="H61" s="46">
        <v>0</v>
      </c>
      <c r="I61" s="46">
        <v>1007674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1008844</v>
      </c>
      <c r="O61" s="47">
        <f t="shared" si="9"/>
        <v>80.921151840859864</v>
      </c>
      <c r="P61" s="9"/>
    </row>
    <row r="62" spans="1:16">
      <c r="A62" s="12"/>
      <c r="B62" s="25">
        <v>382</v>
      </c>
      <c r="C62" s="20" t="s">
        <v>81</v>
      </c>
      <c r="D62" s="46">
        <v>100000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100000</v>
      </c>
      <c r="O62" s="47">
        <f t="shared" si="9"/>
        <v>8.021175904387583</v>
      </c>
      <c r="P62" s="9"/>
    </row>
    <row r="63" spans="1:16">
      <c r="A63" s="12"/>
      <c r="B63" s="25">
        <v>385</v>
      </c>
      <c r="C63" s="20" t="s">
        <v>126</v>
      </c>
      <c r="D63" s="46">
        <v>0</v>
      </c>
      <c r="E63" s="46">
        <v>42915000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42915000</v>
      </c>
      <c r="O63" s="47">
        <f t="shared" si="9"/>
        <v>3442.2876393679312</v>
      </c>
      <c r="P63" s="9"/>
    </row>
    <row r="64" spans="1:16" ht="15.75" thickBot="1">
      <c r="A64" s="12"/>
      <c r="B64" s="25">
        <v>389.8</v>
      </c>
      <c r="C64" s="20" t="s">
        <v>127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36930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36930</v>
      </c>
      <c r="O64" s="47">
        <f t="shared" si="9"/>
        <v>2.9622202614903346</v>
      </c>
      <c r="P64" s="9"/>
    </row>
    <row r="65" spans="1:119" ht="16.5" thickBot="1">
      <c r="A65" s="14" t="s">
        <v>53</v>
      </c>
      <c r="B65" s="23"/>
      <c r="C65" s="22"/>
      <c r="D65" s="15">
        <f t="shared" ref="D65:M65" si="16">SUM(D5,D13,D23,D35,D44,D48,D60)</f>
        <v>21797219</v>
      </c>
      <c r="E65" s="15">
        <f t="shared" si="16"/>
        <v>51527545</v>
      </c>
      <c r="F65" s="15">
        <f t="shared" si="16"/>
        <v>0</v>
      </c>
      <c r="G65" s="15">
        <f t="shared" si="16"/>
        <v>0</v>
      </c>
      <c r="H65" s="15">
        <f t="shared" si="16"/>
        <v>0</v>
      </c>
      <c r="I65" s="15">
        <f t="shared" si="16"/>
        <v>35287029</v>
      </c>
      <c r="J65" s="15">
        <f t="shared" si="16"/>
        <v>0</v>
      </c>
      <c r="K65" s="15">
        <f t="shared" si="16"/>
        <v>2377552</v>
      </c>
      <c r="L65" s="15">
        <f t="shared" si="16"/>
        <v>0</v>
      </c>
      <c r="M65" s="15">
        <f t="shared" si="16"/>
        <v>0</v>
      </c>
      <c r="N65" s="15">
        <f t="shared" si="15"/>
        <v>110989345</v>
      </c>
      <c r="O65" s="38">
        <f t="shared" si="9"/>
        <v>8902.6505975776054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40"/>
      <c r="B67" s="41"/>
      <c r="C67" s="41"/>
      <c r="D67" s="42"/>
      <c r="E67" s="42"/>
      <c r="F67" s="42"/>
      <c r="G67" s="42"/>
      <c r="H67" s="42"/>
      <c r="I67" s="42"/>
      <c r="J67" s="42"/>
      <c r="K67" s="42"/>
      <c r="L67" s="48" t="s">
        <v>128</v>
      </c>
      <c r="M67" s="48"/>
      <c r="N67" s="48"/>
      <c r="O67" s="43">
        <v>12467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customHeight="1" thickBot="1">
      <c r="A69" s="52" t="s">
        <v>91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72</v>
      </c>
      <c r="B3" s="62"/>
      <c r="C3" s="63"/>
      <c r="D3" s="67" t="s">
        <v>37</v>
      </c>
      <c r="E3" s="68"/>
      <c r="F3" s="68"/>
      <c r="G3" s="68"/>
      <c r="H3" s="69"/>
      <c r="I3" s="67" t="s">
        <v>38</v>
      </c>
      <c r="J3" s="69"/>
      <c r="K3" s="67" t="s">
        <v>40</v>
      </c>
      <c r="L3" s="69"/>
      <c r="M3" s="36"/>
      <c r="N3" s="37"/>
      <c r="O3" s="70" t="s">
        <v>77</v>
      </c>
      <c r="P3" s="11"/>
      <c r="Q3"/>
    </row>
    <row r="4" spans="1:133" ht="32.25" customHeight="1" thickBot="1">
      <c r="A4" s="64"/>
      <c r="B4" s="65"/>
      <c r="C4" s="66"/>
      <c r="D4" s="34" t="s">
        <v>3</v>
      </c>
      <c r="E4" s="34" t="s">
        <v>73</v>
      </c>
      <c r="F4" s="34" t="s">
        <v>74</v>
      </c>
      <c r="G4" s="34" t="s">
        <v>75</v>
      </c>
      <c r="H4" s="34" t="s">
        <v>4</v>
      </c>
      <c r="I4" s="34" t="s">
        <v>5</v>
      </c>
      <c r="J4" s="35" t="s">
        <v>76</v>
      </c>
      <c r="K4" s="35" t="s">
        <v>6</v>
      </c>
      <c r="L4" s="35" t="s">
        <v>7</v>
      </c>
      <c r="M4" s="35" t="s">
        <v>8</v>
      </c>
      <c r="N4" s="35" t="s">
        <v>39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14214802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317907</v>
      </c>
      <c r="L5" s="27">
        <f t="shared" si="0"/>
        <v>0</v>
      </c>
      <c r="M5" s="27">
        <f t="shared" si="0"/>
        <v>0</v>
      </c>
      <c r="N5" s="28">
        <f>SUM(D5:M5)</f>
        <v>14532709</v>
      </c>
      <c r="O5" s="33">
        <f t="shared" ref="O5:O36" si="1">(N5/O$66)</f>
        <v>1192.08506275121</v>
      </c>
      <c r="P5" s="6"/>
    </row>
    <row r="6" spans="1:133">
      <c r="A6" s="12"/>
      <c r="B6" s="25">
        <v>312.10000000000002</v>
      </c>
      <c r="C6" s="20" t="s">
        <v>9</v>
      </c>
      <c r="D6" s="46">
        <v>200746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2" si="2">SUM(D6:M6)</f>
        <v>200746</v>
      </c>
      <c r="O6" s="47">
        <f t="shared" si="1"/>
        <v>16.466737757361987</v>
      </c>
      <c r="P6" s="9"/>
    </row>
    <row r="7" spans="1:133">
      <c r="A7" s="12"/>
      <c r="B7" s="25">
        <v>312.51</v>
      </c>
      <c r="C7" s="20" t="s">
        <v>79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206650</v>
      </c>
      <c r="L7" s="46">
        <v>0</v>
      </c>
      <c r="M7" s="46">
        <v>0</v>
      </c>
      <c r="N7" s="46">
        <f>SUM(D7:M7)</f>
        <v>206650</v>
      </c>
      <c r="O7" s="47">
        <f t="shared" si="1"/>
        <v>16.95102944795341</v>
      </c>
      <c r="P7" s="9"/>
    </row>
    <row r="8" spans="1:133">
      <c r="A8" s="12"/>
      <c r="B8" s="25">
        <v>312.52</v>
      </c>
      <c r="C8" s="20" t="s">
        <v>101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111257</v>
      </c>
      <c r="L8" s="46">
        <v>0</v>
      </c>
      <c r="M8" s="46">
        <v>0</v>
      </c>
      <c r="N8" s="46">
        <f>SUM(D8:M8)</f>
        <v>111257</v>
      </c>
      <c r="O8" s="47">
        <f t="shared" si="1"/>
        <v>9.1261586416208687</v>
      </c>
      <c r="P8" s="9"/>
    </row>
    <row r="9" spans="1:133">
      <c r="A9" s="12"/>
      <c r="B9" s="25">
        <v>314.10000000000002</v>
      </c>
      <c r="C9" s="20" t="s">
        <v>10</v>
      </c>
      <c r="D9" s="46">
        <v>2876616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2876616</v>
      </c>
      <c r="O9" s="47">
        <f t="shared" si="1"/>
        <v>235.96226724632925</v>
      </c>
      <c r="P9" s="9"/>
    </row>
    <row r="10" spans="1:133">
      <c r="A10" s="12"/>
      <c r="B10" s="25">
        <v>314.39999999999998</v>
      </c>
      <c r="C10" s="20" t="s">
        <v>11</v>
      </c>
      <c r="D10" s="46">
        <v>95436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95436</v>
      </c>
      <c r="O10" s="47">
        <f t="shared" si="1"/>
        <v>7.828397998523501</v>
      </c>
      <c r="P10" s="9"/>
    </row>
    <row r="11" spans="1:133">
      <c r="A11" s="12"/>
      <c r="B11" s="25">
        <v>315</v>
      </c>
      <c r="C11" s="20" t="s">
        <v>102</v>
      </c>
      <c r="D11" s="46">
        <v>970384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970384</v>
      </c>
      <c r="O11" s="47">
        <f t="shared" si="1"/>
        <v>79.598392256582727</v>
      </c>
      <c r="P11" s="9"/>
    </row>
    <row r="12" spans="1:133">
      <c r="A12" s="12"/>
      <c r="B12" s="25">
        <v>316</v>
      </c>
      <c r="C12" s="20" t="s">
        <v>103</v>
      </c>
      <c r="D12" s="46">
        <v>10071620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10071620</v>
      </c>
      <c r="O12" s="47">
        <f t="shared" si="1"/>
        <v>826.15207940283813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SUM(D14:D22)</f>
        <v>3230342</v>
      </c>
      <c r="E13" s="32">
        <f t="shared" si="3"/>
        <v>886222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1136492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5253056</v>
      </c>
      <c r="O13" s="45">
        <f t="shared" si="1"/>
        <v>430.89623492740549</v>
      </c>
      <c r="P13" s="10"/>
    </row>
    <row r="14" spans="1:133">
      <c r="A14" s="12"/>
      <c r="B14" s="25">
        <v>322</v>
      </c>
      <c r="C14" s="20" t="s">
        <v>0</v>
      </c>
      <c r="D14" s="46">
        <v>416363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416363</v>
      </c>
      <c r="O14" s="47">
        <f t="shared" si="1"/>
        <v>34.153309818718725</v>
      </c>
      <c r="P14" s="9"/>
    </row>
    <row r="15" spans="1:133">
      <c r="A15" s="12"/>
      <c r="B15" s="25">
        <v>323.10000000000002</v>
      </c>
      <c r="C15" s="20" t="s">
        <v>15</v>
      </c>
      <c r="D15" s="46">
        <v>2465568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2465568</v>
      </c>
      <c r="O15" s="47">
        <f t="shared" si="1"/>
        <v>202.24493478795833</v>
      </c>
      <c r="P15" s="9"/>
    </row>
    <row r="16" spans="1:133">
      <c r="A16" s="12"/>
      <c r="B16" s="25">
        <v>323.39999999999998</v>
      </c>
      <c r="C16" s="20" t="s">
        <v>16</v>
      </c>
      <c r="D16" s="46">
        <v>64953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64953</v>
      </c>
      <c r="O16" s="47">
        <f t="shared" si="1"/>
        <v>5.3279468460339592</v>
      </c>
      <c r="P16" s="9"/>
    </row>
    <row r="17" spans="1:16">
      <c r="A17" s="12"/>
      <c r="B17" s="25">
        <v>324.11</v>
      </c>
      <c r="C17" s="20" t="s">
        <v>17</v>
      </c>
      <c r="D17" s="46">
        <v>25440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25440</v>
      </c>
      <c r="O17" s="47">
        <f t="shared" si="1"/>
        <v>2.0867853334427036</v>
      </c>
      <c r="P17" s="9"/>
    </row>
    <row r="18" spans="1:16">
      <c r="A18" s="12"/>
      <c r="B18" s="25">
        <v>324.12</v>
      </c>
      <c r="C18" s="20" t="s">
        <v>85</v>
      </c>
      <c r="D18" s="46">
        <v>105329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105329</v>
      </c>
      <c r="O18" s="47">
        <f t="shared" si="1"/>
        <v>8.6398982856205393</v>
      </c>
      <c r="P18" s="9"/>
    </row>
    <row r="19" spans="1:16">
      <c r="A19" s="12"/>
      <c r="B19" s="25">
        <v>324.22000000000003</v>
      </c>
      <c r="C19" s="20" t="s">
        <v>86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1132852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1132852</v>
      </c>
      <c r="O19" s="47">
        <f t="shared" si="1"/>
        <v>92.925272742186863</v>
      </c>
      <c r="P19" s="9"/>
    </row>
    <row r="20" spans="1:16">
      <c r="A20" s="12"/>
      <c r="B20" s="25">
        <v>324.32</v>
      </c>
      <c r="C20" s="20" t="s">
        <v>98</v>
      </c>
      <c r="D20" s="46">
        <v>0</v>
      </c>
      <c r="E20" s="46">
        <v>886222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886222</v>
      </c>
      <c r="O20" s="47">
        <f t="shared" si="1"/>
        <v>72.69477483389386</v>
      </c>
      <c r="P20" s="9"/>
    </row>
    <row r="21" spans="1:16">
      <c r="A21" s="12"/>
      <c r="B21" s="25">
        <v>324.61</v>
      </c>
      <c r="C21" s="20" t="s">
        <v>20</v>
      </c>
      <c r="D21" s="46">
        <v>79488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79488</v>
      </c>
      <c r="O21" s="47">
        <f t="shared" si="1"/>
        <v>6.5202198343039948</v>
      </c>
      <c r="P21" s="9"/>
    </row>
    <row r="22" spans="1:16">
      <c r="A22" s="12"/>
      <c r="B22" s="25">
        <v>329</v>
      </c>
      <c r="C22" s="20" t="s">
        <v>21</v>
      </c>
      <c r="D22" s="46">
        <v>73201</v>
      </c>
      <c r="E22" s="46">
        <v>0</v>
      </c>
      <c r="F22" s="46">
        <v>0</v>
      </c>
      <c r="G22" s="46">
        <v>0</v>
      </c>
      <c r="H22" s="46">
        <v>0</v>
      </c>
      <c r="I22" s="46">
        <v>3640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76841</v>
      </c>
      <c r="O22" s="47">
        <f t="shared" si="1"/>
        <v>6.3030924452464934</v>
      </c>
      <c r="P22" s="9"/>
    </row>
    <row r="23" spans="1:16" ht="15.75">
      <c r="A23" s="29" t="s">
        <v>23</v>
      </c>
      <c r="B23" s="30"/>
      <c r="C23" s="31"/>
      <c r="D23" s="32">
        <f t="shared" ref="D23:M23" si="5">SUM(D24:D35)</f>
        <v>2066551</v>
      </c>
      <c r="E23" s="32">
        <f t="shared" si="5"/>
        <v>6174764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4400442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12641757</v>
      </c>
      <c r="O23" s="45">
        <f t="shared" si="1"/>
        <v>1036.9745714051348</v>
      </c>
      <c r="P23" s="10"/>
    </row>
    <row r="24" spans="1:16">
      <c r="A24" s="12"/>
      <c r="B24" s="25">
        <v>331.2</v>
      </c>
      <c r="C24" s="20" t="s">
        <v>22</v>
      </c>
      <c r="D24" s="46">
        <v>250198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250198</v>
      </c>
      <c r="O24" s="47">
        <f t="shared" si="1"/>
        <v>20.523172832417359</v>
      </c>
      <c r="P24" s="9"/>
    </row>
    <row r="25" spans="1:16">
      <c r="A25" s="12"/>
      <c r="B25" s="25">
        <v>334.35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4400442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4400442</v>
      </c>
      <c r="O25" s="47">
        <f t="shared" si="1"/>
        <v>360.95824788778606</v>
      </c>
      <c r="P25" s="9"/>
    </row>
    <row r="26" spans="1:16">
      <c r="A26" s="12"/>
      <c r="B26" s="25">
        <v>334.49</v>
      </c>
      <c r="C26" s="20" t="s">
        <v>29</v>
      </c>
      <c r="D26" s="46">
        <v>0</v>
      </c>
      <c r="E26" s="46">
        <v>127389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127389</v>
      </c>
      <c r="O26" s="47">
        <f t="shared" si="1"/>
        <v>10.449429907308671</v>
      </c>
      <c r="P26" s="9"/>
    </row>
    <row r="27" spans="1:16">
      <c r="A27" s="12"/>
      <c r="B27" s="25">
        <v>335.12</v>
      </c>
      <c r="C27" s="20" t="s">
        <v>104</v>
      </c>
      <c r="D27" s="46">
        <v>277449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277449</v>
      </c>
      <c r="O27" s="47">
        <f t="shared" si="1"/>
        <v>22.75851037650726</v>
      </c>
      <c r="P27" s="9"/>
    </row>
    <row r="28" spans="1:16">
      <c r="A28" s="12"/>
      <c r="B28" s="25">
        <v>335.14</v>
      </c>
      <c r="C28" s="20" t="s">
        <v>105</v>
      </c>
      <c r="D28" s="46">
        <v>3881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3881</v>
      </c>
      <c r="O28" s="47">
        <f t="shared" si="1"/>
        <v>0.31834960216553193</v>
      </c>
      <c r="P28" s="9"/>
    </row>
    <row r="29" spans="1:16">
      <c r="A29" s="12"/>
      <c r="B29" s="25">
        <v>335.15</v>
      </c>
      <c r="C29" s="20" t="s">
        <v>106</v>
      </c>
      <c r="D29" s="46">
        <v>131837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131837</v>
      </c>
      <c r="O29" s="47">
        <f t="shared" si="1"/>
        <v>10.814289229759659</v>
      </c>
      <c r="P29" s="9"/>
    </row>
    <row r="30" spans="1:16">
      <c r="A30" s="12"/>
      <c r="B30" s="25">
        <v>335.18</v>
      </c>
      <c r="C30" s="20" t="s">
        <v>107</v>
      </c>
      <c r="D30" s="46">
        <v>996661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996661</v>
      </c>
      <c r="O30" s="47">
        <f t="shared" si="1"/>
        <v>81.753834796161101</v>
      </c>
      <c r="P30" s="9"/>
    </row>
    <row r="31" spans="1:16">
      <c r="A31" s="12"/>
      <c r="B31" s="25">
        <v>335.21</v>
      </c>
      <c r="C31" s="20" t="s">
        <v>35</v>
      </c>
      <c r="D31" s="46">
        <v>5190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5190</v>
      </c>
      <c r="O31" s="47">
        <f t="shared" si="1"/>
        <v>0.42572389467640065</v>
      </c>
      <c r="P31" s="9"/>
    </row>
    <row r="32" spans="1:16">
      <c r="A32" s="12"/>
      <c r="B32" s="25">
        <v>335.49</v>
      </c>
      <c r="C32" s="20" t="s">
        <v>87</v>
      </c>
      <c r="D32" s="46">
        <v>23112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23112</v>
      </c>
      <c r="O32" s="47">
        <f t="shared" si="1"/>
        <v>1.8958247887786073</v>
      </c>
      <c r="P32" s="9"/>
    </row>
    <row r="33" spans="1:16">
      <c r="A33" s="12"/>
      <c r="B33" s="25">
        <v>337.2</v>
      </c>
      <c r="C33" s="20" t="s">
        <v>108</v>
      </c>
      <c r="D33" s="46">
        <v>100000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100000</v>
      </c>
      <c r="O33" s="47">
        <f t="shared" si="1"/>
        <v>8.2027725371175464</v>
      </c>
      <c r="P33" s="9"/>
    </row>
    <row r="34" spans="1:16">
      <c r="A34" s="12"/>
      <c r="B34" s="25">
        <v>337.7</v>
      </c>
      <c r="C34" s="20" t="s">
        <v>109</v>
      </c>
      <c r="D34" s="46">
        <v>278223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278223</v>
      </c>
      <c r="O34" s="47">
        <f t="shared" si="1"/>
        <v>22.821999835944549</v>
      </c>
      <c r="P34" s="9"/>
    </row>
    <row r="35" spans="1:16">
      <c r="A35" s="12"/>
      <c r="B35" s="25">
        <v>338</v>
      </c>
      <c r="C35" s="20" t="s">
        <v>36</v>
      </c>
      <c r="D35" s="46">
        <v>0</v>
      </c>
      <c r="E35" s="46">
        <v>6047375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6047375</v>
      </c>
      <c r="O35" s="47">
        <f t="shared" si="1"/>
        <v>496.0524157165122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SUM(D37:D44)</f>
        <v>467950</v>
      </c>
      <c r="E36" s="32">
        <f t="shared" si="7"/>
        <v>64217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30446361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30978528</v>
      </c>
      <c r="O36" s="45">
        <f t="shared" si="1"/>
        <v>2541.0981871872691</v>
      </c>
      <c r="P36" s="10"/>
    </row>
    <row r="37" spans="1:16">
      <c r="A37" s="12"/>
      <c r="B37" s="25">
        <v>342.1</v>
      </c>
      <c r="C37" s="20" t="s">
        <v>44</v>
      </c>
      <c r="D37" s="46">
        <v>29198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29198</v>
      </c>
      <c r="O37" s="47">
        <f t="shared" ref="O37:O64" si="9">(N37/O$66)</f>
        <v>2.3950455253875811</v>
      </c>
      <c r="P37" s="9"/>
    </row>
    <row r="38" spans="1:16">
      <c r="A38" s="12"/>
      <c r="B38" s="25">
        <v>343.3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16956395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16956395</v>
      </c>
      <c r="O38" s="47">
        <f t="shared" si="9"/>
        <v>1390.8945123451726</v>
      </c>
      <c r="P38" s="9"/>
    </row>
    <row r="39" spans="1:16">
      <c r="A39" s="12"/>
      <c r="B39" s="25">
        <v>343.5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11413986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11413986</v>
      </c>
      <c r="O39" s="47">
        <f t="shared" si="9"/>
        <v>936.26330899844152</v>
      </c>
      <c r="P39" s="9"/>
    </row>
    <row r="40" spans="1:16">
      <c r="A40" s="12"/>
      <c r="B40" s="25">
        <v>343.6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96519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96519</v>
      </c>
      <c r="O40" s="47">
        <f t="shared" si="9"/>
        <v>7.917234025100484</v>
      </c>
      <c r="P40" s="9"/>
    </row>
    <row r="41" spans="1:16">
      <c r="A41" s="12"/>
      <c r="B41" s="25">
        <v>343.9</v>
      </c>
      <c r="C41" s="20" t="s">
        <v>49</v>
      </c>
      <c r="D41" s="46">
        <v>41403</v>
      </c>
      <c r="E41" s="46">
        <v>0</v>
      </c>
      <c r="F41" s="46">
        <v>0</v>
      </c>
      <c r="G41" s="46">
        <v>0</v>
      </c>
      <c r="H41" s="46">
        <v>0</v>
      </c>
      <c r="I41" s="46">
        <v>964445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1005848</v>
      </c>
      <c r="O41" s="47">
        <f t="shared" si="9"/>
        <v>82.507423509146093</v>
      </c>
      <c r="P41" s="9"/>
    </row>
    <row r="42" spans="1:16">
      <c r="A42" s="12"/>
      <c r="B42" s="25">
        <v>344.9</v>
      </c>
      <c r="C42" s="20" t="s">
        <v>110</v>
      </c>
      <c r="D42" s="46">
        <v>193302</v>
      </c>
      <c r="E42" s="46">
        <v>64217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257519</v>
      </c>
      <c r="O42" s="47">
        <f t="shared" si="9"/>
        <v>21.123697809859731</v>
      </c>
      <c r="P42" s="9"/>
    </row>
    <row r="43" spans="1:16">
      <c r="A43" s="12"/>
      <c r="B43" s="25">
        <v>347.2</v>
      </c>
      <c r="C43" s="20" t="s">
        <v>51</v>
      </c>
      <c r="D43" s="46">
        <v>204047</v>
      </c>
      <c r="E43" s="46">
        <v>0</v>
      </c>
      <c r="F43" s="46">
        <v>0</v>
      </c>
      <c r="G43" s="46">
        <v>0</v>
      </c>
      <c r="H43" s="46">
        <v>0</v>
      </c>
      <c r="I43" s="46">
        <v>278662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482709</v>
      </c>
      <c r="O43" s="47">
        <f t="shared" si="9"/>
        <v>39.595521286194732</v>
      </c>
      <c r="P43" s="9"/>
    </row>
    <row r="44" spans="1:16">
      <c r="A44" s="12"/>
      <c r="B44" s="25">
        <v>347.5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736354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736354</v>
      </c>
      <c r="O44" s="47">
        <f t="shared" si="9"/>
        <v>60.401443687966534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SUM(D46:D48)</f>
        <v>138865</v>
      </c>
      <c r="E45" s="32">
        <f t="shared" si="10"/>
        <v>54092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357299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0" si="11">SUM(D45:M45)</f>
        <v>550256</v>
      </c>
      <c r="O45" s="45">
        <f t="shared" si="9"/>
        <v>45.13624805184152</v>
      </c>
      <c r="P45" s="10"/>
    </row>
    <row r="46" spans="1:16">
      <c r="A46" s="13"/>
      <c r="B46" s="39">
        <v>351.1</v>
      </c>
      <c r="C46" s="21" t="s">
        <v>55</v>
      </c>
      <c r="D46" s="46">
        <v>108753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108753</v>
      </c>
      <c r="O46" s="47">
        <f t="shared" si="9"/>
        <v>8.9207612172914441</v>
      </c>
      <c r="P46" s="9"/>
    </row>
    <row r="47" spans="1:16">
      <c r="A47" s="13"/>
      <c r="B47" s="39">
        <v>354</v>
      </c>
      <c r="C47" s="21" t="s">
        <v>56</v>
      </c>
      <c r="D47" s="46">
        <v>12925</v>
      </c>
      <c r="E47" s="46">
        <v>11501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24426</v>
      </c>
      <c r="O47" s="47">
        <f t="shared" si="9"/>
        <v>2.0036092199163318</v>
      </c>
      <c r="P47" s="9"/>
    </row>
    <row r="48" spans="1:16">
      <c r="A48" s="13"/>
      <c r="B48" s="39">
        <v>359</v>
      </c>
      <c r="C48" s="21" t="s">
        <v>57</v>
      </c>
      <c r="D48" s="46">
        <v>17187</v>
      </c>
      <c r="E48" s="46">
        <v>42591</v>
      </c>
      <c r="F48" s="46">
        <v>0</v>
      </c>
      <c r="G48" s="46">
        <v>0</v>
      </c>
      <c r="H48" s="46">
        <v>0</v>
      </c>
      <c r="I48" s="46">
        <v>357299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417077</v>
      </c>
      <c r="O48" s="47">
        <f t="shared" si="9"/>
        <v>34.21187761463375</v>
      </c>
      <c r="P48" s="9"/>
    </row>
    <row r="49" spans="1:119" ht="15.75">
      <c r="A49" s="29" t="s">
        <v>2</v>
      </c>
      <c r="B49" s="30"/>
      <c r="C49" s="31"/>
      <c r="D49" s="32">
        <f t="shared" ref="D49:M49" si="12">SUM(D50:D60)</f>
        <v>426450</v>
      </c>
      <c r="E49" s="32">
        <f t="shared" si="12"/>
        <v>30403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1066628</v>
      </c>
      <c r="J49" s="32">
        <f t="shared" si="12"/>
        <v>0</v>
      </c>
      <c r="K49" s="32">
        <f t="shared" si="12"/>
        <v>8924411</v>
      </c>
      <c r="L49" s="32">
        <f t="shared" si="12"/>
        <v>0</v>
      </c>
      <c r="M49" s="32">
        <f t="shared" si="12"/>
        <v>0</v>
      </c>
      <c r="N49" s="32">
        <f t="shared" si="11"/>
        <v>10447892</v>
      </c>
      <c r="O49" s="45">
        <f t="shared" si="9"/>
        <v>857.01681568370111</v>
      </c>
      <c r="P49" s="10"/>
    </row>
    <row r="50" spans="1:119">
      <c r="A50" s="12"/>
      <c r="B50" s="25">
        <v>361.1</v>
      </c>
      <c r="C50" s="20" t="s">
        <v>58</v>
      </c>
      <c r="D50" s="46">
        <v>13990</v>
      </c>
      <c r="E50" s="46">
        <v>4285</v>
      </c>
      <c r="F50" s="46">
        <v>0</v>
      </c>
      <c r="G50" s="46">
        <v>0</v>
      </c>
      <c r="H50" s="46">
        <v>0</v>
      </c>
      <c r="I50" s="46">
        <v>108544</v>
      </c>
      <c r="J50" s="46">
        <v>0</v>
      </c>
      <c r="K50" s="46">
        <v>315</v>
      </c>
      <c r="L50" s="46">
        <v>0</v>
      </c>
      <c r="M50" s="46">
        <v>0</v>
      </c>
      <c r="N50" s="46">
        <f t="shared" si="11"/>
        <v>127134</v>
      </c>
      <c r="O50" s="47">
        <f t="shared" si="9"/>
        <v>10.428512837339021</v>
      </c>
      <c r="P50" s="9"/>
    </row>
    <row r="51" spans="1:119">
      <c r="A51" s="12"/>
      <c r="B51" s="25">
        <v>361.2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934531</v>
      </c>
      <c r="L51" s="46">
        <v>0</v>
      </c>
      <c r="M51" s="46">
        <v>0</v>
      </c>
      <c r="N51" s="46">
        <f t="shared" ref="N51:N60" si="13">SUM(D51:M51)</f>
        <v>934531</v>
      </c>
      <c r="O51" s="47">
        <f t="shared" si="9"/>
        <v>76.657452218849969</v>
      </c>
      <c r="P51" s="9"/>
    </row>
    <row r="52" spans="1:119">
      <c r="A52" s="12"/>
      <c r="B52" s="25">
        <v>361.3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2773490</v>
      </c>
      <c r="L52" s="46">
        <v>0</v>
      </c>
      <c r="M52" s="46">
        <v>0</v>
      </c>
      <c r="N52" s="46">
        <f t="shared" si="13"/>
        <v>2773490</v>
      </c>
      <c r="O52" s="47">
        <f t="shared" si="9"/>
        <v>227.50307603970143</v>
      </c>
      <c r="P52" s="9"/>
    </row>
    <row r="53" spans="1:119">
      <c r="A53" s="12"/>
      <c r="B53" s="25">
        <v>361.4</v>
      </c>
      <c r="C53" s="20" t="s">
        <v>111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1970166</v>
      </c>
      <c r="L53" s="46">
        <v>0</v>
      </c>
      <c r="M53" s="46">
        <v>0</v>
      </c>
      <c r="N53" s="46">
        <f t="shared" si="13"/>
        <v>1970166</v>
      </c>
      <c r="O53" s="47">
        <f t="shared" si="9"/>
        <v>161.60823558362728</v>
      </c>
      <c r="P53" s="9"/>
    </row>
    <row r="54" spans="1:119">
      <c r="A54" s="12"/>
      <c r="B54" s="25">
        <v>362</v>
      </c>
      <c r="C54" s="20" t="s">
        <v>62</v>
      </c>
      <c r="D54" s="46">
        <v>192447</v>
      </c>
      <c r="E54" s="46">
        <v>0</v>
      </c>
      <c r="F54" s="46">
        <v>0</v>
      </c>
      <c r="G54" s="46">
        <v>0</v>
      </c>
      <c r="H54" s="46">
        <v>0</v>
      </c>
      <c r="I54" s="46">
        <v>271816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464263</v>
      </c>
      <c r="O54" s="47">
        <f t="shared" si="9"/>
        <v>38.082437863998031</v>
      </c>
      <c r="P54" s="9"/>
    </row>
    <row r="55" spans="1:119">
      <c r="A55" s="12"/>
      <c r="B55" s="25">
        <v>364</v>
      </c>
      <c r="C55" s="20" t="s">
        <v>112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317821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317821</v>
      </c>
      <c r="O55" s="47">
        <f t="shared" si="9"/>
        <v>26.070133705192355</v>
      </c>
      <c r="P55" s="9"/>
    </row>
    <row r="56" spans="1:119">
      <c r="A56" s="12"/>
      <c r="B56" s="25">
        <v>365</v>
      </c>
      <c r="C56" s="20" t="s">
        <v>113</v>
      </c>
      <c r="D56" s="46">
        <v>536</v>
      </c>
      <c r="E56" s="46">
        <v>0</v>
      </c>
      <c r="F56" s="46">
        <v>0</v>
      </c>
      <c r="G56" s="46">
        <v>0</v>
      </c>
      <c r="H56" s="46">
        <v>0</v>
      </c>
      <c r="I56" s="46">
        <v>6991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7527</v>
      </c>
      <c r="O56" s="47">
        <f t="shared" si="9"/>
        <v>0.61742268886883767</v>
      </c>
      <c r="P56" s="9"/>
    </row>
    <row r="57" spans="1:119">
      <c r="A57" s="12"/>
      <c r="B57" s="25">
        <v>366</v>
      </c>
      <c r="C57" s="20" t="s">
        <v>65</v>
      </c>
      <c r="D57" s="46">
        <v>129550</v>
      </c>
      <c r="E57" s="46">
        <v>17498</v>
      </c>
      <c r="F57" s="46">
        <v>0</v>
      </c>
      <c r="G57" s="46">
        <v>0</v>
      </c>
      <c r="H57" s="46">
        <v>0</v>
      </c>
      <c r="I57" s="46">
        <v>30250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177298</v>
      </c>
      <c r="O57" s="47">
        <f t="shared" si="9"/>
        <v>14.543351652858666</v>
      </c>
      <c r="P57" s="9"/>
    </row>
    <row r="58" spans="1:119">
      <c r="A58" s="12"/>
      <c r="B58" s="25">
        <v>368</v>
      </c>
      <c r="C58" s="20" t="s">
        <v>67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2242454</v>
      </c>
      <c r="L58" s="46">
        <v>0</v>
      </c>
      <c r="M58" s="46">
        <v>0</v>
      </c>
      <c r="N58" s="46">
        <f t="shared" si="13"/>
        <v>2242454</v>
      </c>
      <c r="O58" s="47">
        <f t="shared" si="9"/>
        <v>183.9434008694939</v>
      </c>
      <c r="P58" s="9"/>
    </row>
    <row r="59" spans="1:119">
      <c r="A59" s="12"/>
      <c r="B59" s="25">
        <v>369.7</v>
      </c>
      <c r="C59" s="20" t="s">
        <v>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1003455</v>
      </c>
      <c r="L59" s="46">
        <v>0</v>
      </c>
      <c r="M59" s="46">
        <v>0</v>
      </c>
      <c r="N59" s="46">
        <f t="shared" si="13"/>
        <v>1003455</v>
      </c>
      <c r="O59" s="47">
        <f t="shared" si="9"/>
        <v>82.31113116233287</v>
      </c>
      <c r="P59" s="9"/>
    </row>
    <row r="60" spans="1:119">
      <c r="A60" s="12"/>
      <c r="B60" s="25">
        <v>369.9</v>
      </c>
      <c r="C60" s="20" t="s">
        <v>69</v>
      </c>
      <c r="D60" s="46">
        <v>89927</v>
      </c>
      <c r="E60" s="46">
        <v>8620</v>
      </c>
      <c r="F60" s="46">
        <v>0</v>
      </c>
      <c r="G60" s="46">
        <v>0</v>
      </c>
      <c r="H60" s="46">
        <v>0</v>
      </c>
      <c r="I60" s="46">
        <v>331206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429753</v>
      </c>
      <c r="O60" s="47">
        <f t="shared" si="9"/>
        <v>35.251661061438767</v>
      </c>
      <c r="P60" s="9"/>
    </row>
    <row r="61" spans="1:119" ht="15.75">
      <c r="A61" s="29" t="s">
        <v>43</v>
      </c>
      <c r="B61" s="30"/>
      <c r="C61" s="31"/>
      <c r="D61" s="32">
        <f t="shared" ref="D61:M61" si="14">SUM(D62:D63)</f>
        <v>1300000</v>
      </c>
      <c r="E61" s="32">
        <f t="shared" si="14"/>
        <v>0</v>
      </c>
      <c r="F61" s="32">
        <f t="shared" si="14"/>
        <v>0</v>
      </c>
      <c r="G61" s="32">
        <f t="shared" si="14"/>
        <v>0</v>
      </c>
      <c r="H61" s="32">
        <f t="shared" si="14"/>
        <v>0</v>
      </c>
      <c r="I61" s="32">
        <f t="shared" si="14"/>
        <v>573592</v>
      </c>
      <c r="J61" s="32">
        <f t="shared" si="14"/>
        <v>0</v>
      </c>
      <c r="K61" s="32">
        <f t="shared" si="14"/>
        <v>0</v>
      </c>
      <c r="L61" s="32">
        <f t="shared" si="14"/>
        <v>0</v>
      </c>
      <c r="M61" s="32">
        <f t="shared" si="14"/>
        <v>0</v>
      </c>
      <c r="N61" s="32">
        <f>SUM(D61:M61)</f>
        <v>1873592</v>
      </c>
      <c r="O61" s="45">
        <f t="shared" si="9"/>
        <v>153.68649003363137</v>
      </c>
      <c r="P61" s="9"/>
    </row>
    <row r="62" spans="1:119">
      <c r="A62" s="12"/>
      <c r="B62" s="25">
        <v>381</v>
      </c>
      <c r="C62" s="20" t="s">
        <v>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573592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573592</v>
      </c>
      <c r="O62" s="47">
        <f t="shared" si="9"/>
        <v>47.050447051103276</v>
      </c>
      <c r="P62" s="9"/>
    </row>
    <row r="63" spans="1:119" ht="15.75" thickBot="1">
      <c r="A63" s="12"/>
      <c r="B63" s="25">
        <v>382</v>
      </c>
      <c r="C63" s="20" t="s">
        <v>81</v>
      </c>
      <c r="D63" s="46">
        <v>1300000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1300000</v>
      </c>
      <c r="O63" s="47">
        <f t="shared" si="9"/>
        <v>106.6360429825281</v>
      </c>
      <c r="P63" s="9"/>
    </row>
    <row r="64" spans="1:119" ht="16.5" thickBot="1">
      <c r="A64" s="14" t="s">
        <v>53</v>
      </c>
      <c r="B64" s="23"/>
      <c r="C64" s="22"/>
      <c r="D64" s="15">
        <f t="shared" ref="D64:M64" si="15">SUM(D5,D13,D23,D36,D45,D49,D61)</f>
        <v>21844960</v>
      </c>
      <c r="E64" s="15">
        <f t="shared" si="15"/>
        <v>7209698</v>
      </c>
      <c r="F64" s="15">
        <f t="shared" si="15"/>
        <v>0</v>
      </c>
      <c r="G64" s="15">
        <f t="shared" si="15"/>
        <v>0</v>
      </c>
      <c r="H64" s="15">
        <f t="shared" si="15"/>
        <v>0</v>
      </c>
      <c r="I64" s="15">
        <f t="shared" si="15"/>
        <v>37980814</v>
      </c>
      <c r="J64" s="15">
        <f t="shared" si="15"/>
        <v>0</v>
      </c>
      <c r="K64" s="15">
        <f t="shared" si="15"/>
        <v>9242318</v>
      </c>
      <c r="L64" s="15">
        <f t="shared" si="15"/>
        <v>0</v>
      </c>
      <c r="M64" s="15">
        <f t="shared" si="15"/>
        <v>0</v>
      </c>
      <c r="N64" s="15">
        <f>SUM(D64:M64)</f>
        <v>76277790</v>
      </c>
      <c r="O64" s="38">
        <f t="shared" si="9"/>
        <v>6256.8936100401934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40"/>
      <c r="B66" s="41"/>
      <c r="C66" s="41"/>
      <c r="D66" s="42"/>
      <c r="E66" s="42"/>
      <c r="F66" s="42"/>
      <c r="G66" s="42"/>
      <c r="H66" s="42"/>
      <c r="I66" s="42"/>
      <c r="J66" s="42"/>
      <c r="K66" s="42"/>
      <c r="L66" s="48" t="s">
        <v>124</v>
      </c>
      <c r="M66" s="48"/>
      <c r="N66" s="48"/>
      <c r="O66" s="43">
        <v>12191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2023-08-21T20:58:54Z</cp:lastPrinted>
  <dcterms:created xsi:type="dcterms:W3CDTF">2000-08-31T21:26:31Z</dcterms:created>
  <dcterms:modified xsi:type="dcterms:W3CDTF">2024-02-06T16:28:49Z</dcterms:modified>
</cp:coreProperties>
</file>