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6" documentId="11_5EFB1E75B4DCDCAF917F5C252B009A2EE09DB7FA" xr6:coauthVersionLast="47" xr6:coauthVersionMax="47" xr10:uidLastSave="{AF969750-8053-46EA-B61B-2113215ACE07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'2007'!$A$1:$O$34</definedName>
    <definedName name="_xlnm.Print_Area" localSheetId="15">'2008'!$A$1:$O$32</definedName>
    <definedName name="_xlnm.Print_Area" localSheetId="14">'2009'!$A$1:$O$33</definedName>
    <definedName name="_xlnm.Print_Area" localSheetId="13">'2010'!$A$1:$O$34</definedName>
    <definedName name="_xlnm.Print_Area" localSheetId="12">'2011'!$A$1:$O$33</definedName>
    <definedName name="_xlnm.Print_Area" localSheetId="11">'2012'!$A$1:$O$33</definedName>
    <definedName name="_xlnm.Print_Area" localSheetId="10">'2013'!$A$1:$O$33</definedName>
    <definedName name="_xlnm.Print_Area" localSheetId="9">'2014'!$A$1:$O$32</definedName>
    <definedName name="_xlnm.Print_Area" localSheetId="8">'2015'!$A$1:$O$34</definedName>
    <definedName name="_xlnm.Print_Area" localSheetId="7">'2016'!$A$1:$O$34</definedName>
    <definedName name="_xlnm.Print_Area" localSheetId="6">'2017'!$A$1:$O$34</definedName>
    <definedName name="_xlnm.Print_Area" localSheetId="5">'2018'!$A$1:$O$34</definedName>
    <definedName name="_xlnm.Print_Area" localSheetId="4">'2019'!$A$1:$O$34</definedName>
    <definedName name="_xlnm.Print_Area" localSheetId="3">'2020'!$A$1:$O$34</definedName>
    <definedName name="_xlnm.Print_Area" localSheetId="2">'2021'!$A$1:$P$34</definedName>
    <definedName name="_xlnm.Print_Area" localSheetId="1">'2022'!$A$1:$P$34</definedName>
    <definedName name="_xlnm.Print_Area" localSheetId="0">'2023'!$A$1:$P$34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49" l="1"/>
  <c r="F30" i="49"/>
  <c r="G30" i="49"/>
  <c r="H30" i="49"/>
  <c r="I30" i="49"/>
  <c r="J30" i="49"/>
  <c r="K30" i="49"/>
  <c r="L30" i="49"/>
  <c r="M30" i="49"/>
  <c r="N30" i="49"/>
  <c r="D30" i="49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D24" i="48"/>
  <c r="E24" i="48"/>
  <c r="F24" i="48"/>
  <c r="G24" i="48"/>
  <c r="H24" i="48"/>
  <c r="I24" i="48"/>
  <c r="J24" i="48"/>
  <c r="K24" i="48"/>
  <c r="L24" i="48"/>
  <c r="M24" i="48"/>
  <c r="N24" i="48"/>
  <c r="O24" i="49" l="1"/>
  <c r="P24" i="49" s="1"/>
  <c r="O20" i="49"/>
  <c r="P20" i="49" s="1"/>
  <c r="O28" i="49"/>
  <c r="P28" i="49" s="1"/>
  <c r="O22" i="49"/>
  <c r="P22" i="49" s="1"/>
  <c r="O15" i="49"/>
  <c r="P15" i="49" s="1"/>
  <c r="O11" i="49"/>
  <c r="P11" i="49" s="1"/>
  <c r="O5" i="49"/>
  <c r="P5" i="49" s="1"/>
  <c r="O24" i="48"/>
  <c r="P24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K30" i="48" s="1"/>
  <c r="J5" i="48"/>
  <c r="J30" i="48" s="1"/>
  <c r="I5" i="48"/>
  <c r="I30" i="48" s="1"/>
  <c r="H5" i="48"/>
  <c r="G5" i="48"/>
  <c r="F5" i="48"/>
  <c r="E5" i="48"/>
  <c r="D5" i="48"/>
  <c r="O30" i="49" l="1"/>
  <c r="P30" i="49" s="1"/>
  <c r="L30" i="48"/>
  <c r="M30" i="48"/>
  <c r="D30" i="48"/>
  <c r="E30" i="48"/>
  <c r="F30" i="48"/>
  <c r="N30" i="48"/>
  <c r="G30" i="48"/>
  <c r="H30" i="48"/>
  <c r="O28" i="48"/>
  <c r="P28" i="48" s="1"/>
  <c r="O22" i="48"/>
  <c r="P22" i="48" s="1"/>
  <c r="O20" i="48"/>
  <c r="P20" i="48" s="1"/>
  <c r="O15" i="48"/>
  <c r="P15" i="48" s="1"/>
  <c r="O11" i="48"/>
  <c r="P11" i="48" s="1"/>
  <c r="O5" i="48"/>
  <c r="P5" i="48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O24" i="47" s="1"/>
  <c r="P24" i="47" s="1"/>
  <c r="D24" i="47"/>
  <c r="O23" i="47"/>
  <c r="P23" i="47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/>
  <c r="O18" i="47"/>
  <c r="P18" i="47"/>
  <c r="O17" i="47"/>
  <c r="P17" i="47" s="1"/>
  <c r="O16" i="47"/>
  <c r="P16" i="47"/>
  <c r="N15" i="47"/>
  <c r="M15" i="47"/>
  <c r="M30" i="47" s="1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/>
  <c r="O9" i="47"/>
  <c r="P9" i="47"/>
  <c r="O8" i="47"/>
  <c r="P8" i="47" s="1"/>
  <c r="O7" i="47"/>
  <c r="P7" i="47"/>
  <c r="O6" i="47"/>
  <c r="P6" i="47"/>
  <c r="N5" i="47"/>
  <c r="M5" i="47"/>
  <c r="L5" i="47"/>
  <c r="K5" i="47"/>
  <c r="J5" i="47"/>
  <c r="I5" i="47"/>
  <c r="H5" i="47"/>
  <c r="G5" i="47"/>
  <c r="F5" i="47"/>
  <c r="E5" i="47"/>
  <c r="D5" i="47"/>
  <c r="I30" i="46"/>
  <c r="L30" i="46"/>
  <c r="N29" i="46"/>
  <c r="O29" i="46" s="1"/>
  <c r="M28" i="46"/>
  <c r="L28" i="46"/>
  <c r="K28" i="46"/>
  <c r="J28" i="46"/>
  <c r="I28" i="46"/>
  <c r="H28" i="46"/>
  <c r="G28" i="46"/>
  <c r="F28" i="46"/>
  <c r="E28" i="46"/>
  <c r="D28" i="46"/>
  <c r="N27" i="46"/>
  <c r="O27" i="46" s="1"/>
  <c r="N26" i="46"/>
  <c r="O26" i="46" s="1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M20" i="46"/>
  <c r="L20" i="46"/>
  <c r="K20" i="46"/>
  <c r="J20" i="46"/>
  <c r="N20" i="46" s="1"/>
  <c r="O20" i="46" s="1"/>
  <c r="I20" i="46"/>
  <c r="H20" i="46"/>
  <c r="G20" i="46"/>
  <c r="F20" i="46"/>
  <c r="E20" i="46"/>
  <c r="D20" i="46"/>
  <c r="N19" i="46"/>
  <c r="O19" i="46" s="1"/>
  <c r="N18" i="46"/>
  <c r="O18" i="46" s="1"/>
  <c r="N17" i="46"/>
  <c r="O17" i="46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 s="1"/>
  <c r="N13" i="46"/>
  <c r="O13" i="46" s="1"/>
  <c r="N12" i="46"/>
  <c r="O12" i="46" s="1"/>
  <c r="M11" i="46"/>
  <c r="L11" i="46"/>
  <c r="K11" i="46"/>
  <c r="J11" i="46"/>
  <c r="I11" i="46"/>
  <c r="H11" i="46"/>
  <c r="G11" i="46"/>
  <c r="F11" i="46"/>
  <c r="E11" i="46"/>
  <c r="D11" i="46"/>
  <c r="N10" i="46"/>
  <c r="O10" i="46" s="1"/>
  <c r="N9" i="46"/>
  <c r="O9" i="46" s="1"/>
  <c r="N8" i="46"/>
  <c r="O8" i="46" s="1"/>
  <c r="N7" i="46"/>
  <c r="O7" i="46"/>
  <c r="N6" i="46"/>
  <c r="O6" i="46" s="1"/>
  <c r="M5" i="46"/>
  <c r="L5" i="46"/>
  <c r="K5" i="46"/>
  <c r="J5" i="46"/>
  <c r="I5" i="46"/>
  <c r="H5" i="46"/>
  <c r="G5" i="46"/>
  <c r="F5" i="46"/>
  <c r="E5" i="46"/>
  <c r="D5" i="46"/>
  <c r="N29" i="45"/>
  <c r="O29" i="45"/>
  <c r="M28" i="45"/>
  <c r="L28" i="45"/>
  <c r="K28" i="45"/>
  <c r="J28" i="45"/>
  <c r="I28" i="45"/>
  <c r="H28" i="45"/>
  <c r="G28" i="45"/>
  <c r="F28" i="45"/>
  <c r="E28" i="45"/>
  <c r="D28" i="45"/>
  <c r="N27" i="45"/>
  <c r="O27" i="45"/>
  <c r="N26" i="45"/>
  <c r="O26" i="45" s="1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M20" i="45"/>
  <c r="L20" i="45"/>
  <c r="K20" i="45"/>
  <c r="J20" i="45"/>
  <c r="I20" i="45"/>
  <c r="H20" i="45"/>
  <c r="G20" i="45"/>
  <c r="F20" i="45"/>
  <c r="E20" i="45"/>
  <c r="E30" i="45" s="1"/>
  <c r="D20" i="45"/>
  <c r="N20" i="45" s="1"/>
  <c r="O20" i="45" s="1"/>
  <c r="N19" i="45"/>
  <c r="O19" i="45" s="1"/>
  <c r="N18" i="45"/>
  <c r="O18" i="45" s="1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M30" i="45" s="1"/>
  <c r="L5" i="45"/>
  <c r="K5" i="45"/>
  <c r="J5" i="45"/>
  <c r="I5" i="45"/>
  <c r="H5" i="45"/>
  <c r="G5" i="45"/>
  <c r="F5" i="45"/>
  <c r="F30" i="45" s="1"/>
  <c r="E5" i="45"/>
  <c r="D5" i="45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N26" i="44"/>
  <c r="O26" i="44" s="1"/>
  <c r="N25" i="44"/>
  <c r="O25" i="44"/>
  <c r="M24" i="44"/>
  <c r="L24" i="44"/>
  <c r="K24" i="44"/>
  <c r="N24" i="44" s="1"/>
  <c r="O24" i="44" s="1"/>
  <c r="J24" i="44"/>
  <c r="I24" i="44"/>
  <c r="H24" i="44"/>
  <c r="G24" i="44"/>
  <c r="F24" i="44"/>
  <c r="E24" i="44"/>
  <c r="D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/>
  <c r="N18" i="44"/>
  <c r="O18" i="44" s="1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 s="1"/>
  <c r="N12" i="44"/>
  <c r="O12" i="44" s="1"/>
  <c r="M11" i="44"/>
  <c r="L11" i="44"/>
  <c r="K11" i="44"/>
  <c r="J11" i="44"/>
  <c r="I11" i="44"/>
  <c r="I30" i="44" s="1"/>
  <c r="H11" i="44"/>
  <c r="G11" i="44"/>
  <c r="F11" i="44"/>
  <c r="E11" i="44"/>
  <c r="D11" i="44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N26" i="43"/>
  <c r="O26" i="43" s="1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M20" i="43"/>
  <c r="L20" i="43"/>
  <c r="K20" i="43"/>
  <c r="J20" i="43"/>
  <c r="I20" i="43"/>
  <c r="I30" i="43" s="1"/>
  <c r="H20" i="43"/>
  <c r="G20" i="43"/>
  <c r="F20" i="43"/>
  <c r="E20" i="43"/>
  <c r="D20" i="43"/>
  <c r="N19" i="43"/>
  <c r="O19" i="43" s="1"/>
  <c r="N18" i="43"/>
  <c r="O18" i="43" s="1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5" i="43" s="1"/>
  <c r="O15" i="43" s="1"/>
  <c r="N14" i="43"/>
  <c r="O14" i="43" s="1"/>
  <c r="N13" i="43"/>
  <c r="O13" i="43" s="1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L30" i="43" s="1"/>
  <c r="K5" i="43"/>
  <c r="K30" i="43" s="1"/>
  <c r="J5" i="43"/>
  <c r="I5" i="43"/>
  <c r="H5" i="43"/>
  <c r="G5" i="43"/>
  <c r="F5" i="43"/>
  <c r="E5" i="43"/>
  <c r="D5" i="43"/>
  <c r="N29" i="42"/>
  <c r="O29" i="42"/>
  <c r="M28" i="42"/>
  <c r="L28" i="42"/>
  <c r="K28" i="42"/>
  <c r="J28" i="42"/>
  <c r="I28" i="42"/>
  <c r="H28" i="42"/>
  <c r="G28" i="42"/>
  <c r="F28" i="42"/>
  <c r="E28" i="42"/>
  <c r="D28" i="42"/>
  <c r="N28" i="42" s="1"/>
  <c r="O28" i="42" s="1"/>
  <c r="N27" i="42"/>
  <c r="O27" i="42" s="1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N18" i="42"/>
  <c r="O18" i="42" s="1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M30" i="42" s="1"/>
  <c r="L5" i="42"/>
  <c r="K5" i="42"/>
  <c r="J5" i="42"/>
  <c r="I5" i="42"/>
  <c r="H5" i="42"/>
  <c r="G5" i="42"/>
  <c r="F5" i="42"/>
  <c r="E5" i="42"/>
  <c r="D5" i="42"/>
  <c r="H30" i="40"/>
  <c r="N29" i="4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N25" i="41"/>
  <c r="O25" i="41" s="1"/>
  <c r="N24" i="41"/>
  <c r="O24" i="4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/>
  <c r="N17" i="41"/>
  <c r="O17" i="41" s="1"/>
  <c r="N16" i="41"/>
  <c r="O16" i="41" s="1"/>
  <c r="N15" i="41"/>
  <c r="O15" i="4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M10" i="41"/>
  <c r="L10" i="41"/>
  <c r="K10" i="41"/>
  <c r="J10" i="41"/>
  <c r="I10" i="41"/>
  <c r="H10" i="41"/>
  <c r="G10" i="41"/>
  <c r="F10" i="41"/>
  <c r="E10" i="41"/>
  <c r="N10" i="41" s="1"/>
  <c r="O10" i="41" s="1"/>
  <c r="D10" i="4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G30" i="41" s="1"/>
  <c r="F5" i="41"/>
  <c r="E5" i="41"/>
  <c r="D5" i="41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7" i="40"/>
  <c r="O27" i="40" s="1"/>
  <c r="N26" i="40"/>
  <c r="O26" i="40" s="1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4" i="40" s="1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 s="1"/>
  <c r="N17" i="40"/>
  <c r="O17" i="40"/>
  <c r="M16" i="40"/>
  <c r="L16" i="40"/>
  <c r="K16" i="40"/>
  <c r="J16" i="40"/>
  <c r="I16" i="40"/>
  <c r="H16" i="40"/>
  <c r="G16" i="40"/>
  <c r="F16" i="40"/>
  <c r="E16" i="40"/>
  <c r="D16" i="40"/>
  <c r="N15" i="40"/>
  <c r="O15" i="40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L30" i="40" s="1"/>
  <c r="K5" i="40"/>
  <c r="J5" i="40"/>
  <c r="I5" i="40"/>
  <c r="H5" i="40"/>
  <c r="G5" i="40"/>
  <c r="F5" i="40"/>
  <c r="E5" i="40"/>
  <c r="D5" i="40"/>
  <c r="N27" i="39"/>
  <c r="O27" i="39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N24" i="39"/>
  <c r="O24" i="39"/>
  <c r="N23" i="39"/>
  <c r="O23" i="39"/>
  <c r="M22" i="39"/>
  <c r="L22" i="39"/>
  <c r="K22" i="39"/>
  <c r="J22" i="39"/>
  <c r="I22" i="39"/>
  <c r="H22" i="39"/>
  <c r="G22" i="39"/>
  <c r="F22" i="39"/>
  <c r="E22" i="39"/>
  <c r="D22" i="39"/>
  <c r="N21" i="39"/>
  <c r="O21" i="39"/>
  <c r="M20" i="39"/>
  <c r="L20" i="39"/>
  <c r="K20" i="39"/>
  <c r="J20" i="39"/>
  <c r="I20" i="39"/>
  <c r="H20" i="39"/>
  <c r="G20" i="39"/>
  <c r="F20" i="39"/>
  <c r="E20" i="39"/>
  <c r="D20" i="39"/>
  <c r="N19" i="39"/>
  <c r="O19" i="39"/>
  <c r="M18" i="39"/>
  <c r="L18" i="39"/>
  <c r="K18" i="39"/>
  <c r="J18" i="39"/>
  <c r="I18" i="39"/>
  <c r="H18" i="39"/>
  <c r="G18" i="39"/>
  <c r="F18" i="39"/>
  <c r="E18" i="39"/>
  <c r="D18" i="39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4" i="39" s="1"/>
  <c r="O14" i="39" s="1"/>
  <c r="N13" i="39"/>
  <c r="O13" i="39" s="1"/>
  <c r="N12" i="39"/>
  <c r="O12" i="39" s="1"/>
  <c r="N11" i="39"/>
  <c r="O11" i="39"/>
  <c r="M10" i="39"/>
  <c r="L10" i="39"/>
  <c r="K10" i="39"/>
  <c r="K28" i="39" s="1"/>
  <c r="J10" i="39"/>
  <c r="I10" i="39"/>
  <c r="H10" i="39"/>
  <c r="G10" i="39"/>
  <c r="F10" i="39"/>
  <c r="E10" i="39"/>
  <c r="D10" i="39"/>
  <c r="N9" i="39"/>
  <c r="O9" i="39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G28" i="39" s="1"/>
  <c r="F5" i="39"/>
  <c r="E5" i="39"/>
  <c r="D5" i="39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6" i="38" s="1"/>
  <c r="O26" i="38" s="1"/>
  <c r="N25" i="38"/>
  <c r="O25" i="38" s="1"/>
  <c r="N24" i="38"/>
  <c r="O24" i="38" s="1"/>
  <c r="N23" i="38"/>
  <c r="O23" i="38"/>
  <c r="M22" i="38"/>
  <c r="L22" i="38"/>
  <c r="K22" i="38"/>
  <c r="J22" i="38"/>
  <c r="I22" i="38"/>
  <c r="H22" i="38"/>
  <c r="G22" i="38"/>
  <c r="F22" i="38"/>
  <c r="E22" i="38"/>
  <c r="D22" i="38"/>
  <c r="N22" i="38" s="1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N18" i="38"/>
  <c r="O18" i="38" s="1"/>
  <c r="N17" i="38"/>
  <c r="O17" i="38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N14" i="38"/>
  <c r="O14" i="38" s="1"/>
  <c r="N13" i="38"/>
  <c r="O13" i="38"/>
  <c r="M12" i="38"/>
  <c r="M28" i="38" s="1"/>
  <c r="L12" i="38"/>
  <c r="K12" i="38"/>
  <c r="J12" i="38"/>
  <c r="I12" i="38"/>
  <c r="H12" i="38"/>
  <c r="G12" i="38"/>
  <c r="F12" i="38"/>
  <c r="E12" i="38"/>
  <c r="D12" i="38"/>
  <c r="N11" i="38"/>
  <c r="O11" i="38"/>
  <c r="N10" i="38"/>
  <c r="O10" i="38" s="1"/>
  <c r="N9" i="38"/>
  <c r="O9" i="38" s="1"/>
  <c r="N8" i="38"/>
  <c r="O8" i="38"/>
  <c r="N7" i="38"/>
  <c r="O7" i="38" s="1"/>
  <c r="N6" i="38"/>
  <c r="O6" i="38" s="1"/>
  <c r="M5" i="38"/>
  <c r="L5" i="38"/>
  <c r="L28" i="38" s="1"/>
  <c r="K5" i="38"/>
  <c r="J5" i="38"/>
  <c r="I5" i="38"/>
  <c r="H5" i="38"/>
  <c r="G5" i="38"/>
  <c r="F5" i="38"/>
  <c r="E5" i="38"/>
  <c r="D5" i="38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N25" i="37"/>
  <c r="O25" i="37" s="1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M21" i="37"/>
  <c r="L21" i="37"/>
  <c r="K21" i="37"/>
  <c r="J21" i="37"/>
  <c r="I21" i="37"/>
  <c r="I29" i="37" s="1"/>
  <c r="H21" i="37"/>
  <c r="G21" i="37"/>
  <c r="F21" i="37"/>
  <c r="E21" i="37"/>
  <c r="D21" i="37"/>
  <c r="N20" i="37"/>
  <c r="O20" i="37"/>
  <c r="M19" i="37"/>
  <c r="L19" i="37"/>
  <c r="K19" i="37"/>
  <c r="J19" i="37"/>
  <c r="I19" i="37"/>
  <c r="H19" i="37"/>
  <c r="G19" i="37"/>
  <c r="F19" i="37"/>
  <c r="E19" i="37"/>
  <c r="D19" i="37"/>
  <c r="N19" i="37" s="1"/>
  <c r="O19" i="37" s="1"/>
  <c r="N18" i="37"/>
  <c r="O18" i="37" s="1"/>
  <c r="N17" i="37"/>
  <c r="O17" i="37" s="1"/>
  <c r="N16" i="37"/>
  <c r="O16" i="37" s="1"/>
  <c r="N15" i="37"/>
  <c r="O15" i="37" s="1"/>
  <c r="M14" i="37"/>
  <c r="M29" i="37" s="1"/>
  <c r="L14" i="37"/>
  <c r="K14" i="37"/>
  <c r="J14" i="37"/>
  <c r="I14" i="37"/>
  <c r="H14" i="37"/>
  <c r="G14" i="37"/>
  <c r="F14" i="37"/>
  <c r="E14" i="37"/>
  <c r="D14" i="37"/>
  <c r="N13" i="37"/>
  <c r="O13" i="37"/>
  <c r="N12" i="37"/>
  <c r="O12" i="37" s="1"/>
  <c r="N11" i="37"/>
  <c r="O11" i="37" s="1"/>
  <c r="M10" i="37"/>
  <c r="L10" i="37"/>
  <c r="K10" i="37"/>
  <c r="J10" i="37"/>
  <c r="I10" i="37"/>
  <c r="H10" i="37"/>
  <c r="G10" i="37"/>
  <c r="F10" i="37"/>
  <c r="E10" i="37"/>
  <c r="D10" i="37"/>
  <c r="N10" i="37" s="1"/>
  <c r="O10" i="37" s="1"/>
  <c r="N9" i="37"/>
  <c r="O9" i="37"/>
  <c r="N8" i="37"/>
  <c r="O8" i="37" s="1"/>
  <c r="N7" i="37"/>
  <c r="O7" i="37"/>
  <c r="N6" i="37"/>
  <c r="O6" i="37"/>
  <c r="M5" i="37"/>
  <c r="L5" i="37"/>
  <c r="K5" i="37"/>
  <c r="J5" i="37"/>
  <c r="I5" i="37"/>
  <c r="H5" i="37"/>
  <c r="G5" i="37"/>
  <c r="F5" i="37"/>
  <c r="E5" i="37"/>
  <c r="E29" i="37" s="1"/>
  <c r="D5" i="37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/>
  <c r="N25" i="36"/>
  <c r="O25" i="36" s="1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9" i="36" s="1"/>
  <c r="O19" i="36" s="1"/>
  <c r="N18" i="36"/>
  <c r="O18" i="36" s="1"/>
  <c r="N17" i="36"/>
  <c r="O17" i="36" s="1"/>
  <c r="N16" i="36"/>
  <c r="O16" i="36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/>
  <c r="N11" i="36"/>
  <c r="O11" i="36" s="1"/>
  <c r="M10" i="36"/>
  <c r="L10" i="36"/>
  <c r="K10" i="36"/>
  <c r="J10" i="36"/>
  <c r="I10" i="36"/>
  <c r="H10" i="36"/>
  <c r="G10" i="36"/>
  <c r="F10" i="36"/>
  <c r="E10" i="36"/>
  <c r="D10" i="36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E29" i="36" s="1"/>
  <c r="D5" i="36"/>
  <c r="N5" i="36" s="1"/>
  <c r="O5" i="36" s="1"/>
  <c r="N28" i="35"/>
  <c r="O28" i="35"/>
  <c r="M27" i="35"/>
  <c r="L27" i="35"/>
  <c r="K27" i="35"/>
  <c r="J27" i="35"/>
  <c r="I27" i="35"/>
  <c r="H27" i="35"/>
  <c r="G27" i="35"/>
  <c r="F27" i="35"/>
  <c r="E27" i="35"/>
  <c r="D27" i="35"/>
  <c r="N26" i="35"/>
  <c r="O26" i="35" s="1"/>
  <c r="N25" i="35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3" i="35" s="1"/>
  <c r="O23" i="35" s="1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/>
  <c r="M19" i="35"/>
  <c r="L19" i="35"/>
  <c r="K19" i="35"/>
  <c r="J19" i="35"/>
  <c r="I19" i="35"/>
  <c r="H19" i="35"/>
  <c r="G19" i="35"/>
  <c r="F19" i="35"/>
  <c r="E19" i="35"/>
  <c r="D19" i="35"/>
  <c r="N18" i="35"/>
  <c r="O18" i="35"/>
  <c r="N17" i="35"/>
  <c r="O17" i="35" s="1"/>
  <c r="N16" i="35"/>
  <c r="O16" i="35" s="1"/>
  <c r="N15" i="35"/>
  <c r="O15" i="35"/>
  <c r="M14" i="35"/>
  <c r="L14" i="35"/>
  <c r="K14" i="35"/>
  <c r="J14" i="35"/>
  <c r="I14" i="35"/>
  <c r="I29" i="35" s="1"/>
  <c r="H14" i="35"/>
  <c r="G14" i="35"/>
  <c r="F14" i="35"/>
  <c r="E14" i="35"/>
  <c r="D14" i="35"/>
  <c r="N14" i="35" s="1"/>
  <c r="O14" i="35" s="1"/>
  <c r="N13" i="35"/>
  <c r="O13" i="35" s="1"/>
  <c r="N12" i="35"/>
  <c r="O12" i="35" s="1"/>
  <c r="N11" i="35"/>
  <c r="O11" i="35" s="1"/>
  <c r="M10" i="35"/>
  <c r="L10" i="35"/>
  <c r="K10" i="35"/>
  <c r="J10" i="35"/>
  <c r="I10" i="35"/>
  <c r="H10" i="35"/>
  <c r="G10" i="35"/>
  <c r="G29" i="35" s="1"/>
  <c r="F10" i="35"/>
  <c r="E10" i="35"/>
  <c r="D10" i="35"/>
  <c r="N10" i="35" s="1"/>
  <c r="O10" i="35" s="1"/>
  <c r="N9" i="35"/>
  <c r="O9" i="35" s="1"/>
  <c r="N8" i="35"/>
  <c r="O8" i="35"/>
  <c r="N7" i="35"/>
  <c r="O7" i="35" s="1"/>
  <c r="N6" i="35"/>
  <c r="O6" i="35" s="1"/>
  <c r="M5" i="35"/>
  <c r="M29" i="35" s="1"/>
  <c r="L5" i="35"/>
  <c r="L29" i="35" s="1"/>
  <c r="K5" i="35"/>
  <c r="J5" i="35"/>
  <c r="I5" i="35"/>
  <c r="H5" i="35"/>
  <c r="G5" i="35"/>
  <c r="F5" i="35"/>
  <c r="E5" i="35"/>
  <c r="D5" i="35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7" i="34"/>
  <c r="O27" i="34" s="1"/>
  <c r="N26" i="34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3" i="34"/>
  <c r="O23" i="34"/>
  <c r="M22" i="34"/>
  <c r="L22" i="34"/>
  <c r="N22" i="34" s="1"/>
  <c r="O22" i="34" s="1"/>
  <c r="K22" i="34"/>
  <c r="J22" i="34"/>
  <c r="I22" i="34"/>
  <c r="H22" i="34"/>
  <c r="G22" i="34"/>
  <c r="F22" i="34"/>
  <c r="E22" i="34"/>
  <c r="D22" i="34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N18" i="34"/>
  <c r="O18" i="34" s="1"/>
  <c r="N17" i="34"/>
  <c r="O17" i="34" s="1"/>
  <c r="N16" i="34"/>
  <c r="O16" i="34" s="1"/>
  <c r="M15" i="34"/>
  <c r="L15" i="34"/>
  <c r="K15" i="34"/>
  <c r="J15" i="34"/>
  <c r="I15" i="34"/>
  <c r="H15" i="34"/>
  <c r="G15" i="34"/>
  <c r="F15" i="34"/>
  <c r="E15" i="34"/>
  <c r="E30" i="34" s="1"/>
  <c r="D15" i="34"/>
  <c r="D30" i="34" s="1"/>
  <c r="N14" i="34"/>
  <c r="O14" i="34" s="1"/>
  <c r="N13" i="34"/>
  <c r="O13" i="34" s="1"/>
  <c r="N12" i="34"/>
  <c r="O12" i="34" s="1"/>
  <c r="M11" i="34"/>
  <c r="L11" i="34"/>
  <c r="L30" i="34" s="1"/>
  <c r="K11" i="34"/>
  <c r="J11" i="34"/>
  <c r="I11" i="34"/>
  <c r="H11" i="34"/>
  <c r="G11" i="34"/>
  <c r="F11" i="34"/>
  <c r="E11" i="34"/>
  <c r="D11" i="34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K5" i="34"/>
  <c r="K30" i="34" s="1"/>
  <c r="J5" i="34"/>
  <c r="J30" i="34" s="1"/>
  <c r="I5" i="34"/>
  <c r="I30" i="34" s="1"/>
  <c r="H5" i="34"/>
  <c r="H30" i="34" s="1"/>
  <c r="G5" i="34"/>
  <c r="F5" i="34"/>
  <c r="E5" i="34"/>
  <c r="D5" i="34"/>
  <c r="E27" i="33"/>
  <c r="F27" i="33"/>
  <c r="G27" i="33"/>
  <c r="H27" i="33"/>
  <c r="I27" i="33"/>
  <c r="J27" i="33"/>
  <c r="K27" i="33"/>
  <c r="L27" i="33"/>
  <c r="M27" i="33"/>
  <c r="D27" i="33"/>
  <c r="E23" i="33"/>
  <c r="F23" i="33"/>
  <c r="G23" i="33"/>
  <c r="H23" i="33"/>
  <c r="I23" i="33"/>
  <c r="J23" i="33"/>
  <c r="K23" i="33"/>
  <c r="L23" i="33"/>
  <c r="M23" i="33"/>
  <c r="E21" i="33"/>
  <c r="F21" i="33"/>
  <c r="G21" i="33"/>
  <c r="H21" i="33"/>
  <c r="I21" i="33"/>
  <c r="J21" i="33"/>
  <c r="K21" i="33"/>
  <c r="L21" i="33"/>
  <c r="M21" i="33"/>
  <c r="E19" i="33"/>
  <c r="F19" i="33"/>
  <c r="G19" i="33"/>
  <c r="H19" i="33"/>
  <c r="I19" i="33"/>
  <c r="J19" i="33"/>
  <c r="K19" i="33"/>
  <c r="L19" i="33"/>
  <c r="M19" i="33"/>
  <c r="E15" i="33"/>
  <c r="F15" i="33"/>
  <c r="G15" i="33"/>
  <c r="H15" i="33"/>
  <c r="I15" i="33"/>
  <c r="J15" i="33"/>
  <c r="K15" i="33"/>
  <c r="L15" i="33"/>
  <c r="M15" i="33"/>
  <c r="E11" i="33"/>
  <c r="F11" i="33"/>
  <c r="G11" i="33"/>
  <c r="H11" i="33"/>
  <c r="I11" i="33"/>
  <c r="J11" i="33"/>
  <c r="K11" i="33"/>
  <c r="L11" i="33"/>
  <c r="M11" i="33"/>
  <c r="M29" i="33" s="1"/>
  <c r="E5" i="33"/>
  <c r="F5" i="33"/>
  <c r="F29" i="33" s="1"/>
  <c r="G5" i="33"/>
  <c r="H5" i="33"/>
  <c r="I5" i="33"/>
  <c r="J5" i="33"/>
  <c r="J29" i="33" s="1"/>
  <c r="K5" i="33"/>
  <c r="L5" i="33"/>
  <c r="M5" i="33"/>
  <c r="D23" i="33"/>
  <c r="D19" i="33"/>
  <c r="D15" i="33"/>
  <c r="N15" i="33" s="1"/>
  <c r="O15" i="33" s="1"/>
  <c r="D11" i="33"/>
  <c r="D5" i="33"/>
  <c r="N5" i="33" s="1"/>
  <c r="O5" i="33" s="1"/>
  <c r="N28" i="33"/>
  <c r="O28" i="33" s="1"/>
  <c r="N24" i="33"/>
  <c r="O24" i="33" s="1"/>
  <c r="N25" i="33"/>
  <c r="O25" i="33"/>
  <c r="N26" i="33"/>
  <c r="O26" i="33" s="1"/>
  <c r="D21" i="33"/>
  <c r="N22" i="33"/>
  <c r="O22" i="33" s="1"/>
  <c r="N20" i="33"/>
  <c r="O20" i="33" s="1"/>
  <c r="N13" i="33"/>
  <c r="O13" i="33" s="1"/>
  <c r="N14" i="33"/>
  <c r="O14" i="33" s="1"/>
  <c r="N7" i="33"/>
  <c r="O7" i="33"/>
  <c r="N8" i="33"/>
  <c r="O8" i="33" s="1"/>
  <c r="N9" i="33"/>
  <c r="O9" i="33" s="1"/>
  <c r="N10" i="33"/>
  <c r="O10" i="33"/>
  <c r="N6" i="33"/>
  <c r="O6" i="33" s="1"/>
  <c r="N16" i="33"/>
  <c r="O16" i="33" s="1"/>
  <c r="N17" i="33"/>
  <c r="O17" i="33"/>
  <c r="N18" i="33"/>
  <c r="O18" i="33" s="1"/>
  <c r="N12" i="33"/>
  <c r="O12" i="33" s="1"/>
  <c r="N11" i="43"/>
  <c r="O11" i="43" s="1"/>
  <c r="N11" i="46"/>
  <c r="O11" i="46" s="1"/>
  <c r="M30" i="34" l="1"/>
  <c r="H30" i="42"/>
  <c r="N15" i="34"/>
  <c r="O15" i="34" s="1"/>
  <c r="N5" i="42"/>
  <c r="O5" i="42" s="1"/>
  <c r="K30" i="47"/>
  <c r="E29" i="35"/>
  <c r="J29" i="36"/>
  <c r="K30" i="40"/>
  <c r="J30" i="44"/>
  <c r="E30" i="46"/>
  <c r="N22" i="46"/>
  <c r="O22" i="46" s="1"/>
  <c r="N28" i="46"/>
  <c r="O28" i="46" s="1"/>
  <c r="N26" i="39"/>
  <c r="O26" i="39" s="1"/>
  <c r="E30" i="47"/>
  <c r="N20" i="42"/>
  <c r="O20" i="42" s="1"/>
  <c r="H29" i="36"/>
  <c r="L29" i="33"/>
  <c r="D29" i="37"/>
  <c r="N29" i="37" s="1"/>
  <c r="O29" i="37" s="1"/>
  <c r="K29" i="33"/>
  <c r="F29" i="35"/>
  <c r="N29" i="35" s="1"/>
  <c r="O29" i="35" s="1"/>
  <c r="D28" i="38"/>
  <c r="N12" i="38"/>
  <c r="O12" i="38" s="1"/>
  <c r="N12" i="40"/>
  <c r="O12" i="40" s="1"/>
  <c r="L30" i="41"/>
  <c r="K30" i="44"/>
  <c r="F30" i="46"/>
  <c r="N30" i="47"/>
  <c r="O22" i="47"/>
  <c r="P22" i="47" s="1"/>
  <c r="N21" i="41"/>
  <c r="O21" i="41" s="1"/>
  <c r="N20" i="40"/>
  <c r="O20" i="40" s="1"/>
  <c r="E30" i="42"/>
  <c r="G30" i="47"/>
  <c r="F30" i="41"/>
  <c r="D29" i="35"/>
  <c r="N10" i="36"/>
  <c r="O10" i="36" s="1"/>
  <c r="J28" i="38"/>
  <c r="N22" i="39"/>
  <c r="O22" i="39" s="1"/>
  <c r="L29" i="36"/>
  <c r="E28" i="38"/>
  <c r="J28" i="39"/>
  <c r="N28" i="39" s="1"/>
  <c r="O28" i="39" s="1"/>
  <c r="N5" i="40"/>
  <c r="O5" i="40" s="1"/>
  <c r="N27" i="41"/>
  <c r="O27" i="41" s="1"/>
  <c r="D30" i="43"/>
  <c r="L30" i="44"/>
  <c r="N28" i="44"/>
  <c r="O28" i="44" s="1"/>
  <c r="N11" i="45"/>
  <c r="O11" i="45" s="1"/>
  <c r="G30" i="46"/>
  <c r="O28" i="47"/>
  <c r="P28" i="47" s="1"/>
  <c r="O20" i="47"/>
  <c r="P20" i="47" s="1"/>
  <c r="N20" i="34"/>
  <c r="O20" i="34" s="1"/>
  <c r="N21" i="36"/>
  <c r="O21" i="36" s="1"/>
  <c r="H29" i="37"/>
  <c r="L28" i="39"/>
  <c r="G30" i="34"/>
  <c r="I28" i="38"/>
  <c r="N20" i="44"/>
  <c r="O20" i="44" s="1"/>
  <c r="N5" i="38"/>
  <c r="O5" i="38" s="1"/>
  <c r="N10" i="39"/>
  <c r="O10" i="39" s="1"/>
  <c r="N23" i="41"/>
  <c r="O23" i="41" s="1"/>
  <c r="E30" i="43"/>
  <c r="N30" i="43" s="1"/>
  <c r="O30" i="43" s="1"/>
  <c r="N22" i="43"/>
  <c r="O22" i="43" s="1"/>
  <c r="N28" i="43"/>
  <c r="O28" i="43" s="1"/>
  <c r="M30" i="44"/>
  <c r="E30" i="44"/>
  <c r="N22" i="45"/>
  <c r="O22" i="45" s="1"/>
  <c r="H30" i="46"/>
  <c r="N23" i="33"/>
  <c r="O23" i="33" s="1"/>
  <c r="O5" i="47"/>
  <c r="P5" i="47" s="1"/>
  <c r="I30" i="47"/>
  <c r="I30" i="41"/>
  <c r="N5" i="35"/>
  <c r="O5" i="35" s="1"/>
  <c r="N19" i="41"/>
  <c r="O19" i="41" s="1"/>
  <c r="L30" i="47"/>
  <c r="N21" i="35"/>
  <c r="O21" i="35" s="1"/>
  <c r="D28" i="39"/>
  <c r="F30" i="40"/>
  <c r="I30" i="40"/>
  <c r="N22" i="40"/>
  <c r="O22" i="40" s="1"/>
  <c r="N28" i="40"/>
  <c r="O28" i="40" s="1"/>
  <c r="F30" i="43"/>
  <c r="N15" i="45"/>
  <c r="O15" i="45" s="1"/>
  <c r="M30" i="43"/>
  <c r="N24" i="46"/>
  <c r="O24" i="46" s="1"/>
  <c r="N19" i="35"/>
  <c r="O19" i="35" s="1"/>
  <c r="F29" i="36"/>
  <c r="L29" i="37"/>
  <c r="H28" i="38"/>
  <c r="I29" i="33"/>
  <c r="H29" i="35"/>
  <c r="G29" i="33"/>
  <c r="J29" i="35"/>
  <c r="K29" i="36"/>
  <c r="N23" i="37"/>
  <c r="O23" i="37" s="1"/>
  <c r="E28" i="39"/>
  <c r="M28" i="39"/>
  <c r="G30" i="40"/>
  <c r="N11" i="42"/>
  <c r="O11" i="42" s="1"/>
  <c r="G30" i="43"/>
  <c r="G30" i="45"/>
  <c r="J30" i="46"/>
  <c r="G29" i="37"/>
  <c r="D30" i="47"/>
  <c r="D30" i="41"/>
  <c r="F30" i="47"/>
  <c r="N27" i="37"/>
  <c r="O27" i="37" s="1"/>
  <c r="D30" i="44"/>
  <c r="K30" i="41"/>
  <c r="N27" i="36"/>
  <c r="O27" i="36" s="1"/>
  <c r="F30" i="44"/>
  <c r="N11" i="33"/>
  <c r="O11" i="33" s="1"/>
  <c r="N16" i="38"/>
  <c r="O16" i="38" s="1"/>
  <c r="H30" i="41"/>
  <c r="G30" i="44"/>
  <c r="D30" i="46"/>
  <c r="N27" i="35"/>
  <c r="O27" i="35" s="1"/>
  <c r="N14" i="36"/>
  <c r="O14" i="36" s="1"/>
  <c r="K29" i="35"/>
  <c r="G29" i="36"/>
  <c r="N23" i="36"/>
  <c r="O23" i="36" s="1"/>
  <c r="J29" i="37"/>
  <c r="N21" i="37"/>
  <c r="O21" i="37" s="1"/>
  <c r="F28" i="39"/>
  <c r="H28" i="39"/>
  <c r="N14" i="41"/>
  <c r="O14" i="41" s="1"/>
  <c r="N22" i="42"/>
  <c r="O22" i="42" s="1"/>
  <c r="H30" i="43"/>
  <c r="K30" i="46"/>
  <c r="J30" i="45"/>
  <c r="N24" i="34"/>
  <c r="O24" i="34" s="1"/>
  <c r="I29" i="36"/>
  <c r="I28" i="39"/>
  <c r="I30" i="42"/>
  <c r="N5" i="45"/>
  <c r="O5" i="45" s="1"/>
  <c r="J30" i="42"/>
  <c r="N24" i="42"/>
  <c r="O24" i="42" s="1"/>
  <c r="N5" i="44"/>
  <c r="O5" i="44" s="1"/>
  <c r="N11" i="44"/>
  <c r="O11" i="44" s="1"/>
  <c r="O11" i="47"/>
  <c r="P11" i="47" s="1"/>
  <c r="N21" i="33"/>
  <c r="O21" i="33" s="1"/>
  <c r="N28" i="34"/>
  <c r="O28" i="34" s="1"/>
  <c r="N20" i="39"/>
  <c r="O20" i="39" s="1"/>
  <c r="M30" i="41"/>
  <c r="N15" i="42"/>
  <c r="O15" i="42" s="1"/>
  <c r="N15" i="44"/>
  <c r="O15" i="44" s="1"/>
  <c r="D30" i="45"/>
  <c r="N28" i="45"/>
  <c r="O28" i="45" s="1"/>
  <c r="O15" i="47"/>
  <c r="P15" i="47" s="1"/>
  <c r="D30" i="42"/>
  <c r="N30" i="42" s="1"/>
  <c r="O30" i="42" s="1"/>
  <c r="M30" i="40"/>
  <c r="N22" i="44"/>
  <c r="O22" i="44" s="1"/>
  <c r="H30" i="45"/>
  <c r="N19" i="33"/>
  <c r="O19" i="33" s="1"/>
  <c r="F30" i="42"/>
  <c r="N20" i="43"/>
  <c r="O20" i="43" s="1"/>
  <c r="I30" i="45"/>
  <c r="E30" i="40"/>
  <c r="E30" i="41"/>
  <c r="N24" i="43"/>
  <c r="O24" i="43" s="1"/>
  <c r="K30" i="45"/>
  <c r="N24" i="45"/>
  <c r="O24" i="45" s="1"/>
  <c r="N27" i="33"/>
  <c r="O27" i="33" s="1"/>
  <c r="K29" i="37"/>
  <c r="K30" i="42"/>
  <c r="J30" i="47"/>
  <c r="E29" i="33"/>
  <c r="F29" i="37"/>
  <c r="K28" i="38"/>
  <c r="N20" i="38"/>
  <c r="O20" i="38" s="1"/>
  <c r="J30" i="40"/>
  <c r="G30" i="42"/>
  <c r="J30" i="43"/>
  <c r="M30" i="46"/>
  <c r="N30" i="46" s="1"/>
  <c r="O30" i="46" s="1"/>
  <c r="N15" i="46"/>
  <c r="O15" i="46" s="1"/>
  <c r="O30" i="48"/>
  <c r="P30" i="48" s="1"/>
  <c r="N30" i="44"/>
  <c r="O30" i="44" s="1"/>
  <c r="H30" i="44"/>
  <c r="N5" i="46"/>
  <c r="O5" i="46" s="1"/>
  <c r="N5" i="43"/>
  <c r="O5" i="43" s="1"/>
  <c r="N16" i="40"/>
  <c r="O16" i="40" s="1"/>
  <c r="N5" i="41"/>
  <c r="O5" i="41" s="1"/>
  <c r="N5" i="39"/>
  <c r="O5" i="39" s="1"/>
  <c r="D29" i="33"/>
  <c r="G28" i="38"/>
  <c r="J30" i="41"/>
  <c r="D29" i="36"/>
  <c r="H29" i="33"/>
  <c r="N5" i="34"/>
  <c r="O5" i="34" s="1"/>
  <c r="N14" i="37"/>
  <c r="O14" i="37" s="1"/>
  <c r="L30" i="42"/>
  <c r="L30" i="45"/>
  <c r="N18" i="39"/>
  <c r="O18" i="39" s="1"/>
  <c r="N11" i="34"/>
  <c r="O11" i="34" s="1"/>
  <c r="F28" i="38"/>
  <c r="N28" i="38" s="1"/>
  <c r="O28" i="38" s="1"/>
  <c r="D30" i="40"/>
  <c r="N30" i="40" s="1"/>
  <c r="O30" i="40" s="1"/>
  <c r="N5" i="37"/>
  <c r="O5" i="37" s="1"/>
  <c r="F30" i="34"/>
  <c r="M29" i="36"/>
  <c r="H30" i="47"/>
  <c r="N30" i="45" l="1"/>
  <c r="O30" i="45" s="1"/>
  <c r="N30" i="41"/>
  <c r="O30" i="41" s="1"/>
  <c r="N30" i="34"/>
  <c r="O30" i="34" s="1"/>
  <c r="O30" i="47"/>
  <c r="P30" i="47" s="1"/>
  <c r="N29" i="36"/>
  <c r="O29" i="36" s="1"/>
  <c r="N29" i="33"/>
  <c r="O29" i="33" s="1"/>
</calcChain>
</file>

<file path=xl/sharedStrings.xml><?xml version="1.0" encoding="utf-8"?>
<sst xmlns="http://schemas.openxmlformats.org/spreadsheetml/2006/main" count="777" uniqueCount="93">
  <si>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</si>
  <si>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</si>
  <si>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</si>
  <si>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</si>
  <si>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</si>
  <si>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</si>
  <si>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</si>
  <si>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</si>
  <si>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</si>
  <si>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</si>
  <si>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</si>
  <si>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</si>
  <si>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</si>
  <si>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</si>
  <si>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</si>
  <si>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</si>
  <si>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</si>
  <si>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</si>
  <si>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</si>
  <si>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</si>
  <si>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</si>
  <si>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Comprehensive Planning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</si>
  <si>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</si>
  <si>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</si>
  <si>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</si>
  <si>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</si>
  <si>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</si>
  <si>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</si>
  <si>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</si>
  <si>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</si>
  <si>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Sewer / Wastewater Services</t>
  </si>
  <si>
    <t>Flood Control / Stormwater Management</t>
  </si>
  <si>
    <t>Transportation</t>
  </si>
  <si>
    <t>Road and Street Facilities</t>
  </si>
  <si>
    <t>Economic Environment</t>
  </si>
  <si>
    <t>Other Economic Environment</t>
  </si>
  <si>
    <t>Culture / Recreation</t>
  </si>
  <si>
    <t>Libraries</t>
  </si>
  <si>
    <t>Parks and Recreation</t>
  </si>
  <si>
    <t>Special Recreation Facilities</t>
  </si>
  <si>
    <t>Inter-Fund Group Transfers Out</t>
  </si>
  <si>
    <t>Other Uses and Non-Operating</t>
  </si>
  <si>
    <t>2009 Municipal Population:</t>
  </si>
  <si>
    <t>Panama City Beach Expenditures Reported by Account Code and Fund Type</t>
  </si>
  <si>
    <t>Local Fiscal Year Ended September 30, 2010</t>
  </si>
  <si>
    <t>Water-Sewer Combination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</si>
  <si>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</si>
  <si>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</si>
  <si>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</si>
  <si>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</si>
  <si>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</si>
  <si>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</si>
  <si>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</si>
  <si>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</si>
  <si>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</si>
  <si>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Debt Service Payments</t>
  </si>
  <si>
    <t>2008 Municipal Population:</t>
  </si>
  <si>
    <t>Local Fiscal Year Ended September 30, 2014</t>
  </si>
  <si>
    <t>Other General Government</t>
  </si>
  <si>
    <t>Flood Control / Stormwater Control</t>
  </si>
  <si>
    <t>Road / Street Facilities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</si>
  <si>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</si>
  <si>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</si>
  <si>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</si>
  <si>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</si>
  <si>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</si>
  <si>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2007</t>
  </si>
  <si>
    <t>Payment to Refunded Bond Escrow Agent</t>
  </si>
  <si>
    <t>2007 Municipal Population:</t>
  </si>
  <si>
    <t>Local Fiscal Year Ended September 30, 2015</t>
  </si>
  <si>
    <t>Water / Sewer Services</t>
  </si>
  <si>
    <t>2015 Municipal Population:</t>
  </si>
  <si>
    <t>Local Fiscal Year Ended September 30, 2016</t>
  </si>
  <si>
    <t>Legal Counsel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</si>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</sst>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2161C-058B-44D3-BB8F-5B4D38C3129E}">
  <sheetPr>
    <pageSetUpPr fitToPage="1"/>
  </sheetPr>
  <dimension ref="A1:ED34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84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85</v>
      </c>
      <c r="N4" s="98" t="s">
        <v>5</v>
      </c>
      <c r="O4" s="98" t="s">
        <v>86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SUM(D6:D10)</f>
        <v>4523742</v>
      </c>
      <c r="E5" s="103">
        <f>SUM(E6:E10)</f>
        <v>0</v>
      </c>
      <c r="F5" s="103">
        <f>SUM(F6:F10)</f>
        <v>0</v>
      </c>
      <c r="G5" s="103">
        <f>SUM(G6:G10)</f>
        <v>0</v>
      </c>
      <c r="H5" s="103">
        <f>SUM(H6:H10)</f>
        <v>0</v>
      </c>
      <c r="I5" s="103">
        <f>SUM(I6:I10)</f>
        <v>0</v>
      </c>
      <c r="J5" s="103">
        <f>SUM(J6:J10)</f>
        <v>0</v>
      </c>
      <c r="K5" s="103">
        <f>SUM(K6:K10)</f>
        <v>5888059</v>
      </c>
      <c r="L5" s="103">
        <f>SUM(L6:L10)</f>
        <v>0</v>
      </c>
      <c r="M5" s="103">
        <f>SUM(M6:M10)</f>
        <v>0</v>
      </c>
      <c r="N5" s="103">
        <f>SUM(N6:N10)</f>
        <v>0</v>
      </c>
      <c r="O5" s="104">
        <f>SUM(D5:N5)</f>
        <v>10411801</v>
      </c>
      <c r="P5" s="105">
        <f>(O5/P$32)</f>
        <v>524.735460135067</v>
      </c>
      <c r="Q5" s="106"/>
    </row>
    <row r="6" spans="1:134">
      <c r="A6" s="108"/>
      <c r="B6" s="109">
        <v>511</v>
      </c>
      <c r="C6" s="110" t="s">
        <v>19</v>
      </c>
      <c r="D6" s="111">
        <v>356557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356557</v>
      </c>
      <c r="P6" s="112">
        <f>(O6/P$32)</f>
        <v>17.969811510936399</v>
      </c>
      <c r="Q6" s="113"/>
    </row>
    <row r="7" spans="1:134">
      <c r="A7" s="108"/>
      <c r="B7" s="109">
        <v>513</v>
      </c>
      <c r="C7" s="110" t="s">
        <v>20</v>
      </c>
      <c r="D7" s="111">
        <v>3397696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0" si="0">SUM(D7:N7)</f>
        <v>3397696</v>
      </c>
      <c r="P7" s="112">
        <f>(O7/P$32)</f>
        <v>171.23757685717166</v>
      </c>
      <c r="Q7" s="113"/>
    </row>
    <row r="8" spans="1:134">
      <c r="A8" s="108"/>
      <c r="B8" s="109">
        <v>514</v>
      </c>
      <c r="C8" s="110" t="s">
        <v>73</v>
      </c>
      <c r="D8" s="111">
        <v>452506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452506</v>
      </c>
      <c r="P8" s="112">
        <f>(O8/P$32)</f>
        <v>22.805463158955749</v>
      </c>
      <c r="Q8" s="113"/>
    </row>
    <row r="9" spans="1:134">
      <c r="A9" s="108"/>
      <c r="B9" s="109">
        <v>515</v>
      </c>
      <c r="C9" s="110" t="s">
        <v>21</v>
      </c>
      <c r="D9" s="111">
        <v>316983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316983</v>
      </c>
      <c r="P9" s="112">
        <f>(O9/P$32)</f>
        <v>15.975355306924705</v>
      </c>
      <c r="Q9" s="113"/>
    </row>
    <row r="10" spans="1:134">
      <c r="A10" s="108"/>
      <c r="B10" s="109">
        <v>518</v>
      </c>
      <c r="C10" s="110" t="s">
        <v>22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5888059</v>
      </c>
      <c r="L10" s="111">
        <v>0</v>
      </c>
      <c r="M10" s="111">
        <v>0</v>
      </c>
      <c r="N10" s="111">
        <v>0</v>
      </c>
      <c r="O10" s="111">
        <f t="shared" si="0"/>
        <v>5888059</v>
      </c>
      <c r="P10" s="112">
        <f>(O10/P$32)</f>
        <v>296.7472533010785</v>
      </c>
      <c r="Q10" s="113"/>
    </row>
    <row r="11" spans="1:134" ht="15.75">
      <c r="A11" s="114" t="s">
        <v>24</v>
      </c>
      <c r="B11" s="115"/>
      <c r="C11" s="116"/>
      <c r="D11" s="117">
        <f>SUM(D12:D14)</f>
        <v>26582861</v>
      </c>
      <c r="E11" s="117">
        <f>SUM(E12:E14)</f>
        <v>42524</v>
      </c>
      <c r="F11" s="117">
        <f>SUM(F12:F14)</f>
        <v>0</v>
      </c>
      <c r="G11" s="117">
        <f>SUM(G12:G14)</f>
        <v>0</v>
      </c>
      <c r="H11" s="117">
        <f>SUM(H12:H14)</f>
        <v>0</v>
      </c>
      <c r="I11" s="117">
        <f>SUM(I12:I14)</f>
        <v>0</v>
      </c>
      <c r="J11" s="117">
        <f>SUM(J12:J14)</f>
        <v>0</v>
      </c>
      <c r="K11" s="117">
        <f>SUM(K12:K14)</f>
        <v>0</v>
      </c>
      <c r="L11" s="117">
        <f>SUM(L12:L14)</f>
        <v>0</v>
      </c>
      <c r="M11" s="117">
        <f>SUM(M12:M14)</f>
        <v>0</v>
      </c>
      <c r="N11" s="117">
        <f>SUM(N12:N14)</f>
        <v>0</v>
      </c>
      <c r="O11" s="118">
        <f>SUM(D11:N11)</f>
        <v>26625385</v>
      </c>
      <c r="P11" s="119">
        <f>(O11/P$32)</f>
        <v>1341.8700231831469</v>
      </c>
      <c r="Q11" s="120"/>
    </row>
    <row r="12" spans="1:134">
      <c r="A12" s="108"/>
      <c r="B12" s="109">
        <v>521</v>
      </c>
      <c r="C12" s="110" t="s">
        <v>25</v>
      </c>
      <c r="D12" s="111">
        <v>12367870</v>
      </c>
      <c r="E12" s="111">
        <v>42524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>SUM(D12:N12)</f>
        <v>12410394</v>
      </c>
      <c r="P12" s="112">
        <f>(O12/P$32)</f>
        <v>625.46084064106446</v>
      </c>
      <c r="Q12" s="113"/>
    </row>
    <row r="13" spans="1:134">
      <c r="A13" s="108"/>
      <c r="B13" s="109">
        <v>522</v>
      </c>
      <c r="C13" s="110" t="s">
        <v>26</v>
      </c>
      <c r="D13" s="111">
        <v>12377522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ref="O13:O14" si="1">SUM(D13:N13)</f>
        <v>12377522</v>
      </c>
      <c r="P13" s="112">
        <f>(O13/P$32)</f>
        <v>623.80415280717671</v>
      </c>
      <c r="Q13" s="113"/>
    </row>
    <row r="14" spans="1:134">
      <c r="A14" s="108"/>
      <c r="B14" s="109">
        <v>524</v>
      </c>
      <c r="C14" s="110" t="s">
        <v>27</v>
      </c>
      <c r="D14" s="111">
        <v>1837469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1"/>
        <v>1837469</v>
      </c>
      <c r="P14" s="112">
        <f>(O14/P$32)</f>
        <v>92.605029734905756</v>
      </c>
      <c r="Q14" s="113"/>
    </row>
    <row r="15" spans="1:134" ht="15.75">
      <c r="A15" s="114" t="s">
        <v>28</v>
      </c>
      <c r="B15" s="115"/>
      <c r="C15" s="116"/>
      <c r="D15" s="117">
        <f>SUM(D16:D19)</f>
        <v>0</v>
      </c>
      <c r="E15" s="117">
        <f>SUM(E16:E19)</f>
        <v>2951691</v>
      </c>
      <c r="F15" s="117">
        <f>SUM(F16:F19)</f>
        <v>0</v>
      </c>
      <c r="G15" s="117">
        <f>SUM(G16:G19)</f>
        <v>0</v>
      </c>
      <c r="H15" s="117">
        <f>SUM(H16:H19)</f>
        <v>0</v>
      </c>
      <c r="I15" s="117">
        <f>SUM(I16:I19)</f>
        <v>31693013</v>
      </c>
      <c r="J15" s="117">
        <f>SUM(J16:J19)</f>
        <v>0</v>
      </c>
      <c r="K15" s="117">
        <f>SUM(K16:K19)</f>
        <v>0</v>
      </c>
      <c r="L15" s="117">
        <f>SUM(L16:L19)</f>
        <v>0</v>
      </c>
      <c r="M15" s="117">
        <f>SUM(M16:M19)</f>
        <v>0</v>
      </c>
      <c r="N15" s="117">
        <f>SUM(N16:N19)</f>
        <v>0</v>
      </c>
      <c r="O15" s="118">
        <f>SUM(D15:N15)</f>
        <v>34644704</v>
      </c>
      <c r="P15" s="119">
        <f>(O15/P$32)</f>
        <v>1746.0288277391392</v>
      </c>
      <c r="Q15" s="120"/>
    </row>
    <row r="16" spans="1:134">
      <c r="A16" s="108"/>
      <c r="B16" s="109">
        <v>533</v>
      </c>
      <c r="C16" s="110" t="s">
        <v>29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16345395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27" si="2">SUM(D16:N16)</f>
        <v>16345395</v>
      </c>
      <c r="P16" s="112">
        <f>(O16/P$32)</f>
        <v>823.77759298457818</v>
      </c>
      <c r="Q16" s="113"/>
    </row>
    <row r="17" spans="1:120">
      <c r="A17" s="108"/>
      <c r="B17" s="109">
        <v>535</v>
      </c>
      <c r="C17" s="110" t="s">
        <v>30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14939124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2"/>
        <v>14939124</v>
      </c>
      <c r="P17" s="112">
        <f>(O17/P$32)</f>
        <v>752.90414272754765</v>
      </c>
      <c r="Q17" s="113"/>
    </row>
    <row r="18" spans="1:120">
      <c r="A18" s="108"/>
      <c r="B18" s="109">
        <v>536</v>
      </c>
      <c r="C18" s="110" t="s">
        <v>45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408494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408494</v>
      </c>
      <c r="P18" s="112">
        <f>(O18/P$32)</f>
        <v>20.587339985888519</v>
      </c>
      <c r="Q18" s="113"/>
    </row>
    <row r="19" spans="1:120">
      <c r="A19" s="108"/>
      <c r="B19" s="109">
        <v>538</v>
      </c>
      <c r="C19" s="110" t="s">
        <v>31</v>
      </c>
      <c r="D19" s="111">
        <v>0</v>
      </c>
      <c r="E19" s="111">
        <v>2951691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2951691</v>
      </c>
      <c r="P19" s="112">
        <f>(O19/P$32)</f>
        <v>148.7597520411249</v>
      </c>
      <c r="Q19" s="113"/>
    </row>
    <row r="20" spans="1:120" ht="15.75">
      <c r="A20" s="114" t="s">
        <v>32</v>
      </c>
      <c r="B20" s="115"/>
      <c r="C20" s="116"/>
      <c r="D20" s="117">
        <f>SUM(D21:D21)</f>
        <v>6029779</v>
      </c>
      <c r="E20" s="117">
        <f>SUM(E21:E21)</f>
        <v>19429812</v>
      </c>
      <c r="F20" s="117">
        <f>SUM(F21:F21)</f>
        <v>0</v>
      </c>
      <c r="G20" s="117">
        <f>SUM(G21:G21)</f>
        <v>0</v>
      </c>
      <c r="H20" s="117">
        <f>SUM(H21:H21)</f>
        <v>0</v>
      </c>
      <c r="I20" s="117">
        <f>SUM(I21:I21)</f>
        <v>0</v>
      </c>
      <c r="J20" s="117">
        <f>SUM(J21:J21)</f>
        <v>0</v>
      </c>
      <c r="K20" s="117">
        <f>SUM(K21:K21)</f>
        <v>0</v>
      </c>
      <c r="L20" s="117">
        <f>SUM(L21:L21)</f>
        <v>0</v>
      </c>
      <c r="M20" s="117">
        <f>SUM(M21:M21)</f>
        <v>0</v>
      </c>
      <c r="N20" s="117">
        <f>SUM(N21:N21)</f>
        <v>0</v>
      </c>
      <c r="O20" s="117">
        <f t="shared" si="2"/>
        <v>25459591</v>
      </c>
      <c r="P20" s="119">
        <f>(O20/P$32)</f>
        <v>1283.1161677250277</v>
      </c>
      <c r="Q20" s="120"/>
    </row>
    <row r="21" spans="1:120">
      <c r="A21" s="108"/>
      <c r="B21" s="109">
        <v>541</v>
      </c>
      <c r="C21" s="110" t="s">
        <v>33</v>
      </c>
      <c r="D21" s="111">
        <v>6029779</v>
      </c>
      <c r="E21" s="111">
        <v>19429812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25459591</v>
      </c>
      <c r="P21" s="112">
        <f>(O21/P$32)</f>
        <v>1283.1161677250277</v>
      </c>
      <c r="Q21" s="113"/>
    </row>
    <row r="22" spans="1:120" ht="15.75">
      <c r="A22" s="114" t="s">
        <v>34</v>
      </c>
      <c r="B22" s="115"/>
      <c r="C22" s="116"/>
      <c r="D22" s="117">
        <f>SUM(D23:D23)</f>
        <v>0</v>
      </c>
      <c r="E22" s="117">
        <f>SUM(E23:E23)</f>
        <v>479088</v>
      </c>
      <c r="F22" s="117">
        <f>SUM(F23:F23)</f>
        <v>0</v>
      </c>
      <c r="G22" s="117">
        <f>SUM(G23:G23)</f>
        <v>0</v>
      </c>
      <c r="H22" s="117">
        <f>SUM(H23:H23)</f>
        <v>0</v>
      </c>
      <c r="I22" s="117">
        <f>SUM(I23:I23)</f>
        <v>0</v>
      </c>
      <c r="J22" s="117">
        <f>SUM(J23:J23)</f>
        <v>0</v>
      </c>
      <c r="K22" s="117">
        <f>SUM(K23:K23)</f>
        <v>0</v>
      </c>
      <c r="L22" s="117">
        <f>SUM(L23:L23)</f>
        <v>0</v>
      </c>
      <c r="M22" s="117">
        <f>SUM(M23:M23)</f>
        <v>0</v>
      </c>
      <c r="N22" s="117">
        <f>SUM(N23:N23)</f>
        <v>0</v>
      </c>
      <c r="O22" s="117">
        <f t="shared" si="2"/>
        <v>479088</v>
      </c>
      <c r="P22" s="119">
        <f>(O22/P$32)</f>
        <v>24.145146658602965</v>
      </c>
      <c r="Q22" s="120"/>
    </row>
    <row r="23" spans="1:120">
      <c r="A23" s="121"/>
      <c r="B23" s="122">
        <v>559</v>
      </c>
      <c r="C23" s="123" t="s">
        <v>35</v>
      </c>
      <c r="D23" s="111">
        <v>0</v>
      </c>
      <c r="E23" s="111">
        <v>479088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479088</v>
      </c>
      <c r="P23" s="112">
        <f>(O23/P$32)</f>
        <v>24.145146658602965</v>
      </c>
      <c r="Q23" s="113"/>
    </row>
    <row r="24" spans="1:120" ht="15.75">
      <c r="A24" s="114" t="s">
        <v>36</v>
      </c>
      <c r="B24" s="115"/>
      <c r="C24" s="116"/>
      <c r="D24" s="117">
        <f>SUM(D25:D27)</f>
        <v>9041701</v>
      </c>
      <c r="E24" s="117">
        <f>SUM(E25:E27)</f>
        <v>0</v>
      </c>
      <c r="F24" s="117">
        <f>SUM(F25:F27)</f>
        <v>0</v>
      </c>
      <c r="G24" s="117">
        <f>SUM(G25:G27)</f>
        <v>0</v>
      </c>
      <c r="H24" s="117">
        <f>SUM(H25:H27)</f>
        <v>0</v>
      </c>
      <c r="I24" s="117">
        <f>SUM(I25:I27)</f>
        <v>2820715</v>
      </c>
      <c r="J24" s="117">
        <f>SUM(J25:J27)</f>
        <v>0</v>
      </c>
      <c r="K24" s="117">
        <f>SUM(K25:K27)</f>
        <v>0</v>
      </c>
      <c r="L24" s="117">
        <f>SUM(L25:L27)</f>
        <v>0</v>
      </c>
      <c r="M24" s="117">
        <f>SUM(M25:M27)</f>
        <v>0</v>
      </c>
      <c r="N24" s="117">
        <f>SUM(N25:N27)</f>
        <v>0</v>
      </c>
      <c r="O24" s="117">
        <f>SUM(D24:N24)</f>
        <v>11862416</v>
      </c>
      <c r="P24" s="119">
        <f>(O24/P$32)</f>
        <v>597.84376574942041</v>
      </c>
      <c r="Q24" s="113"/>
    </row>
    <row r="25" spans="1:120">
      <c r="A25" s="108"/>
      <c r="B25" s="109">
        <v>571</v>
      </c>
      <c r="C25" s="110" t="s">
        <v>37</v>
      </c>
      <c r="D25" s="111">
        <v>272506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272506</v>
      </c>
      <c r="P25" s="112">
        <f>(O25/P$32)</f>
        <v>13.733796996270538</v>
      </c>
      <c r="Q25" s="113"/>
    </row>
    <row r="26" spans="1:120">
      <c r="A26" s="108"/>
      <c r="B26" s="109">
        <v>572</v>
      </c>
      <c r="C26" s="110" t="s">
        <v>38</v>
      </c>
      <c r="D26" s="111">
        <v>8769195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8769195</v>
      </c>
      <c r="P26" s="112">
        <f>(O26/P$32)</f>
        <v>441.95116419715754</v>
      </c>
      <c r="Q26" s="113"/>
    </row>
    <row r="27" spans="1:120">
      <c r="A27" s="108"/>
      <c r="B27" s="109">
        <v>575</v>
      </c>
      <c r="C27" s="110" t="s">
        <v>39</v>
      </c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2820715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2820715</v>
      </c>
      <c r="P27" s="112">
        <f>(O27/P$32)</f>
        <v>142.15880455599233</v>
      </c>
      <c r="Q27" s="113"/>
    </row>
    <row r="28" spans="1:120" ht="15.75">
      <c r="A28" s="114" t="s">
        <v>41</v>
      </c>
      <c r="B28" s="115"/>
      <c r="C28" s="116"/>
      <c r="D28" s="117">
        <f>SUM(D29:D29)</f>
        <v>190339</v>
      </c>
      <c r="E28" s="117">
        <f>SUM(E29:E29)</f>
        <v>182000</v>
      </c>
      <c r="F28" s="117">
        <f>SUM(F29:F29)</f>
        <v>0</v>
      </c>
      <c r="G28" s="117">
        <f>SUM(G29:G29)</f>
        <v>0</v>
      </c>
      <c r="H28" s="117">
        <f>SUM(H29:H29)</f>
        <v>0</v>
      </c>
      <c r="I28" s="117">
        <f>SUM(I29:I29)</f>
        <v>1873000</v>
      </c>
      <c r="J28" s="117">
        <f>SUM(J29:J29)</f>
        <v>0</v>
      </c>
      <c r="K28" s="117">
        <f>SUM(K29:K29)</f>
        <v>0</v>
      </c>
      <c r="L28" s="117">
        <f>SUM(L29:L29)</f>
        <v>0</v>
      </c>
      <c r="M28" s="117">
        <f>SUM(M29:M29)</f>
        <v>0</v>
      </c>
      <c r="N28" s="117">
        <f>SUM(N29:N29)</f>
        <v>0</v>
      </c>
      <c r="O28" s="117">
        <f>SUM(D28:N28)</f>
        <v>2245339</v>
      </c>
      <c r="P28" s="119">
        <f>(O28/P$32)</f>
        <v>113.16092127809696</v>
      </c>
      <c r="Q28" s="113"/>
    </row>
    <row r="29" spans="1:120" ht="15.75" thickBot="1">
      <c r="A29" s="108"/>
      <c r="B29" s="109">
        <v>581</v>
      </c>
      <c r="C29" s="110" t="s">
        <v>87</v>
      </c>
      <c r="D29" s="111">
        <v>190339</v>
      </c>
      <c r="E29" s="111">
        <v>182000</v>
      </c>
      <c r="F29" s="111">
        <v>0</v>
      </c>
      <c r="G29" s="111">
        <v>0</v>
      </c>
      <c r="H29" s="111">
        <v>0</v>
      </c>
      <c r="I29" s="111">
        <v>1873000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>SUM(D29:N29)</f>
        <v>2245339</v>
      </c>
      <c r="P29" s="112">
        <f>(O29/P$32)</f>
        <v>113.16092127809696</v>
      </c>
      <c r="Q29" s="113"/>
    </row>
    <row r="30" spans="1:120" ht="16.5" thickBot="1">
      <c r="A30" s="124" t="s">
        <v>10</v>
      </c>
      <c r="B30" s="125"/>
      <c r="C30" s="126"/>
      <c r="D30" s="127">
        <f>SUM(D5,D11,D15,D20,D22,D24,D28)</f>
        <v>46368422</v>
      </c>
      <c r="E30" s="127">
        <f t="shared" ref="E30:N30" si="3">SUM(E5,E11,E15,E20,E22,E24,E28)</f>
        <v>23085115</v>
      </c>
      <c r="F30" s="127">
        <f t="shared" si="3"/>
        <v>0</v>
      </c>
      <c r="G30" s="127">
        <f t="shared" si="3"/>
        <v>0</v>
      </c>
      <c r="H30" s="127">
        <f t="shared" si="3"/>
        <v>0</v>
      </c>
      <c r="I30" s="127">
        <f t="shared" si="3"/>
        <v>36386728</v>
      </c>
      <c r="J30" s="127">
        <f t="shared" si="3"/>
        <v>0</v>
      </c>
      <c r="K30" s="127">
        <f t="shared" si="3"/>
        <v>5888059</v>
      </c>
      <c r="L30" s="127">
        <f t="shared" si="3"/>
        <v>0</v>
      </c>
      <c r="M30" s="127">
        <f t="shared" si="3"/>
        <v>0</v>
      </c>
      <c r="N30" s="127">
        <f t="shared" si="3"/>
        <v>0</v>
      </c>
      <c r="O30" s="127">
        <f>SUM(D30:N30)</f>
        <v>111728324</v>
      </c>
      <c r="P30" s="128">
        <f>(O30/P$32)</f>
        <v>5630.9003124685014</v>
      </c>
      <c r="Q30" s="106"/>
      <c r="R30" s="129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96"/>
      <c r="CY30" s="96"/>
      <c r="CZ30" s="96"/>
      <c r="DA30" s="96"/>
      <c r="DB30" s="96"/>
      <c r="DC30" s="96"/>
      <c r="DD30" s="96"/>
      <c r="DE30" s="96"/>
      <c r="DF30" s="96"/>
      <c r="DG30" s="96"/>
      <c r="DH30" s="96"/>
      <c r="DI30" s="96"/>
      <c r="DJ30" s="96"/>
      <c r="DK30" s="96"/>
      <c r="DL30" s="96"/>
      <c r="DM30" s="96"/>
      <c r="DN30" s="96"/>
      <c r="DO30" s="96"/>
      <c r="DP30" s="96"/>
    </row>
    <row r="31" spans="1:120">
      <c r="A31" s="130"/>
      <c r="B31" s="131"/>
      <c r="C31" s="131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3"/>
    </row>
    <row r="32" spans="1:120">
      <c r="A32" s="134"/>
      <c r="B32" s="135"/>
      <c r="C32" s="135"/>
      <c r="D32" s="136"/>
      <c r="E32" s="136"/>
      <c r="F32" s="136"/>
      <c r="G32" s="136"/>
      <c r="H32" s="136"/>
      <c r="I32" s="136"/>
      <c r="J32" s="136"/>
      <c r="K32" s="136"/>
      <c r="L32" s="136"/>
      <c r="M32" s="139" t="s">
        <v>92</v>
      </c>
      <c r="N32" s="139"/>
      <c r="O32" s="139"/>
      <c r="P32" s="137">
        <v>19842</v>
      </c>
    </row>
    <row r="33" spans="1:16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</row>
    <row r="34" spans="1:16" ht="15.75" customHeight="1" thickBot="1">
      <c r="A34" s="143" t="s">
        <v>47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5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57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SUM(D6:D9)</f>
        <v>3542451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28" si="1">SUM(D5:M5)</f>
        <v>3542451</v>
      </c>
      <c r="O5" s="61">
        <f t="shared" ref="O5:O28" si="2">(N5/O$30)</f>
        <v>290.57919776884586</v>
      </c>
      <c r="P5" s="62"/>
    </row>
    <row r="6" spans="1:133">
      <c r="A6" s="64"/>
      <c r="B6" s="65">
        <v>511</v>
      </c>
      <c r="C6" s="66" t="s">
        <v>19</v>
      </c>
      <c r="D6" s="67">
        <v>138657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138657</v>
      </c>
      <c r="O6" s="68">
        <f t="shared" si="2"/>
        <v>11.373718316791075</v>
      </c>
      <c r="P6" s="69"/>
    </row>
    <row r="7" spans="1:133">
      <c r="A7" s="64"/>
      <c r="B7" s="65">
        <v>513</v>
      </c>
      <c r="C7" s="66" t="s">
        <v>20</v>
      </c>
      <c r="D7" s="67">
        <v>786430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786430</v>
      </c>
      <c r="O7" s="68">
        <f t="shared" si="2"/>
        <v>64.509064063653511</v>
      </c>
      <c r="P7" s="69"/>
    </row>
    <row r="8" spans="1:133">
      <c r="A8" s="64"/>
      <c r="B8" s="65">
        <v>515</v>
      </c>
      <c r="C8" s="66" t="s">
        <v>21</v>
      </c>
      <c r="D8" s="67">
        <v>333307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333307</v>
      </c>
      <c r="O8" s="68">
        <f t="shared" si="2"/>
        <v>27.340415060290379</v>
      </c>
      <c r="P8" s="69"/>
    </row>
    <row r="9" spans="1:133">
      <c r="A9" s="64"/>
      <c r="B9" s="65">
        <v>519</v>
      </c>
      <c r="C9" s="66" t="s">
        <v>58</v>
      </c>
      <c r="D9" s="67">
        <v>2284057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2284057</v>
      </c>
      <c r="O9" s="68">
        <f t="shared" si="2"/>
        <v>187.35600032811089</v>
      </c>
      <c r="P9" s="69"/>
    </row>
    <row r="10" spans="1:133" ht="15.75">
      <c r="A10" s="70" t="s">
        <v>24</v>
      </c>
      <c r="B10" s="71"/>
      <c r="C10" s="72"/>
      <c r="D10" s="73">
        <f t="shared" ref="D10:M10" si="3">SUM(D11:D13)</f>
        <v>11359660</v>
      </c>
      <c r="E10" s="73">
        <f t="shared" si="3"/>
        <v>226410</v>
      </c>
      <c r="F10" s="73">
        <f t="shared" si="3"/>
        <v>0</v>
      </c>
      <c r="G10" s="73">
        <f t="shared" si="3"/>
        <v>0</v>
      </c>
      <c r="H10" s="73">
        <f t="shared" si="3"/>
        <v>0</v>
      </c>
      <c r="I10" s="73">
        <f t="shared" si="3"/>
        <v>0</v>
      </c>
      <c r="J10" s="73">
        <f t="shared" si="3"/>
        <v>0</v>
      </c>
      <c r="K10" s="73">
        <f t="shared" si="3"/>
        <v>0</v>
      </c>
      <c r="L10" s="73">
        <f t="shared" si="3"/>
        <v>0</v>
      </c>
      <c r="M10" s="73">
        <f t="shared" si="3"/>
        <v>0</v>
      </c>
      <c r="N10" s="74">
        <f t="shared" si="1"/>
        <v>11586070</v>
      </c>
      <c r="O10" s="75">
        <f t="shared" si="2"/>
        <v>950.3789680912148</v>
      </c>
      <c r="P10" s="76"/>
    </row>
    <row r="11" spans="1:133">
      <c r="A11" s="64"/>
      <c r="B11" s="65">
        <v>521</v>
      </c>
      <c r="C11" s="66" t="s">
        <v>25</v>
      </c>
      <c r="D11" s="67">
        <v>7147787</v>
      </c>
      <c r="E11" s="67">
        <v>70010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7217797</v>
      </c>
      <c r="O11" s="68">
        <f t="shared" si="2"/>
        <v>592.05947010089415</v>
      </c>
      <c r="P11" s="69"/>
    </row>
    <row r="12" spans="1:133">
      <c r="A12" s="64"/>
      <c r="B12" s="65">
        <v>522</v>
      </c>
      <c r="C12" s="66" t="s">
        <v>26</v>
      </c>
      <c r="D12" s="67">
        <v>3332835</v>
      </c>
      <c r="E12" s="67">
        <v>34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3332869</v>
      </c>
      <c r="O12" s="68">
        <f t="shared" si="2"/>
        <v>273.38766303010419</v>
      </c>
      <c r="P12" s="69"/>
    </row>
    <row r="13" spans="1:133">
      <c r="A13" s="64"/>
      <c r="B13" s="65">
        <v>524</v>
      </c>
      <c r="C13" s="66" t="s">
        <v>27</v>
      </c>
      <c r="D13" s="67">
        <v>879038</v>
      </c>
      <c r="E13" s="67">
        <v>156366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1035404</v>
      </c>
      <c r="O13" s="68">
        <f t="shared" si="2"/>
        <v>84.931834960216548</v>
      </c>
      <c r="P13" s="69"/>
    </row>
    <row r="14" spans="1:133" ht="15.75">
      <c r="A14" s="70" t="s">
        <v>28</v>
      </c>
      <c r="B14" s="71"/>
      <c r="C14" s="72"/>
      <c r="D14" s="73">
        <f t="shared" ref="D14:M14" si="4">SUM(D15:D17)</f>
        <v>0</v>
      </c>
      <c r="E14" s="73">
        <f t="shared" si="4"/>
        <v>0</v>
      </c>
      <c r="F14" s="73">
        <f t="shared" si="4"/>
        <v>0</v>
      </c>
      <c r="G14" s="73">
        <f t="shared" si="4"/>
        <v>0</v>
      </c>
      <c r="H14" s="73">
        <f t="shared" si="4"/>
        <v>0</v>
      </c>
      <c r="I14" s="73">
        <f t="shared" si="4"/>
        <v>27253544</v>
      </c>
      <c r="J14" s="73">
        <f t="shared" si="4"/>
        <v>0</v>
      </c>
      <c r="K14" s="73">
        <f t="shared" si="4"/>
        <v>0</v>
      </c>
      <c r="L14" s="73">
        <f t="shared" si="4"/>
        <v>0</v>
      </c>
      <c r="M14" s="73">
        <f t="shared" si="4"/>
        <v>0</v>
      </c>
      <c r="N14" s="74">
        <f t="shared" si="1"/>
        <v>27253544</v>
      </c>
      <c r="O14" s="75">
        <f t="shared" si="2"/>
        <v>2235.5462226232466</v>
      </c>
      <c r="P14" s="76"/>
    </row>
    <row r="15" spans="1:133">
      <c r="A15" s="64"/>
      <c r="B15" s="65">
        <v>533</v>
      </c>
      <c r="C15" s="66" t="s">
        <v>29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16254525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16254525</v>
      </c>
      <c r="O15" s="68">
        <f t="shared" si="2"/>
        <v>1333.3217127389057</v>
      </c>
      <c r="P15" s="69"/>
    </row>
    <row r="16" spans="1:133">
      <c r="A16" s="64"/>
      <c r="B16" s="65">
        <v>535</v>
      </c>
      <c r="C16" s="66" t="s">
        <v>30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10240914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10240914</v>
      </c>
      <c r="O16" s="68">
        <f t="shared" si="2"/>
        <v>840.03888114182598</v>
      </c>
      <c r="P16" s="69"/>
    </row>
    <row r="17" spans="1:119">
      <c r="A17" s="64"/>
      <c r="B17" s="65">
        <v>538</v>
      </c>
      <c r="C17" s="66" t="s">
        <v>59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758105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758105</v>
      </c>
      <c r="O17" s="68">
        <f t="shared" si="2"/>
        <v>62.185628742514972</v>
      </c>
      <c r="P17" s="69"/>
    </row>
    <row r="18" spans="1:119" ht="15.75">
      <c r="A18" s="70" t="s">
        <v>32</v>
      </c>
      <c r="B18" s="71"/>
      <c r="C18" s="72"/>
      <c r="D18" s="73">
        <f t="shared" ref="D18:M18" si="5">SUM(D19:D19)</f>
        <v>1559594</v>
      </c>
      <c r="E18" s="73">
        <f t="shared" si="5"/>
        <v>6390534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0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3">
        <f t="shared" si="1"/>
        <v>7950128</v>
      </c>
      <c r="O18" s="75">
        <f t="shared" si="2"/>
        <v>652.1309162496924</v>
      </c>
      <c r="P18" s="76"/>
    </row>
    <row r="19" spans="1:119">
      <c r="A19" s="64"/>
      <c r="B19" s="65">
        <v>541</v>
      </c>
      <c r="C19" s="66" t="s">
        <v>60</v>
      </c>
      <c r="D19" s="67">
        <v>1559594</v>
      </c>
      <c r="E19" s="67">
        <v>6390534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7950128</v>
      </c>
      <c r="O19" s="68">
        <f t="shared" si="2"/>
        <v>652.1309162496924</v>
      </c>
      <c r="P19" s="69"/>
    </row>
    <row r="20" spans="1:119" ht="15.75">
      <c r="A20" s="70" t="s">
        <v>34</v>
      </c>
      <c r="B20" s="71"/>
      <c r="C20" s="72"/>
      <c r="D20" s="73">
        <f t="shared" ref="D20:M20" si="6">SUM(D21:D21)</f>
        <v>0</v>
      </c>
      <c r="E20" s="73">
        <f t="shared" si="6"/>
        <v>320175</v>
      </c>
      <c r="F20" s="73">
        <f t="shared" si="6"/>
        <v>0</v>
      </c>
      <c r="G20" s="73">
        <f t="shared" si="6"/>
        <v>0</v>
      </c>
      <c r="H20" s="73">
        <f t="shared" si="6"/>
        <v>0</v>
      </c>
      <c r="I20" s="73">
        <f t="shared" si="6"/>
        <v>0</v>
      </c>
      <c r="J20" s="73">
        <f t="shared" si="6"/>
        <v>0</v>
      </c>
      <c r="K20" s="73">
        <f t="shared" si="6"/>
        <v>0</v>
      </c>
      <c r="L20" s="73">
        <f t="shared" si="6"/>
        <v>0</v>
      </c>
      <c r="M20" s="73">
        <f t="shared" si="6"/>
        <v>0</v>
      </c>
      <c r="N20" s="73">
        <f t="shared" si="1"/>
        <v>320175</v>
      </c>
      <c r="O20" s="75">
        <f t="shared" si="2"/>
        <v>26.263226970716101</v>
      </c>
      <c r="P20" s="76"/>
    </row>
    <row r="21" spans="1:119">
      <c r="A21" s="64"/>
      <c r="B21" s="65">
        <v>559</v>
      </c>
      <c r="C21" s="66" t="s">
        <v>35</v>
      </c>
      <c r="D21" s="67">
        <v>0</v>
      </c>
      <c r="E21" s="67">
        <v>320175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320175</v>
      </c>
      <c r="O21" s="68">
        <f t="shared" si="2"/>
        <v>26.263226970716101</v>
      </c>
      <c r="P21" s="69"/>
    </row>
    <row r="22" spans="1:119" ht="15.75">
      <c r="A22" s="70" t="s">
        <v>36</v>
      </c>
      <c r="B22" s="71"/>
      <c r="C22" s="72"/>
      <c r="D22" s="73">
        <f t="shared" ref="D22:M22" si="7">SUM(D23:D25)</f>
        <v>2931461</v>
      </c>
      <c r="E22" s="73">
        <f t="shared" si="7"/>
        <v>0</v>
      </c>
      <c r="F22" s="73">
        <f t="shared" si="7"/>
        <v>0</v>
      </c>
      <c r="G22" s="73">
        <f t="shared" si="7"/>
        <v>0</v>
      </c>
      <c r="H22" s="73">
        <f t="shared" si="7"/>
        <v>0</v>
      </c>
      <c r="I22" s="73">
        <f t="shared" si="7"/>
        <v>1784795</v>
      </c>
      <c r="J22" s="73">
        <f t="shared" si="7"/>
        <v>0</v>
      </c>
      <c r="K22" s="73">
        <f t="shared" si="7"/>
        <v>0</v>
      </c>
      <c r="L22" s="73">
        <f t="shared" si="7"/>
        <v>0</v>
      </c>
      <c r="M22" s="73">
        <f t="shared" si="7"/>
        <v>0</v>
      </c>
      <c r="N22" s="73">
        <f t="shared" si="1"/>
        <v>4716256</v>
      </c>
      <c r="O22" s="75">
        <f t="shared" si="2"/>
        <v>386.86375194815849</v>
      </c>
      <c r="P22" s="69"/>
    </row>
    <row r="23" spans="1:119">
      <c r="A23" s="64"/>
      <c r="B23" s="65">
        <v>571</v>
      </c>
      <c r="C23" s="66" t="s">
        <v>37</v>
      </c>
      <c r="D23" s="67">
        <v>206652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1"/>
        <v>206652</v>
      </c>
      <c r="O23" s="68">
        <f t="shared" si="2"/>
        <v>16.951193503404152</v>
      </c>
      <c r="P23" s="69"/>
    </row>
    <row r="24" spans="1:119">
      <c r="A24" s="64"/>
      <c r="B24" s="65">
        <v>572</v>
      </c>
      <c r="C24" s="66" t="s">
        <v>61</v>
      </c>
      <c r="D24" s="67">
        <v>2724809</v>
      </c>
      <c r="E24" s="67">
        <v>0</v>
      </c>
      <c r="F24" s="67">
        <v>0</v>
      </c>
      <c r="G24" s="67">
        <v>0</v>
      </c>
      <c r="H24" s="67">
        <v>0</v>
      </c>
      <c r="I24" s="67">
        <v>862415</v>
      </c>
      <c r="J24" s="67">
        <v>0</v>
      </c>
      <c r="K24" s="67">
        <v>0</v>
      </c>
      <c r="L24" s="67">
        <v>0</v>
      </c>
      <c r="M24" s="67">
        <v>0</v>
      </c>
      <c r="N24" s="67">
        <f t="shared" si="1"/>
        <v>3587224</v>
      </c>
      <c r="O24" s="68">
        <f t="shared" si="2"/>
        <v>294.25182511688951</v>
      </c>
      <c r="P24" s="69"/>
    </row>
    <row r="25" spans="1:119">
      <c r="A25" s="64"/>
      <c r="B25" s="65">
        <v>575</v>
      </c>
      <c r="C25" s="66" t="s">
        <v>62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922380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1"/>
        <v>922380</v>
      </c>
      <c r="O25" s="68">
        <f t="shared" si="2"/>
        <v>75.660733327864818</v>
      </c>
      <c r="P25" s="69"/>
    </row>
    <row r="26" spans="1:119" ht="15.75">
      <c r="A26" s="70" t="s">
        <v>63</v>
      </c>
      <c r="B26" s="71"/>
      <c r="C26" s="72"/>
      <c r="D26" s="73">
        <f t="shared" ref="D26:M26" si="8">SUM(D27:D27)</f>
        <v>248592</v>
      </c>
      <c r="E26" s="73">
        <f t="shared" si="8"/>
        <v>1625000</v>
      </c>
      <c r="F26" s="73">
        <f t="shared" si="8"/>
        <v>0</v>
      </c>
      <c r="G26" s="73">
        <f t="shared" si="8"/>
        <v>0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1"/>
        <v>1873592</v>
      </c>
      <c r="O26" s="75">
        <f t="shared" si="2"/>
        <v>153.68649003363137</v>
      </c>
      <c r="P26" s="69"/>
    </row>
    <row r="27" spans="1:119" ht="15.75" thickBot="1">
      <c r="A27" s="64"/>
      <c r="B27" s="65">
        <v>581</v>
      </c>
      <c r="C27" s="66" t="s">
        <v>64</v>
      </c>
      <c r="D27" s="67">
        <v>248592</v>
      </c>
      <c r="E27" s="67">
        <v>1625000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1"/>
        <v>1873592</v>
      </c>
      <c r="O27" s="68">
        <f t="shared" si="2"/>
        <v>153.68649003363137</v>
      </c>
      <c r="P27" s="69"/>
    </row>
    <row r="28" spans="1:119" ht="16.5" thickBot="1">
      <c r="A28" s="77" t="s">
        <v>10</v>
      </c>
      <c r="B28" s="78"/>
      <c r="C28" s="79"/>
      <c r="D28" s="80">
        <f>SUM(D5,D10,D14,D18,D20,D22,D26)</f>
        <v>19641758</v>
      </c>
      <c r="E28" s="80">
        <f t="shared" ref="E28:M28" si="9">SUM(E5,E10,E14,E18,E20,E22,E26)</f>
        <v>8562119</v>
      </c>
      <c r="F28" s="80">
        <f t="shared" si="9"/>
        <v>0</v>
      </c>
      <c r="G28" s="80">
        <f t="shared" si="9"/>
        <v>0</v>
      </c>
      <c r="H28" s="80">
        <f t="shared" si="9"/>
        <v>0</v>
      </c>
      <c r="I28" s="80">
        <f t="shared" si="9"/>
        <v>29038339</v>
      </c>
      <c r="J28" s="80">
        <f t="shared" si="9"/>
        <v>0</v>
      </c>
      <c r="K28" s="80">
        <f t="shared" si="9"/>
        <v>0</v>
      </c>
      <c r="L28" s="80">
        <f t="shared" si="9"/>
        <v>0</v>
      </c>
      <c r="M28" s="80">
        <f t="shared" si="9"/>
        <v>0</v>
      </c>
      <c r="N28" s="80">
        <f t="shared" si="1"/>
        <v>57242216</v>
      </c>
      <c r="O28" s="81">
        <f t="shared" si="2"/>
        <v>4695.4487736855053</v>
      </c>
      <c r="P28" s="62"/>
      <c r="Q28" s="82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</row>
    <row r="29" spans="1:119">
      <c r="A29" s="84"/>
      <c r="B29" s="85"/>
      <c r="C29" s="85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1:119">
      <c r="A30" s="88"/>
      <c r="B30" s="89"/>
      <c r="C30" s="89"/>
      <c r="D30" s="90"/>
      <c r="E30" s="90"/>
      <c r="F30" s="90"/>
      <c r="G30" s="90"/>
      <c r="H30" s="90"/>
      <c r="I30" s="90"/>
      <c r="J30" s="90"/>
      <c r="K30" s="90"/>
      <c r="L30" s="177" t="s">
        <v>65</v>
      </c>
      <c r="M30" s="177"/>
      <c r="N30" s="177"/>
      <c r="O30" s="91">
        <v>12191</v>
      </c>
    </row>
    <row r="31" spans="1:119">
      <c r="A31" s="178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80"/>
    </row>
    <row r="32" spans="1:119" ht="15.75" customHeight="1" thickBot="1">
      <c r="A32" s="181" t="s">
        <v>47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3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1160296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1775632</v>
      </c>
      <c r="L5" s="26">
        <f t="shared" si="0"/>
        <v>0</v>
      </c>
      <c r="M5" s="26">
        <f t="shared" si="0"/>
        <v>0</v>
      </c>
      <c r="N5" s="27">
        <f t="shared" ref="N5:N29" si="1">SUM(D5:M5)</f>
        <v>2935928</v>
      </c>
      <c r="O5" s="32">
        <f t="shared" ref="O5:O29" si="2">(N5/O$31)</f>
        <v>242.75905407640153</v>
      </c>
      <c r="P5" s="6"/>
    </row>
    <row r="6" spans="1:133">
      <c r="A6" s="12"/>
      <c r="B6" s="44">
        <v>511</v>
      </c>
      <c r="C6" s="20" t="s">
        <v>19</v>
      </c>
      <c r="D6" s="46">
        <v>132471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132471</v>
      </c>
      <c r="O6" s="47">
        <f t="shared" si="2"/>
        <v>10.95344799073921</v>
      </c>
      <c r="P6" s="9"/>
    </row>
    <row r="7" spans="1:133">
      <c r="A7" s="12"/>
      <c r="B7" s="44">
        <v>513</v>
      </c>
      <c r="C7" s="20" t="s">
        <v>20</v>
      </c>
      <c r="D7" s="46">
        <v>755462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755462</v>
      </c>
      <c r="O7" s="47">
        <f t="shared" si="2"/>
        <v>62.465850835124854</v>
      </c>
      <c r="P7" s="9"/>
    </row>
    <row r="8" spans="1:133">
      <c r="A8" s="12"/>
      <c r="B8" s="44">
        <v>515</v>
      </c>
      <c r="C8" s="20" t="s">
        <v>21</v>
      </c>
      <c r="D8" s="46">
        <v>272363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272363</v>
      </c>
      <c r="O8" s="47">
        <f t="shared" si="2"/>
        <v>22.520506036050936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1775632</v>
      </c>
      <c r="L9" s="46">
        <v>0</v>
      </c>
      <c r="M9" s="46">
        <v>0</v>
      </c>
      <c r="N9" s="46">
        <f t="shared" si="1"/>
        <v>1775632</v>
      </c>
      <c r="O9" s="47">
        <f t="shared" si="2"/>
        <v>146.81924921448652</v>
      </c>
      <c r="P9" s="9"/>
    </row>
    <row r="10" spans="1:133" ht="15.75">
      <c r="A10" s="28" t="s">
        <v>24</v>
      </c>
      <c r="B10" s="29"/>
      <c r="C10" s="30"/>
      <c r="D10" s="31">
        <f t="shared" ref="D10:M10" si="3">SUM(D11:D13)</f>
        <v>10734778</v>
      </c>
      <c r="E10" s="31">
        <f t="shared" si="3"/>
        <v>37621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97538</v>
      </c>
      <c r="N10" s="42">
        <f t="shared" si="1"/>
        <v>10869937</v>
      </c>
      <c r="O10" s="43">
        <f t="shared" si="2"/>
        <v>898.78758061848851</v>
      </c>
      <c r="P10" s="10"/>
    </row>
    <row r="11" spans="1:133">
      <c r="A11" s="12"/>
      <c r="B11" s="44">
        <v>521</v>
      </c>
      <c r="C11" s="20" t="s">
        <v>25</v>
      </c>
      <c r="D11" s="46">
        <v>6723137</v>
      </c>
      <c r="E11" s="46">
        <v>20079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6743216</v>
      </c>
      <c r="O11" s="47">
        <f t="shared" si="2"/>
        <v>557.56705804531168</v>
      </c>
      <c r="P11" s="9"/>
    </row>
    <row r="12" spans="1:133">
      <c r="A12" s="12"/>
      <c r="B12" s="44">
        <v>522</v>
      </c>
      <c r="C12" s="20" t="s">
        <v>26</v>
      </c>
      <c r="D12" s="46">
        <v>3087418</v>
      </c>
      <c r="E12" s="46">
        <v>17542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3104960</v>
      </c>
      <c r="O12" s="47">
        <f t="shared" si="2"/>
        <v>256.73557135769801</v>
      </c>
      <c r="P12" s="9"/>
    </row>
    <row r="13" spans="1:133">
      <c r="A13" s="12"/>
      <c r="B13" s="44">
        <v>524</v>
      </c>
      <c r="C13" s="20" t="s">
        <v>27</v>
      </c>
      <c r="D13" s="46">
        <v>924223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97538</v>
      </c>
      <c r="N13" s="46">
        <f t="shared" si="1"/>
        <v>1021761</v>
      </c>
      <c r="O13" s="47">
        <f t="shared" si="2"/>
        <v>84.484951215478745</v>
      </c>
      <c r="P13" s="9"/>
    </row>
    <row r="14" spans="1:133" ht="15.75">
      <c r="A14" s="28" t="s">
        <v>28</v>
      </c>
      <c r="B14" s="29"/>
      <c r="C14" s="30"/>
      <c r="D14" s="31">
        <f t="shared" ref="D14:M14" si="4">SUM(D15:D18)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26321486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26321486</v>
      </c>
      <c r="O14" s="43">
        <f t="shared" si="2"/>
        <v>2176.4086323796923</v>
      </c>
      <c r="P14" s="10"/>
    </row>
    <row r="15" spans="1:133">
      <c r="A15" s="12"/>
      <c r="B15" s="44">
        <v>533</v>
      </c>
      <c r="C15" s="20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13436263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13436263</v>
      </c>
      <c r="O15" s="47">
        <f t="shared" si="2"/>
        <v>1110.9858607574004</v>
      </c>
      <c r="P15" s="9"/>
    </row>
    <row r="16" spans="1:133">
      <c r="A16" s="12"/>
      <c r="B16" s="44">
        <v>535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9557805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9557805</v>
      </c>
      <c r="O16" s="47">
        <f t="shared" si="2"/>
        <v>790.29312055564742</v>
      </c>
      <c r="P16" s="9"/>
    </row>
    <row r="17" spans="1:119">
      <c r="A17" s="12"/>
      <c r="B17" s="44">
        <v>536</v>
      </c>
      <c r="C17" s="20" t="s">
        <v>45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2726743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2726743</v>
      </c>
      <c r="O17" s="47">
        <f t="shared" si="2"/>
        <v>225.46246072432612</v>
      </c>
      <c r="P17" s="9"/>
    </row>
    <row r="18" spans="1:119">
      <c r="A18" s="12"/>
      <c r="B18" s="44">
        <v>538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600675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600675</v>
      </c>
      <c r="O18" s="47">
        <f t="shared" si="2"/>
        <v>49.667190342318506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1654090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6802052</v>
      </c>
      <c r="N19" s="31">
        <f t="shared" si="1"/>
        <v>8456142</v>
      </c>
      <c r="O19" s="43">
        <f t="shared" si="2"/>
        <v>699.20142219282286</v>
      </c>
      <c r="P19" s="10"/>
    </row>
    <row r="20" spans="1:119">
      <c r="A20" s="12"/>
      <c r="B20" s="44">
        <v>541</v>
      </c>
      <c r="C20" s="20" t="s">
        <v>33</v>
      </c>
      <c r="D20" s="46">
        <v>1654090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6802052</v>
      </c>
      <c r="N20" s="46">
        <f t="shared" si="1"/>
        <v>8456142</v>
      </c>
      <c r="O20" s="47">
        <f t="shared" si="2"/>
        <v>699.20142219282286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0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357264</v>
      </c>
      <c r="N21" s="31">
        <f t="shared" si="1"/>
        <v>357264</v>
      </c>
      <c r="O21" s="43">
        <f t="shared" si="2"/>
        <v>29.540598643955679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357264</v>
      </c>
      <c r="N22" s="46">
        <f t="shared" si="1"/>
        <v>357264</v>
      </c>
      <c r="O22" s="47">
        <f t="shared" si="2"/>
        <v>29.540598643955679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SUM(D24:D26)</f>
        <v>4241401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1719483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5960884</v>
      </c>
      <c r="O23" s="43">
        <f t="shared" si="2"/>
        <v>492.87944435257151</v>
      </c>
      <c r="P23" s="9"/>
    </row>
    <row r="24" spans="1:119">
      <c r="A24" s="12"/>
      <c r="B24" s="44">
        <v>571</v>
      </c>
      <c r="C24" s="20" t="s">
        <v>37</v>
      </c>
      <c r="D24" s="46">
        <v>205333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205333</v>
      </c>
      <c r="O24" s="47">
        <f t="shared" si="2"/>
        <v>16.978088308252026</v>
      </c>
      <c r="P24" s="9"/>
    </row>
    <row r="25" spans="1:119">
      <c r="A25" s="12"/>
      <c r="B25" s="44">
        <v>572</v>
      </c>
      <c r="C25" s="20" t="s">
        <v>38</v>
      </c>
      <c r="D25" s="46">
        <v>2416773</v>
      </c>
      <c r="E25" s="46">
        <v>0</v>
      </c>
      <c r="F25" s="46">
        <v>0</v>
      </c>
      <c r="G25" s="46">
        <v>0</v>
      </c>
      <c r="H25" s="46">
        <v>0</v>
      </c>
      <c r="I25" s="46">
        <v>829085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3245858</v>
      </c>
      <c r="O25" s="47">
        <f t="shared" si="2"/>
        <v>268.38581114602283</v>
      </c>
      <c r="P25" s="9"/>
    </row>
    <row r="26" spans="1:119">
      <c r="A26" s="12"/>
      <c r="B26" s="44">
        <v>575</v>
      </c>
      <c r="C26" s="20" t="s">
        <v>39</v>
      </c>
      <c r="D26" s="46">
        <v>1619295</v>
      </c>
      <c r="E26" s="46">
        <v>0</v>
      </c>
      <c r="F26" s="46">
        <v>0</v>
      </c>
      <c r="G26" s="46">
        <v>0</v>
      </c>
      <c r="H26" s="46">
        <v>0</v>
      </c>
      <c r="I26" s="46">
        <v>890398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2509693</v>
      </c>
      <c r="O26" s="47">
        <f t="shared" si="2"/>
        <v>207.51554489829667</v>
      </c>
      <c r="P26" s="9"/>
    </row>
    <row r="27" spans="1:119" ht="15.75">
      <c r="A27" s="28" t="s">
        <v>41</v>
      </c>
      <c r="B27" s="29"/>
      <c r="C27" s="30"/>
      <c r="D27" s="31">
        <f t="shared" ref="D27:M27" si="8">SUM(D28:D28)</f>
        <v>105073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448500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553573</v>
      </c>
      <c r="O27" s="43">
        <f t="shared" si="2"/>
        <v>45.772531833967257</v>
      </c>
      <c r="P27" s="9"/>
    </row>
    <row r="28" spans="1:119" ht="15.75" thickBot="1">
      <c r="A28" s="12"/>
      <c r="B28" s="44">
        <v>581</v>
      </c>
      <c r="C28" s="20" t="s">
        <v>40</v>
      </c>
      <c r="D28" s="46">
        <v>105073</v>
      </c>
      <c r="E28" s="46">
        <v>0</v>
      </c>
      <c r="F28" s="46">
        <v>0</v>
      </c>
      <c r="G28" s="46">
        <v>0</v>
      </c>
      <c r="H28" s="46">
        <v>0</v>
      </c>
      <c r="I28" s="46">
        <v>448500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553573</v>
      </c>
      <c r="O28" s="47">
        <f t="shared" si="2"/>
        <v>45.772531833967257</v>
      </c>
      <c r="P28" s="9"/>
    </row>
    <row r="29" spans="1:119" ht="16.5" thickBot="1">
      <c r="A29" s="14" t="s">
        <v>10</v>
      </c>
      <c r="B29" s="23"/>
      <c r="C29" s="22"/>
      <c r="D29" s="15">
        <f>SUM(D5,D10,D14,D19,D21,D23,D27)</f>
        <v>17895638</v>
      </c>
      <c r="E29" s="15">
        <f t="shared" ref="E29:M29" si="9">SUM(E5,E10,E14,E19,E21,E23,E27)</f>
        <v>37621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28489469</v>
      </c>
      <c r="J29" s="15">
        <f t="shared" si="9"/>
        <v>0</v>
      </c>
      <c r="K29" s="15">
        <f t="shared" si="9"/>
        <v>1775632</v>
      </c>
      <c r="L29" s="15">
        <f t="shared" si="9"/>
        <v>0</v>
      </c>
      <c r="M29" s="15">
        <f t="shared" si="9"/>
        <v>7256854</v>
      </c>
      <c r="N29" s="15">
        <f t="shared" si="1"/>
        <v>55455214</v>
      </c>
      <c r="O29" s="37">
        <f t="shared" si="2"/>
        <v>4585.3492640979002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53</v>
      </c>
      <c r="M31" s="163"/>
      <c r="N31" s="163"/>
      <c r="O31" s="41">
        <v>12094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1233610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2039591</v>
      </c>
      <c r="L5" s="26">
        <f t="shared" si="0"/>
        <v>0</v>
      </c>
      <c r="M5" s="26">
        <f t="shared" si="0"/>
        <v>0</v>
      </c>
      <c r="N5" s="27">
        <f t="shared" ref="N5:N29" si="1">SUM(D5:M5)</f>
        <v>3273201</v>
      </c>
      <c r="O5" s="32">
        <f t="shared" ref="O5:O29" si="2">(N5/O$31)</f>
        <v>271.25225822491092</v>
      </c>
      <c r="P5" s="6"/>
    </row>
    <row r="6" spans="1:133">
      <c r="A6" s="12"/>
      <c r="B6" s="44">
        <v>511</v>
      </c>
      <c r="C6" s="20" t="s">
        <v>19</v>
      </c>
      <c r="D6" s="46">
        <v>155277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155277</v>
      </c>
      <c r="O6" s="47">
        <f t="shared" si="2"/>
        <v>12.867904201541394</v>
      </c>
      <c r="P6" s="9"/>
    </row>
    <row r="7" spans="1:133">
      <c r="A7" s="12"/>
      <c r="B7" s="44">
        <v>513</v>
      </c>
      <c r="C7" s="20" t="s">
        <v>20</v>
      </c>
      <c r="D7" s="46">
        <v>773521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773521</v>
      </c>
      <c r="O7" s="47">
        <f t="shared" si="2"/>
        <v>64.102179497803931</v>
      </c>
      <c r="P7" s="9"/>
    </row>
    <row r="8" spans="1:133">
      <c r="A8" s="12"/>
      <c r="B8" s="44">
        <v>515</v>
      </c>
      <c r="C8" s="20" t="s">
        <v>21</v>
      </c>
      <c r="D8" s="46">
        <v>304812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304812</v>
      </c>
      <c r="O8" s="47">
        <f t="shared" si="2"/>
        <v>25.259965194331649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2039591</v>
      </c>
      <c r="L9" s="46">
        <v>0</v>
      </c>
      <c r="M9" s="46">
        <v>0</v>
      </c>
      <c r="N9" s="46">
        <f t="shared" si="1"/>
        <v>2039591</v>
      </c>
      <c r="O9" s="47">
        <f t="shared" si="2"/>
        <v>169.02220933123394</v>
      </c>
      <c r="P9" s="9"/>
    </row>
    <row r="10" spans="1:133" ht="15.75">
      <c r="A10" s="28" t="s">
        <v>24</v>
      </c>
      <c r="B10" s="29"/>
      <c r="C10" s="30"/>
      <c r="D10" s="31">
        <f t="shared" ref="D10:M10" si="3">SUM(D11:D13)</f>
        <v>10663841</v>
      </c>
      <c r="E10" s="31">
        <f t="shared" si="3"/>
        <v>22836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118731</v>
      </c>
      <c r="N10" s="42">
        <f t="shared" si="1"/>
        <v>10805408</v>
      </c>
      <c r="O10" s="43">
        <f t="shared" si="2"/>
        <v>895.45106488771023</v>
      </c>
      <c r="P10" s="10"/>
    </row>
    <row r="11" spans="1:133">
      <c r="A11" s="12"/>
      <c r="B11" s="44">
        <v>521</v>
      </c>
      <c r="C11" s="20" t="s">
        <v>25</v>
      </c>
      <c r="D11" s="46">
        <v>6223077</v>
      </c>
      <c r="E11" s="46">
        <v>22755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6245832</v>
      </c>
      <c r="O11" s="47">
        <f t="shared" si="2"/>
        <v>517.59608850584243</v>
      </c>
      <c r="P11" s="9"/>
    </row>
    <row r="12" spans="1:133">
      <c r="A12" s="12"/>
      <c r="B12" s="44">
        <v>522</v>
      </c>
      <c r="C12" s="20" t="s">
        <v>26</v>
      </c>
      <c r="D12" s="46">
        <v>3588811</v>
      </c>
      <c r="E12" s="46">
        <v>81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3588892</v>
      </c>
      <c r="O12" s="47">
        <f t="shared" si="2"/>
        <v>297.41377310019061</v>
      </c>
      <c r="P12" s="9"/>
    </row>
    <row r="13" spans="1:133">
      <c r="A13" s="12"/>
      <c r="B13" s="44">
        <v>524</v>
      </c>
      <c r="C13" s="20" t="s">
        <v>27</v>
      </c>
      <c r="D13" s="46">
        <v>851953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118731</v>
      </c>
      <c r="N13" s="46">
        <f t="shared" si="1"/>
        <v>970684</v>
      </c>
      <c r="O13" s="47">
        <f t="shared" si="2"/>
        <v>80.441203281677303</v>
      </c>
      <c r="P13" s="9"/>
    </row>
    <row r="14" spans="1:133" ht="15.75">
      <c r="A14" s="28" t="s">
        <v>28</v>
      </c>
      <c r="B14" s="29"/>
      <c r="C14" s="30"/>
      <c r="D14" s="31">
        <f t="shared" ref="D14:M14" si="4">SUM(D15:D18)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26183175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26183175</v>
      </c>
      <c r="O14" s="43">
        <f t="shared" si="2"/>
        <v>2169.8164415347642</v>
      </c>
      <c r="P14" s="10"/>
    </row>
    <row r="15" spans="1:133">
      <c r="A15" s="12"/>
      <c r="B15" s="44">
        <v>533</v>
      </c>
      <c r="C15" s="20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13335178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13335178</v>
      </c>
      <c r="O15" s="47">
        <f t="shared" si="2"/>
        <v>1105.0947211403</v>
      </c>
      <c r="P15" s="9"/>
    </row>
    <row r="16" spans="1:133">
      <c r="A16" s="12"/>
      <c r="B16" s="44">
        <v>535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9371176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9371176</v>
      </c>
      <c r="O16" s="47">
        <f t="shared" si="2"/>
        <v>776.59534267009201</v>
      </c>
      <c r="P16" s="9"/>
    </row>
    <row r="17" spans="1:119">
      <c r="A17" s="12"/>
      <c r="B17" s="44">
        <v>536</v>
      </c>
      <c r="C17" s="20" t="s">
        <v>45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2894323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2894323</v>
      </c>
      <c r="O17" s="47">
        <f t="shared" si="2"/>
        <v>239.85439628739539</v>
      </c>
      <c r="P17" s="9"/>
    </row>
    <row r="18" spans="1:119">
      <c r="A18" s="12"/>
      <c r="B18" s="44">
        <v>538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582498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582498</v>
      </c>
      <c r="O18" s="47">
        <f t="shared" si="2"/>
        <v>48.27198143697688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1783533</v>
      </c>
      <c r="E19" s="31">
        <f t="shared" si="5"/>
        <v>2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10143717</v>
      </c>
      <c r="N19" s="31">
        <f t="shared" si="1"/>
        <v>11927252</v>
      </c>
      <c r="O19" s="43">
        <f t="shared" si="2"/>
        <v>988.41899395044334</v>
      </c>
      <c r="P19" s="10"/>
    </row>
    <row r="20" spans="1:119">
      <c r="A20" s="12"/>
      <c r="B20" s="44">
        <v>541</v>
      </c>
      <c r="C20" s="20" t="s">
        <v>33</v>
      </c>
      <c r="D20" s="46">
        <v>1783533</v>
      </c>
      <c r="E20" s="46">
        <v>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10143717</v>
      </c>
      <c r="N20" s="46">
        <f t="shared" si="1"/>
        <v>11927252</v>
      </c>
      <c r="O20" s="47">
        <f t="shared" si="2"/>
        <v>988.41899395044334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0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341474</v>
      </c>
      <c r="N21" s="31">
        <f t="shared" si="1"/>
        <v>341474</v>
      </c>
      <c r="O21" s="43">
        <f t="shared" si="2"/>
        <v>28.298168558879588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341474</v>
      </c>
      <c r="N22" s="46">
        <f t="shared" si="1"/>
        <v>341474</v>
      </c>
      <c r="O22" s="47">
        <f t="shared" si="2"/>
        <v>28.298168558879588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SUM(D24:D26)</f>
        <v>3782903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1729145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5512048</v>
      </c>
      <c r="O23" s="43">
        <f t="shared" si="2"/>
        <v>456.78693958730423</v>
      </c>
      <c r="P23" s="9"/>
    </row>
    <row r="24" spans="1:119">
      <c r="A24" s="12"/>
      <c r="B24" s="44">
        <v>571</v>
      </c>
      <c r="C24" s="20" t="s">
        <v>37</v>
      </c>
      <c r="D24" s="46">
        <v>230633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230633</v>
      </c>
      <c r="O24" s="47">
        <f t="shared" si="2"/>
        <v>19.112704068948371</v>
      </c>
      <c r="P24" s="9"/>
    </row>
    <row r="25" spans="1:119">
      <c r="A25" s="12"/>
      <c r="B25" s="44">
        <v>572</v>
      </c>
      <c r="C25" s="20" t="s">
        <v>38</v>
      </c>
      <c r="D25" s="46">
        <v>2387946</v>
      </c>
      <c r="E25" s="46">
        <v>0</v>
      </c>
      <c r="F25" s="46">
        <v>0</v>
      </c>
      <c r="G25" s="46">
        <v>0</v>
      </c>
      <c r="H25" s="46">
        <v>0</v>
      </c>
      <c r="I25" s="46">
        <v>923773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3311719</v>
      </c>
      <c r="O25" s="47">
        <f t="shared" si="2"/>
        <v>274.44426949531783</v>
      </c>
      <c r="P25" s="9"/>
    </row>
    <row r="26" spans="1:119">
      <c r="A26" s="12"/>
      <c r="B26" s="44">
        <v>575</v>
      </c>
      <c r="C26" s="20" t="s">
        <v>39</v>
      </c>
      <c r="D26" s="46">
        <v>1164324</v>
      </c>
      <c r="E26" s="46">
        <v>0</v>
      </c>
      <c r="F26" s="46">
        <v>0</v>
      </c>
      <c r="G26" s="46">
        <v>0</v>
      </c>
      <c r="H26" s="46">
        <v>0</v>
      </c>
      <c r="I26" s="46">
        <v>805372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1969696</v>
      </c>
      <c r="O26" s="47">
        <f t="shared" si="2"/>
        <v>163.22996602303803</v>
      </c>
      <c r="P26" s="9"/>
    </row>
    <row r="27" spans="1:119" ht="15.75">
      <c r="A27" s="28" t="s">
        <v>41</v>
      </c>
      <c r="B27" s="29"/>
      <c r="C27" s="30"/>
      <c r="D27" s="31">
        <f t="shared" ref="D27:M27" si="8">SUM(D28:D28)</f>
        <v>262701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365000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627701</v>
      </c>
      <c r="O27" s="43">
        <f t="shared" si="2"/>
        <v>52.017982928648379</v>
      </c>
      <c r="P27" s="9"/>
    </row>
    <row r="28" spans="1:119" ht="15.75" thickBot="1">
      <c r="A28" s="12"/>
      <c r="B28" s="44">
        <v>581</v>
      </c>
      <c r="C28" s="20" t="s">
        <v>40</v>
      </c>
      <c r="D28" s="46">
        <v>262701</v>
      </c>
      <c r="E28" s="46">
        <v>0</v>
      </c>
      <c r="F28" s="46">
        <v>0</v>
      </c>
      <c r="G28" s="46">
        <v>0</v>
      </c>
      <c r="H28" s="46">
        <v>0</v>
      </c>
      <c r="I28" s="46">
        <v>365000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627701</v>
      </c>
      <c r="O28" s="47">
        <f t="shared" si="2"/>
        <v>52.017982928648379</v>
      </c>
      <c r="P28" s="9"/>
    </row>
    <row r="29" spans="1:119" ht="16.5" thickBot="1">
      <c r="A29" s="14" t="s">
        <v>10</v>
      </c>
      <c r="B29" s="23"/>
      <c r="C29" s="22"/>
      <c r="D29" s="15">
        <f>SUM(D5,D10,D14,D19,D21,D23,D27)</f>
        <v>17726588</v>
      </c>
      <c r="E29" s="15">
        <f t="shared" ref="E29:M29" si="9">SUM(E5,E10,E14,E19,E21,E23,E27)</f>
        <v>22838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28277320</v>
      </c>
      <c r="J29" s="15">
        <f t="shared" si="9"/>
        <v>0</v>
      </c>
      <c r="K29" s="15">
        <f t="shared" si="9"/>
        <v>2039591</v>
      </c>
      <c r="L29" s="15">
        <f t="shared" si="9"/>
        <v>0</v>
      </c>
      <c r="M29" s="15">
        <f t="shared" si="9"/>
        <v>10603922</v>
      </c>
      <c r="N29" s="15">
        <f t="shared" si="1"/>
        <v>58670259</v>
      </c>
      <c r="O29" s="37">
        <f t="shared" si="2"/>
        <v>4862.0418496726606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51</v>
      </c>
      <c r="M31" s="163"/>
      <c r="N31" s="163"/>
      <c r="O31" s="41">
        <v>12067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1335674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1835827</v>
      </c>
      <c r="L5" s="26">
        <f t="shared" si="0"/>
        <v>0</v>
      </c>
      <c r="M5" s="26">
        <f t="shared" si="0"/>
        <v>0</v>
      </c>
      <c r="N5" s="27">
        <f t="shared" ref="N5:N29" si="1">SUM(D5:M5)</f>
        <v>3171501</v>
      </c>
      <c r="O5" s="32">
        <f t="shared" ref="O5:O29" si="2">(N5/O$31)</f>
        <v>263.74228690228688</v>
      </c>
      <c r="P5" s="6"/>
    </row>
    <row r="6" spans="1:133">
      <c r="A6" s="12"/>
      <c r="B6" s="44">
        <v>511</v>
      </c>
      <c r="C6" s="20" t="s">
        <v>19</v>
      </c>
      <c r="D6" s="46">
        <v>159752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159752</v>
      </c>
      <c r="O6" s="47">
        <f t="shared" si="2"/>
        <v>13.284989604989605</v>
      </c>
      <c r="P6" s="9"/>
    </row>
    <row r="7" spans="1:133">
      <c r="A7" s="12"/>
      <c r="B7" s="44">
        <v>513</v>
      </c>
      <c r="C7" s="20" t="s">
        <v>20</v>
      </c>
      <c r="D7" s="46">
        <v>889432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889432</v>
      </c>
      <c r="O7" s="47">
        <f t="shared" si="2"/>
        <v>73.965239085239091</v>
      </c>
      <c r="P7" s="9"/>
    </row>
    <row r="8" spans="1:133">
      <c r="A8" s="12"/>
      <c r="B8" s="44">
        <v>515</v>
      </c>
      <c r="C8" s="20" t="s">
        <v>21</v>
      </c>
      <c r="D8" s="46">
        <v>286490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286490</v>
      </c>
      <c r="O8" s="47">
        <f t="shared" si="2"/>
        <v>23.824532224532224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1835827</v>
      </c>
      <c r="L9" s="46">
        <v>0</v>
      </c>
      <c r="M9" s="46">
        <v>0</v>
      </c>
      <c r="N9" s="46">
        <f t="shared" si="1"/>
        <v>1835827</v>
      </c>
      <c r="O9" s="47">
        <f t="shared" si="2"/>
        <v>152.66752598752598</v>
      </c>
      <c r="P9" s="9"/>
    </row>
    <row r="10" spans="1:133" ht="15.75">
      <c r="A10" s="28" t="s">
        <v>24</v>
      </c>
      <c r="B10" s="29"/>
      <c r="C10" s="30"/>
      <c r="D10" s="31">
        <f t="shared" ref="D10:M10" si="3">SUM(D11:D13)</f>
        <v>9474784</v>
      </c>
      <c r="E10" s="31">
        <f t="shared" si="3"/>
        <v>73302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81596</v>
      </c>
      <c r="N10" s="42">
        <f t="shared" si="1"/>
        <v>9629682</v>
      </c>
      <c r="O10" s="43">
        <f t="shared" si="2"/>
        <v>800.80515592515587</v>
      </c>
      <c r="P10" s="10"/>
    </row>
    <row r="11" spans="1:133">
      <c r="A11" s="12"/>
      <c r="B11" s="44">
        <v>521</v>
      </c>
      <c r="C11" s="20" t="s">
        <v>25</v>
      </c>
      <c r="D11" s="46">
        <v>5674921</v>
      </c>
      <c r="E11" s="46">
        <v>20260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5695181</v>
      </c>
      <c r="O11" s="47">
        <f t="shared" si="2"/>
        <v>473.61172557172557</v>
      </c>
      <c r="P11" s="9"/>
    </row>
    <row r="12" spans="1:133">
      <c r="A12" s="12"/>
      <c r="B12" s="44">
        <v>522</v>
      </c>
      <c r="C12" s="20" t="s">
        <v>26</v>
      </c>
      <c r="D12" s="46">
        <v>3004059</v>
      </c>
      <c r="E12" s="46">
        <v>53042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3057101</v>
      </c>
      <c r="O12" s="47">
        <f t="shared" si="2"/>
        <v>254.22877338877339</v>
      </c>
      <c r="P12" s="9"/>
    </row>
    <row r="13" spans="1:133">
      <c r="A13" s="12"/>
      <c r="B13" s="44">
        <v>524</v>
      </c>
      <c r="C13" s="20" t="s">
        <v>27</v>
      </c>
      <c r="D13" s="46">
        <v>795804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81596</v>
      </c>
      <c r="N13" s="46">
        <f t="shared" si="1"/>
        <v>877400</v>
      </c>
      <c r="O13" s="47">
        <f t="shared" si="2"/>
        <v>72.964656964656967</v>
      </c>
      <c r="P13" s="9"/>
    </row>
    <row r="14" spans="1:133" ht="15.75">
      <c r="A14" s="28" t="s">
        <v>28</v>
      </c>
      <c r="B14" s="29"/>
      <c r="C14" s="30"/>
      <c r="D14" s="31">
        <f t="shared" ref="D14:M14" si="4">SUM(D15:D18)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25763028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25763028</v>
      </c>
      <c r="O14" s="43">
        <f t="shared" si="2"/>
        <v>2142.4555509355509</v>
      </c>
      <c r="P14" s="10"/>
    </row>
    <row r="15" spans="1:133">
      <c r="A15" s="12"/>
      <c r="B15" s="44">
        <v>533</v>
      </c>
      <c r="C15" s="20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14209612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14209612</v>
      </c>
      <c r="O15" s="47">
        <f t="shared" si="2"/>
        <v>1181.6725155925155</v>
      </c>
      <c r="P15" s="9"/>
    </row>
    <row r="16" spans="1:133">
      <c r="A16" s="12"/>
      <c r="B16" s="44">
        <v>535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8237929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8237929</v>
      </c>
      <c r="O16" s="47">
        <f t="shared" si="2"/>
        <v>685.06686070686067</v>
      </c>
      <c r="P16" s="9"/>
    </row>
    <row r="17" spans="1:119">
      <c r="A17" s="12"/>
      <c r="B17" s="44">
        <v>536</v>
      </c>
      <c r="C17" s="20" t="s">
        <v>45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2738802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2738802</v>
      </c>
      <c r="O17" s="47">
        <f t="shared" si="2"/>
        <v>227.75900207900207</v>
      </c>
      <c r="P17" s="9"/>
    </row>
    <row r="18" spans="1:119">
      <c r="A18" s="12"/>
      <c r="B18" s="44">
        <v>538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576685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576685</v>
      </c>
      <c r="O18" s="47">
        <f t="shared" si="2"/>
        <v>47.957172557172555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1748143</v>
      </c>
      <c r="E19" s="31">
        <f t="shared" si="5"/>
        <v>3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9339301</v>
      </c>
      <c r="N19" s="31">
        <f t="shared" si="1"/>
        <v>11087447</v>
      </c>
      <c r="O19" s="43">
        <f t="shared" si="2"/>
        <v>922.0330145530146</v>
      </c>
      <c r="P19" s="10"/>
    </row>
    <row r="20" spans="1:119">
      <c r="A20" s="12"/>
      <c r="B20" s="44">
        <v>541</v>
      </c>
      <c r="C20" s="20" t="s">
        <v>33</v>
      </c>
      <c r="D20" s="46">
        <v>1748143</v>
      </c>
      <c r="E20" s="46">
        <v>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9339301</v>
      </c>
      <c r="N20" s="46">
        <f t="shared" si="1"/>
        <v>11087447</v>
      </c>
      <c r="O20" s="47">
        <f t="shared" si="2"/>
        <v>922.0330145530146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0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342961</v>
      </c>
      <c r="N21" s="31">
        <f t="shared" si="1"/>
        <v>342961</v>
      </c>
      <c r="O21" s="43">
        <f t="shared" si="2"/>
        <v>28.520665280665281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342961</v>
      </c>
      <c r="N22" s="46">
        <f t="shared" si="1"/>
        <v>342961</v>
      </c>
      <c r="O22" s="47">
        <f t="shared" si="2"/>
        <v>28.520665280665281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SUM(D24:D26)</f>
        <v>2751823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1634942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4386765</v>
      </c>
      <c r="O23" s="43">
        <f t="shared" si="2"/>
        <v>364.80374220374222</v>
      </c>
      <c r="P23" s="9"/>
    </row>
    <row r="24" spans="1:119">
      <c r="A24" s="12"/>
      <c r="B24" s="44">
        <v>571</v>
      </c>
      <c r="C24" s="20" t="s">
        <v>37</v>
      </c>
      <c r="D24" s="46">
        <v>207328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207328</v>
      </c>
      <c r="O24" s="47">
        <f t="shared" si="2"/>
        <v>17.241413721413721</v>
      </c>
      <c r="P24" s="9"/>
    </row>
    <row r="25" spans="1:119">
      <c r="A25" s="12"/>
      <c r="B25" s="44">
        <v>572</v>
      </c>
      <c r="C25" s="20" t="s">
        <v>38</v>
      </c>
      <c r="D25" s="46">
        <v>2544495</v>
      </c>
      <c r="E25" s="46">
        <v>0</v>
      </c>
      <c r="F25" s="46">
        <v>0</v>
      </c>
      <c r="G25" s="46">
        <v>0</v>
      </c>
      <c r="H25" s="46">
        <v>0</v>
      </c>
      <c r="I25" s="46">
        <v>879743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3424238</v>
      </c>
      <c r="O25" s="47">
        <f t="shared" si="2"/>
        <v>284.75991683991685</v>
      </c>
      <c r="P25" s="9"/>
    </row>
    <row r="26" spans="1:119">
      <c r="A26" s="12"/>
      <c r="B26" s="44">
        <v>575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755199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755199</v>
      </c>
      <c r="O26" s="47">
        <f t="shared" si="2"/>
        <v>62.802411642411641</v>
      </c>
      <c r="P26" s="9"/>
    </row>
    <row r="27" spans="1:119" ht="15.75">
      <c r="A27" s="28" t="s">
        <v>41</v>
      </c>
      <c r="B27" s="29"/>
      <c r="C27" s="30"/>
      <c r="D27" s="31">
        <f t="shared" ref="D27:M27" si="8">SUM(D28:D28)</f>
        <v>478731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391000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869731</v>
      </c>
      <c r="O27" s="43">
        <f t="shared" si="2"/>
        <v>72.326902286902282</v>
      </c>
      <c r="P27" s="9"/>
    </row>
    <row r="28" spans="1:119" ht="15.75" thickBot="1">
      <c r="A28" s="12"/>
      <c r="B28" s="44">
        <v>581</v>
      </c>
      <c r="C28" s="20" t="s">
        <v>40</v>
      </c>
      <c r="D28" s="46">
        <v>478731</v>
      </c>
      <c r="E28" s="46">
        <v>0</v>
      </c>
      <c r="F28" s="46">
        <v>0</v>
      </c>
      <c r="G28" s="46">
        <v>0</v>
      </c>
      <c r="H28" s="46">
        <v>0</v>
      </c>
      <c r="I28" s="46">
        <v>391000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869731</v>
      </c>
      <c r="O28" s="47">
        <f t="shared" si="2"/>
        <v>72.326902286902282</v>
      </c>
      <c r="P28" s="9"/>
    </row>
    <row r="29" spans="1:119" ht="16.5" thickBot="1">
      <c r="A29" s="14" t="s">
        <v>10</v>
      </c>
      <c r="B29" s="23"/>
      <c r="C29" s="22"/>
      <c r="D29" s="15">
        <f>SUM(D5,D10,D14,D19,D21,D23,D27)</f>
        <v>15789155</v>
      </c>
      <c r="E29" s="15">
        <f t="shared" ref="E29:M29" si="9">SUM(E5,E10,E14,E19,E21,E23,E27)</f>
        <v>73305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27788970</v>
      </c>
      <c r="J29" s="15">
        <f t="shared" si="9"/>
        <v>0</v>
      </c>
      <c r="K29" s="15">
        <f t="shared" si="9"/>
        <v>1835827</v>
      </c>
      <c r="L29" s="15">
        <f t="shared" si="9"/>
        <v>0</v>
      </c>
      <c r="M29" s="15">
        <f t="shared" si="9"/>
        <v>9763858</v>
      </c>
      <c r="N29" s="15">
        <f t="shared" si="1"/>
        <v>55251115</v>
      </c>
      <c r="O29" s="37">
        <f t="shared" si="2"/>
        <v>4594.6873180873181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49</v>
      </c>
      <c r="M31" s="163"/>
      <c r="N31" s="163"/>
      <c r="O31" s="41">
        <v>12025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SUM(D6:D10)</f>
        <v>1164836</v>
      </c>
      <c r="E5" s="26">
        <f t="shared" ref="E5:M5" si="0">SUM(E6:E10)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1338662</v>
      </c>
      <c r="L5" s="26">
        <f t="shared" si="0"/>
        <v>0</v>
      </c>
      <c r="M5" s="26">
        <f t="shared" si="0"/>
        <v>0</v>
      </c>
      <c r="N5" s="27">
        <f t="shared" ref="N5:N30" si="1">SUM(D5:M5)</f>
        <v>2503498</v>
      </c>
      <c r="O5" s="32">
        <f t="shared" ref="O5:O30" si="2">(N5/O$32)</f>
        <v>208.31236478615409</v>
      </c>
      <c r="P5" s="6"/>
    </row>
    <row r="6" spans="1:133">
      <c r="A6" s="12"/>
      <c r="B6" s="44">
        <v>511</v>
      </c>
      <c r="C6" s="20" t="s">
        <v>19</v>
      </c>
      <c r="D6" s="46">
        <v>156605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156605</v>
      </c>
      <c r="O6" s="47">
        <f t="shared" si="2"/>
        <v>13.030870361124979</v>
      </c>
      <c r="P6" s="9"/>
    </row>
    <row r="7" spans="1:133">
      <c r="A7" s="12"/>
      <c r="B7" s="44">
        <v>513</v>
      </c>
      <c r="C7" s="20" t="s">
        <v>20</v>
      </c>
      <c r="D7" s="46">
        <v>663861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663861</v>
      </c>
      <c r="O7" s="47">
        <f t="shared" si="2"/>
        <v>55.238891662506241</v>
      </c>
      <c r="P7" s="9"/>
    </row>
    <row r="8" spans="1:133">
      <c r="A8" s="12"/>
      <c r="B8" s="44">
        <v>515</v>
      </c>
      <c r="C8" s="20" t="s">
        <v>21</v>
      </c>
      <c r="D8" s="46">
        <v>296250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296250</v>
      </c>
      <c r="O8" s="47">
        <f t="shared" si="2"/>
        <v>24.650524213679482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1338662</v>
      </c>
      <c r="L9" s="46">
        <v>0</v>
      </c>
      <c r="M9" s="46">
        <v>0</v>
      </c>
      <c r="N9" s="46">
        <f t="shared" si="1"/>
        <v>1338662</v>
      </c>
      <c r="O9" s="47">
        <f t="shared" si="2"/>
        <v>111.38808453985688</v>
      </c>
      <c r="P9" s="9"/>
    </row>
    <row r="10" spans="1:133">
      <c r="A10" s="12"/>
      <c r="B10" s="44">
        <v>519</v>
      </c>
      <c r="C10" s="20" t="s">
        <v>23</v>
      </c>
      <c r="D10" s="46">
        <v>48120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48120</v>
      </c>
      <c r="O10" s="47">
        <f t="shared" si="2"/>
        <v>4.0039940089865205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9131633</v>
      </c>
      <c r="E11" s="31">
        <f t="shared" si="3"/>
        <v>34375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509739</v>
      </c>
      <c r="N11" s="42">
        <f t="shared" si="1"/>
        <v>9675747</v>
      </c>
      <c r="O11" s="43">
        <f t="shared" si="2"/>
        <v>805.10459311033446</v>
      </c>
      <c r="P11" s="10"/>
    </row>
    <row r="12" spans="1:133">
      <c r="A12" s="12"/>
      <c r="B12" s="44">
        <v>521</v>
      </c>
      <c r="C12" s="20" t="s">
        <v>25</v>
      </c>
      <c r="D12" s="46">
        <v>5650043</v>
      </c>
      <c r="E12" s="46">
        <v>32608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5682651</v>
      </c>
      <c r="O12" s="47">
        <f t="shared" si="2"/>
        <v>472.84498252621069</v>
      </c>
      <c r="P12" s="9"/>
    </row>
    <row r="13" spans="1:133">
      <c r="A13" s="12"/>
      <c r="B13" s="44">
        <v>522</v>
      </c>
      <c r="C13" s="20" t="s">
        <v>26</v>
      </c>
      <c r="D13" s="46">
        <v>2764570</v>
      </c>
      <c r="E13" s="46">
        <v>1767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2766337</v>
      </c>
      <c r="O13" s="47">
        <f t="shared" si="2"/>
        <v>230.18280911965385</v>
      </c>
      <c r="P13" s="9"/>
    </row>
    <row r="14" spans="1:133">
      <c r="A14" s="12"/>
      <c r="B14" s="44">
        <v>524</v>
      </c>
      <c r="C14" s="20" t="s">
        <v>27</v>
      </c>
      <c r="D14" s="46">
        <v>717020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509739</v>
      </c>
      <c r="N14" s="46">
        <f t="shared" si="1"/>
        <v>1226759</v>
      </c>
      <c r="O14" s="47">
        <f t="shared" si="2"/>
        <v>102.07680146446997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23771516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23771516</v>
      </c>
      <c r="O15" s="43">
        <f t="shared" si="2"/>
        <v>1977.9926776501914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13079843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13079843</v>
      </c>
      <c r="O16" s="47">
        <f t="shared" si="2"/>
        <v>1088.354385089033</v>
      </c>
      <c r="P16" s="9"/>
    </row>
    <row r="17" spans="1:119">
      <c r="A17" s="12"/>
      <c r="B17" s="44">
        <v>535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7744813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7744813</v>
      </c>
      <c r="O17" s="47">
        <f t="shared" si="2"/>
        <v>644.43443168580461</v>
      </c>
      <c r="P17" s="9"/>
    </row>
    <row r="18" spans="1:119">
      <c r="A18" s="12"/>
      <c r="B18" s="44">
        <v>536</v>
      </c>
      <c r="C18" s="20" t="s">
        <v>45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2442674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2442674</v>
      </c>
      <c r="O18" s="47">
        <f t="shared" si="2"/>
        <v>203.25128973206856</v>
      </c>
      <c r="P18" s="9"/>
    </row>
    <row r="19" spans="1:119">
      <c r="A19" s="12"/>
      <c r="B19" s="44">
        <v>538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504186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504186</v>
      </c>
      <c r="O19" s="47">
        <f t="shared" si="2"/>
        <v>41.95257114328507</v>
      </c>
      <c r="P19" s="9"/>
    </row>
    <row r="20" spans="1:119" ht="15.75">
      <c r="A20" s="28" t="s">
        <v>32</v>
      </c>
      <c r="B20" s="29"/>
      <c r="C20" s="30"/>
      <c r="D20" s="31">
        <f t="shared" ref="D20:M20" si="5">SUM(D21:D21)</f>
        <v>1332404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13847196</v>
      </c>
      <c r="N20" s="31">
        <f t="shared" si="1"/>
        <v>15179600</v>
      </c>
      <c r="O20" s="43">
        <f t="shared" si="2"/>
        <v>1263.0720585787985</v>
      </c>
      <c r="P20" s="10"/>
    </row>
    <row r="21" spans="1:119">
      <c r="A21" s="12"/>
      <c r="B21" s="44">
        <v>541</v>
      </c>
      <c r="C21" s="20" t="s">
        <v>33</v>
      </c>
      <c r="D21" s="46">
        <v>1332404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13847196</v>
      </c>
      <c r="N21" s="46">
        <f t="shared" si="1"/>
        <v>15179600</v>
      </c>
      <c r="O21" s="47">
        <f t="shared" si="2"/>
        <v>1263.0720585787985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SUM(D23:D23)</f>
        <v>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337788</v>
      </c>
      <c r="N22" s="31">
        <f t="shared" si="1"/>
        <v>337788</v>
      </c>
      <c r="O22" s="43">
        <f t="shared" si="2"/>
        <v>28.106839740389415</v>
      </c>
      <c r="P22" s="10"/>
    </row>
    <row r="23" spans="1:119">
      <c r="A23" s="13"/>
      <c r="B23" s="45">
        <v>559</v>
      </c>
      <c r="C23" s="21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337788</v>
      </c>
      <c r="N23" s="46">
        <f t="shared" si="1"/>
        <v>337788</v>
      </c>
      <c r="O23" s="47">
        <f t="shared" si="2"/>
        <v>28.106839740389415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SUM(D25:D27)</f>
        <v>4063031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1599712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5662743</v>
      </c>
      <c r="O24" s="43">
        <f t="shared" si="2"/>
        <v>471.18846729905141</v>
      </c>
      <c r="P24" s="9"/>
    </row>
    <row r="25" spans="1:119">
      <c r="A25" s="12"/>
      <c r="B25" s="44">
        <v>571</v>
      </c>
      <c r="C25" s="20" t="s">
        <v>37</v>
      </c>
      <c r="D25" s="46">
        <v>1318244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1318244</v>
      </c>
      <c r="O25" s="47">
        <f t="shared" si="2"/>
        <v>109.68913296721584</v>
      </c>
      <c r="P25" s="9"/>
    </row>
    <row r="26" spans="1:119">
      <c r="A26" s="12"/>
      <c r="B26" s="44">
        <v>572</v>
      </c>
      <c r="C26" s="20" t="s">
        <v>38</v>
      </c>
      <c r="D26" s="46">
        <v>2744787</v>
      </c>
      <c r="E26" s="46">
        <v>0</v>
      </c>
      <c r="F26" s="46">
        <v>0</v>
      </c>
      <c r="G26" s="46">
        <v>0</v>
      </c>
      <c r="H26" s="46">
        <v>0</v>
      </c>
      <c r="I26" s="46">
        <v>904139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3648926</v>
      </c>
      <c r="O26" s="47">
        <f t="shared" si="2"/>
        <v>303.62173406556832</v>
      </c>
      <c r="P26" s="9"/>
    </row>
    <row r="27" spans="1:119">
      <c r="A27" s="12"/>
      <c r="B27" s="44">
        <v>575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695573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695573</v>
      </c>
      <c r="O27" s="47">
        <f t="shared" si="2"/>
        <v>57.877600266267265</v>
      </c>
      <c r="P27" s="9"/>
    </row>
    <row r="28" spans="1:119" ht="15.75">
      <c r="A28" s="28" t="s">
        <v>41</v>
      </c>
      <c r="B28" s="29"/>
      <c r="C28" s="30"/>
      <c r="D28" s="31">
        <f t="shared" ref="D28:M28" si="8">SUM(D29:D29)</f>
        <v>888388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888388</v>
      </c>
      <c r="O28" s="43">
        <f t="shared" si="2"/>
        <v>73.921451156598437</v>
      </c>
      <c r="P28" s="9"/>
    </row>
    <row r="29" spans="1:119" ht="15.75" thickBot="1">
      <c r="A29" s="12"/>
      <c r="B29" s="44">
        <v>581</v>
      </c>
      <c r="C29" s="20" t="s">
        <v>40</v>
      </c>
      <c r="D29" s="46">
        <v>888388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888388</v>
      </c>
      <c r="O29" s="47">
        <f t="shared" si="2"/>
        <v>73.921451156598437</v>
      </c>
      <c r="P29" s="9"/>
    </row>
    <row r="30" spans="1:119" ht="16.5" thickBot="1">
      <c r="A30" s="14" t="s">
        <v>10</v>
      </c>
      <c r="B30" s="23"/>
      <c r="C30" s="22"/>
      <c r="D30" s="15">
        <f>SUM(D5,D11,D15,D20,D22,D24,D28)</f>
        <v>16580292</v>
      </c>
      <c r="E30" s="15">
        <f t="shared" ref="E30:M30" si="9">SUM(E5,E11,E15,E20,E22,E24,E28)</f>
        <v>34375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25371228</v>
      </c>
      <c r="J30" s="15">
        <f t="shared" si="9"/>
        <v>0</v>
      </c>
      <c r="K30" s="15">
        <f t="shared" si="9"/>
        <v>1338662</v>
      </c>
      <c r="L30" s="15">
        <f t="shared" si="9"/>
        <v>0</v>
      </c>
      <c r="M30" s="15">
        <f t="shared" si="9"/>
        <v>14694723</v>
      </c>
      <c r="N30" s="15">
        <f t="shared" si="1"/>
        <v>58019280</v>
      </c>
      <c r="O30" s="37">
        <f t="shared" si="2"/>
        <v>4827.6984523215178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46</v>
      </c>
      <c r="M32" s="163"/>
      <c r="N32" s="163"/>
      <c r="O32" s="41">
        <v>12018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thickBot="1">
      <c r="A34" s="165" t="s">
        <v>47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A34:O34"/>
    <mergeCell ref="L32:N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SUM(D6:D10)</f>
        <v>1158954</v>
      </c>
      <c r="E5" s="26">
        <f t="shared" ref="E5:M5" si="0">SUM(E6:E10)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1487569</v>
      </c>
      <c r="L5" s="26">
        <f t="shared" si="0"/>
        <v>0</v>
      </c>
      <c r="M5" s="26">
        <f t="shared" si="0"/>
        <v>0</v>
      </c>
      <c r="N5" s="27">
        <f t="shared" ref="N5:N29" si="1">SUM(D5:M5)</f>
        <v>2646523</v>
      </c>
      <c r="O5" s="32">
        <f t="shared" ref="O5:O29" si="2">(N5/O$31)</f>
        <v>191.34719109247342</v>
      </c>
      <c r="P5" s="6"/>
    </row>
    <row r="6" spans="1:133">
      <c r="A6" s="12"/>
      <c r="B6" s="44">
        <v>511</v>
      </c>
      <c r="C6" s="20" t="s">
        <v>19</v>
      </c>
      <c r="D6" s="46">
        <v>147040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147040</v>
      </c>
      <c r="O6" s="47">
        <f t="shared" si="2"/>
        <v>10.631190803268021</v>
      </c>
      <c r="P6" s="9"/>
    </row>
    <row r="7" spans="1:133">
      <c r="A7" s="12"/>
      <c r="B7" s="44">
        <v>513</v>
      </c>
      <c r="C7" s="20" t="s">
        <v>20</v>
      </c>
      <c r="D7" s="46">
        <v>674934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674934</v>
      </c>
      <c r="O7" s="47">
        <f t="shared" si="2"/>
        <v>48.798640734581738</v>
      </c>
      <c r="P7" s="9"/>
    </row>
    <row r="8" spans="1:133">
      <c r="A8" s="12"/>
      <c r="B8" s="44">
        <v>515</v>
      </c>
      <c r="C8" s="20" t="s">
        <v>21</v>
      </c>
      <c r="D8" s="46">
        <v>286989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286989</v>
      </c>
      <c r="O8" s="47">
        <f t="shared" si="2"/>
        <v>20.749692719253851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1487569</v>
      </c>
      <c r="L9" s="46">
        <v>0</v>
      </c>
      <c r="M9" s="46">
        <v>0</v>
      </c>
      <c r="N9" s="46">
        <f t="shared" si="1"/>
        <v>1487569</v>
      </c>
      <c r="O9" s="47">
        <f t="shared" si="2"/>
        <v>107.55324994577398</v>
      </c>
      <c r="P9" s="9"/>
    </row>
    <row r="10" spans="1:133">
      <c r="A10" s="12"/>
      <c r="B10" s="44">
        <v>519</v>
      </c>
      <c r="C10" s="20" t="s">
        <v>23</v>
      </c>
      <c r="D10" s="46">
        <v>49991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49991</v>
      </c>
      <c r="O10" s="47">
        <f t="shared" si="2"/>
        <v>3.6144168895958355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8455817</v>
      </c>
      <c r="E11" s="31">
        <f t="shared" si="3"/>
        <v>44436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91604</v>
      </c>
      <c r="N11" s="42">
        <f t="shared" si="1"/>
        <v>8591857</v>
      </c>
      <c r="O11" s="43">
        <f t="shared" si="2"/>
        <v>621.20287759381097</v>
      </c>
      <c r="P11" s="10"/>
    </row>
    <row r="12" spans="1:133">
      <c r="A12" s="12"/>
      <c r="B12" s="44">
        <v>521</v>
      </c>
      <c r="C12" s="20" t="s">
        <v>25</v>
      </c>
      <c r="D12" s="46">
        <v>5011086</v>
      </c>
      <c r="E12" s="46">
        <v>42436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5053522</v>
      </c>
      <c r="O12" s="47">
        <f t="shared" si="2"/>
        <v>365.37647314004772</v>
      </c>
      <c r="P12" s="9"/>
    </row>
    <row r="13" spans="1:133">
      <c r="A13" s="12"/>
      <c r="B13" s="44">
        <v>522</v>
      </c>
      <c r="C13" s="20" t="s">
        <v>26</v>
      </c>
      <c r="D13" s="46">
        <v>2716769</v>
      </c>
      <c r="E13" s="46">
        <v>2000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2718769</v>
      </c>
      <c r="O13" s="47">
        <f t="shared" si="2"/>
        <v>196.57067457161449</v>
      </c>
      <c r="P13" s="9"/>
    </row>
    <row r="14" spans="1:133">
      <c r="A14" s="12"/>
      <c r="B14" s="44">
        <v>524</v>
      </c>
      <c r="C14" s="20" t="s">
        <v>27</v>
      </c>
      <c r="D14" s="46">
        <v>727962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91604</v>
      </c>
      <c r="N14" s="46">
        <f t="shared" si="1"/>
        <v>819566</v>
      </c>
      <c r="O14" s="47">
        <f t="shared" si="2"/>
        <v>59.255729882148799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SUM(D16:D18)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20877226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20877226</v>
      </c>
      <c r="O15" s="43">
        <f t="shared" si="2"/>
        <v>1509.4516665461645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13606247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13606247</v>
      </c>
      <c r="O16" s="47">
        <f t="shared" si="2"/>
        <v>983.75005422601407</v>
      </c>
      <c r="P16" s="9"/>
    </row>
    <row r="17" spans="1:119">
      <c r="A17" s="12"/>
      <c r="B17" s="44">
        <v>535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6742722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6742722</v>
      </c>
      <c r="O17" s="47">
        <f t="shared" si="2"/>
        <v>487.50791699804785</v>
      </c>
      <c r="P17" s="9"/>
    </row>
    <row r="18" spans="1:119">
      <c r="A18" s="12"/>
      <c r="B18" s="44">
        <v>538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528257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528257</v>
      </c>
      <c r="O18" s="47">
        <f t="shared" si="2"/>
        <v>38.193695322102521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1151330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18758419</v>
      </c>
      <c r="N19" s="31">
        <f t="shared" si="1"/>
        <v>19909749</v>
      </c>
      <c r="O19" s="43">
        <f t="shared" si="2"/>
        <v>1439.5017713831248</v>
      </c>
      <c r="P19" s="10"/>
    </row>
    <row r="20" spans="1:119">
      <c r="A20" s="12"/>
      <c r="B20" s="44">
        <v>541</v>
      </c>
      <c r="C20" s="20" t="s">
        <v>33</v>
      </c>
      <c r="D20" s="46">
        <v>1151330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18758419</v>
      </c>
      <c r="N20" s="46">
        <f t="shared" si="1"/>
        <v>19909749</v>
      </c>
      <c r="O20" s="47">
        <f t="shared" si="2"/>
        <v>1439.5017713831248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0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146209</v>
      </c>
      <c r="N21" s="31">
        <f t="shared" si="1"/>
        <v>146209</v>
      </c>
      <c r="O21" s="43">
        <f t="shared" si="2"/>
        <v>10.5711083797267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146209</v>
      </c>
      <c r="N22" s="46">
        <f t="shared" si="1"/>
        <v>146209</v>
      </c>
      <c r="O22" s="47">
        <f t="shared" si="2"/>
        <v>10.5711083797267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SUM(D24:D26)</f>
        <v>3725362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1165621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4890983</v>
      </c>
      <c r="O23" s="43">
        <f t="shared" si="2"/>
        <v>353.62468368158483</v>
      </c>
      <c r="P23" s="9"/>
    </row>
    <row r="24" spans="1:119">
      <c r="A24" s="12"/>
      <c r="B24" s="44">
        <v>571</v>
      </c>
      <c r="C24" s="20" t="s">
        <v>37</v>
      </c>
      <c r="D24" s="46">
        <v>1296017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1296017</v>
      </c>
      <c r="O24" s="47">
        <f t="shared" si="2"/>
        <v>93.703781360711446</v>
      </c>
      <c r="P24" s="9"/>
    </row>
    <row r="25" spans="1:119">
      <c r="A25" s="12"/>
      <c r="B25" s="44">
        <v>572</v>
      </c>
      <c r="C25" s="20" t="s">
        <v>38</v>
      </c>
      <c r="D25" s="46">
        <v>2429345</v>
      </c>
      <c r="E25" s="46">
        <v>0</v>
      </c>
      <c r="F25" s="46">
        <v>0</v>
      </c>
      <c r="G25" s="46">
        <v>0</v>
      </c>
      <c r="H25" s="46">
        <v>0</v>
      </c>
      <c r="I25" s="46">
        <v>965994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3395339</v>
      </c>
      <c r="O25" s="47">
        <f t="shared" si="2"/>
        <v>245.48760031812594</v>
      </c>
      <c r="P25" s="9"/>
    </row>
    <row r="26" spans="1:119">
      <c r="A26" s="12"/>
      <c r="B26" s="44">
        <v>575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199627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199627</v>
      </c>
      <c r="O26" s="47">
        <f t="shared" si="2"/>
        <v>14.433302002747451</v>
      </c>
      <c r="P26" s="9"/>
    </row>
    <row r="27" spans="1:119" ht="15.75">
      <c r="A27" s="28" t="s">
        <v>41</v>
      </c>
      <c r="B27" s="29"/>
      <c r="C27" s="30"/>
      <c r="D27" s="31">
        <f t="shared" ref="D27:M27" si="8">SUM(D28:D28)</f>
        <v>649988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100000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749988</v>
      </c>
      <c r="O27" s="43">
        <f t="shared" si="2"/>
        <v>54.225146410237869</v>
      </c>
      <c r="P27" s="9"/>
    </row>
    <row r="28" spans="1:119" ht="15.75" thickBot="1">
      <c r="A28" s="12"/>
      <c r="B28" s="44">
        <v>581</v>
      </c>
      <c r="C28" s="20" t="s">
        <v>40</v>
      </c>
      <c r="D28" s="46">
        <v>649988</v>
      </c>
      <c r="E28" s="46">
        <v>0</v>
      </c>
      <c r="F28" s="46">
        <v>0</v>
      </c>
      <c r="G28" s="46">
        <v>0</v>
      </c>
      <c r="H28" s="46">
        <v>0</v>
      </c>
      <c r="I28" s="46">
        <v>100000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749988</v>
      </c>
      <c r="O28" s="47">
        <f t="shared" si="2"/>
        <v>54.225146410237869</v>
      </c>
      <c r="P28" s="9"/>
    </row>
    <row r="29" spans="1:119" ht="16.5" thickBot="1">
      <c r="A29" s="14" t="s">
        <v>10</v>
      </c>
      <c r="B29" s="23"/>
      <c r="C29" s="22"/>
      <c r="D29" s="15">
        <f>SUM(D5,D11,D15,D19,D21,D23,D27)</f>
        <v>15141451</v>
      </c>
      <c r="E29" s="15">
        <f t="shared" ref="E29:M29" si="9">SUM(E5,E11,E15,E19,E21,E23,E27)</f>
        <v>44436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22142847</v>
      </c>
      <c r="J29" s="15">
        <f t="shared" si="9"/>
        <v>0</v>
      </c>
      <c r="K29" s="15">
        <f t="shared" si="9"/>
        <v>1487569</v>
      </c>
      <c r="L29" s="15">
        <f t="shared" si="9"/>
        <v>0</v>
      </c>
      <c r="M29" s="15">
        <f t="shared" si="9"/>
        <v>18996232</v>
      </c>
      <c r="N29" s="15">
        <f t="shared" si="1"/>
        <v>57812535</v>
      </c>
      <c r="O29" s="37">
        <f t="shared" si="2"/>
        <v>4179.9244450871229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42</v>
      </c>
      <c r="M31" s="163"/>
      <c r="N31" s="163"/>
      <c r="O31" s="41">
        <v>13831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A33:O33"/>
    <mergeCell ref="A32:O32"/>
    <mergeCell ref="L31:N3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1169374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1373876</v>
      </c>
      <c r="L5" s="26">
        <f t="shared" si="0"/>
        <v>0</v>
      </c>
      <c r="M5" s="26">
        <f t="shared" si="0"/>
        <v>0</v>
      </c>
      <c r="N5" s="27">
        <f t="shared" ref="N5:N28" si="1">SUM(D5:M5)</f>
        <v>2543250</v>
      </c>
      <c r="O5" s="32">
        <f t="shared" ref="O5:O28" si="2">(N5/O$30)</f>
        <v>189.04705270199955</v>
      </c>
      <c r="P5" s="6"/>
    </row>
    <row r="6" spans="1:133">
      <c r="A6" s="12"/>
      <c r="B6" s="44">
        <v>511</v>
      </c>
      <c r="C6" s="20" t="s">
        <v>19</v>
      </c>
      <c r="D6" s="46">
        <v>159902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159902</v>
      </c>
      <c r="O6" s="47">
        <f t="shared" si="2"/>
        <v>11.885973388835204</v>
      </c>
      <c r="P6" s="9"/>
    </row>
    <row r="7" spans="1:133">
      <c r="A7" s="12"/>
      <c r="B7" s="44">
        <v>513</v>
      </c>
      <c r="C7" s="20" t="s">
        <v>20</v>
      </c>
      <c r="D7" s="46">
        <v>685573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685573</v>
      </c>
      <c r="O7" s="47">
        <f t="shared" si="2"/>
        <v>50.960603582843973</v>
      </c>
      <c r="P7" s="9"/>
    </row>
    <row r="8" spans="1:133">
      <c r="A8" s="12"/>
      <c r="B8" s="44">
        <v>515</v>
      </c>
      <c r="C8" s="20" t="s">
        <v>21</v>
      </c>
      <c r="D8" s="46">
        <v>289428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289428</v>
      </c>
      <c r="O8" s="47">
        <f t="shared" si="2"/>
        <v>21.514011744592285</v>
      </c>
      <c r="P8" s="9"/>
    </row>
    <row r="9" spans="1:133">
      <c r="A9" s="12"/>
      <c r="B9" s="44">
        <v>517</v>
      </c>
      <c r="C9" s="20" t="s">
        <v>55</v>
      </c>
      <c r="D9" s="46">
        <v>27518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27518</v>
      </c>
      <c r="O9" s="47">
        <f t="shared" si="2"/>
        <v>2.0454917118858247</v>
      </c>
      <c r="P9" s="9"/>
    </row>
    <row r="10" spans="1:133">
      <c r="A10" s="12"/>
      <c r="B10" s="44">
        <v>518</v>
      </c>
      <c r="C10" s="20" t="s">
        <v>22</v>
      </c>
      <c r="D10" s="46">
        <v>6953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891833</v>
      </c>
      <c r="L10" s="46">
        <v>0</v>
      </c>
      <c r="M10" s="46">
        <v>0</v>
      </c>
      <c r="N10" s="46">
        <f t="shared" si="1"/>
        <v>898786</v>
      </c>
      <c r="O10" s="47">
        <f t="shared" si="2"/>
        <v>66.809336207537356</v>
      </c>
      <c r="P10" s="9"/>
    </row>
    <row r="11" spans="1:133">
      <c r="A11" s="12"/>
      <c r="B11" s="44">
        <v>519</v>
      </c>
      <c r="C11" s="20" t="s">
        <v>23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482043</v>
      </c>
      <c r="L11" s="46">
        <v>0</v>
      </c>
      <c r="M11" s="46">
        <v>0</v>
      </c>
      <c r="N11" s="46">
        <f t="shared" si="1"/>
        <v>482043</v>
      </c>
      <c r="O11" s="47">
        <f t="shared" si="2"/>
        <v>35.831636066304917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SUM(D13:D15)</f>
        <v>8654499</v>
      </c>
      <c r="E12" s="31">
        <f t="shared" si="3"/>
        <v>39589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334599</v>
      </c>
      <c r="N12" s="42">
        <f t="shared" si="1"/>
        <v>9028687</v>
      </c>
      <c r="O12" s="43">
        <f t="shared" si="2"/>
        <v>671.12814985505088</v>
      </c>
      <c r="P12" s="10"/>
    </row>
    <row r="13" spans="1:133">
      <c r="A13" s="12"/>
      <c r="B13" s="44">
        <v>521</v>
      </c>
      <c r="C13" s="20" t="s">
        <v>25</v>
      </c>
      <c r="D13" s="46">
        <v>5276332</v>
      </c>
      <c r="E13" s="46">
        <v>39589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5315921</v>
      </c>
      <c r="O13" s="47">
        <f t="shared" si="2"/>
        <v>395.14762506504127</v>
      </c>
      <c r="P13" s="9"/>
    </row>
    <row r="14" spans="1:133">
      <c r="A14" s="12"/>
      <c r="B14" s="44">
        <v>522</v>
      </c>
      <c r="C14" s="20" t="s">
        <v>26</v>
      </c>
      <c r="D14" s="46">
        <v>2406000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2406000</v>
      </c>
      <c r="O14" s="47">
        <f t="shared" si="2"/>
        <v>178.84486731584033</v>
      </c>
      <c r="P14" s="9"/>
    </row>
    <row r="15" spans="1:133">
      <c r="A15" s="12"/>
      <c r="B15" s="44">
        <v>524</v>
      </c>
      <c r="C15" s="20" t="s">
        <v>27</v>
      </c>
      <c r="D15" s="46">
        <v>972167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334599</v>
      </c>
      <c r="N15" s="46">
        <f t="shared" si="1"/>
        <v>1306766</v>
      </c>
      <c r="O15" s="47">
        <f t="shared" si="2"/>
        <v>97.135657474169335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SUM(D17:D19)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22005466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22005466</v>
      </c>
      <c r="O16" s="43">
        <f t="shared" si="2"/>
        <v>1635.7292797145617</v>
      </c>
      <c r="P16" s="10"/>
    </row>
    <row r="17" spans="1:119">
      <c r="A17" s="12"/>
      <c r="B17" s="44">
        <v>533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14953249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14953249</v>
      </c>
      <c r="O17" s="47">
        <f t="shared" si="2"/>
        <v>1111.5178027205827</v>
      </c>
      <c r="P17" s="9"/>
    </row>
    <row r="18" spans="1:119">
      <c r="A18" s="12"/>
      <c r="B18" s="44">
        <v>535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6625103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6625103</v>
      </c>
      <c r="O18" s="47">
        <f t="shared" si="2"/>
        <v>492.46287073515202</v>
      </c>
      <c r="P18" s="9"/>
    </row>
    <row r="19" spans="1:119">
      <c r="A19" s="12"/>
      <c r="B19" s="44">
        <v>538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427114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427114</v>
      </c>
      <c r="O19" s="47">
        <f t="shared" si="2"/>
        <v>31.748606258827028</v>
      </c>
      <c r="P19" s="9"/>
    </row>
    <row r="20" spans="1:119" ht="15.75">
      <c r="A20" s="28" t="s">
        <v>32</v>
      </c>
      <c r="B20" s="29"/>
      <c r="C20" s="30"/>
      <c r="D20" s="31">
        <f t="shared" ref="D20:M20" si="5">SUM(D21:D21)</f>
        <v>1279637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17788066</v>
      </c>
      <c r="N20" s="31">
        <f t="shared" si="1"/>
        <v>19067703</v>
      </c>
      <c r="O20" s="43">
        <f t="shared" si="2"/>
        <v>1417.356946406006</v>
      </c>
      <c r="P20" s="10"/>
    </row>
    <row r="21" spans="1:119">
      <c r="A21" s="12"/>
      <c r="B21" s="44">
        <v>541</v>
      </c>
      <c r="C21" s="20" t="s">
        <v>33</v>
      </c>
      <c r="D21" s="46">
        <v>1279637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17788066</v>
      </c>
      <c r="N21" s="46">
        <f t="shared" si="1"/>
        <v>19067703</v>
      </c>
      <c r="O21" s="47">
        <f t="shared" si="2"/>
        <v>1417.356946406006</v>
      </c>
      <c r="P21" s="9"/>
    </row>
    <row r="22" spans="1:119" ht="15.75">
      <c r="A22" s="28" t="s">
        <v>36</v>
      </c>
      <c r="B22" s="29"/>
      <c r="C22" s="30"/>
      <c r="D22" s="31">
        <f t="shared" ref="D22:M22" si="6">SUM(D23:D25)</f>
        <v>3052469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941415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3993884</v>
      </c>
      <c r="O22" s="43">
        <f t="shared" si="2"/>
        <v>296.87683044674048</v>
      </c>
      <c r="P22" s="9"/>
    </row>
    <row r="23" spans="1:119">
      <c r="A23" s="12"/>
      <c r="B23" s="44">
        <v>571</v>
      </c>
      <c r="C23" s="20" t="s">
        <v>37</v>
      </c>
      <c r="D23" s="46">
        <v>199825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199825</v>
      </c>
      <c r="O23" s="47">
        <f t="shared" si="2"/>
        <v>14.853564260759683</v>
      </c>
      <c r="P23" s="9"/>
    </row>
    <row r="24" spans="1:119">
      <c r="A24" s="12"/>
      <c r="B24" s="44">
        <v>572</v>
      </c>
      <c r="C24" s="20" t="s">
        <v>38</v>
      </c>
      <c r="D24" s="46">
        <v>2852644</v>
      </c>
      <c r="E24" s="46">
        <v>0</v>
      </c>
      <c r="F24" s="46">
        <v>0</v>
      </c>
      <c r="G24" s="46">
        <v>0</v>
      </c>
      <c r="H24" s="46">
        <v>0</v>
      </c>
      <c r="I24" s="46">
        <v>883692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3736336</v>
      </c>
      <c r="O24" s="47">
        <f t="shared" si="2"/>
        <v>277.73255036051438</v>
      </c>
      <c r="P24" s="9"/>
    </row>
    <row r="25" spans="1:119">
      <c r="A25" s="12"/>
      <c r="B25" s="44">
        <v>575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57723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57723</v>
      </c>
      <c r="O25" s="47">
        <f t="shared" si="2"/>
        <v>4.2907158254664388</v>
      </c>
      <c r="P25" s="9"/>
    </row>
    <row r="26" spans="1:119" ht="15.75">
      <c r="A26" s="28" t="s">
        <v>41</v>
      </c>
      <c r="B26" s="29"/>
      <c r="C26" s="30"/>
      <c r="D26" s="31">
        <f t="shared" ref="D26:M26" si="7">SUM(D27:D27)</f>
        <v>614724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100000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1"/>
        <v>714724</v>
      </c>
      <c r="O26" s="43">
        <f t="shared" si="2"/>
        <v>53.127480859287893</v>
      </c>
      <c r="P26" s="9"/>
    </row>
    <row r="27" spans="1:119" ht="15.75" thickBot="1">
      <c r="A27" s="12"/>
      <c r="B27" s="44">
        <v>581</v>
      </c>
      <c r="C27" s="20" t="s">
        <v>40</v>
      </c>
      <c r="D27" s="46">
        <v>614724</v>
      </c>
      <c r="E27" s="46">
        <v>0</v>
      </c>
      <c r="F27" s="46">
        <v>0</v>
      </c>
      <c r="G27" s="46">
        <v>0</v>
      </c>
      <c r="H27" s="46">
        <v>0</v>
      </c>
      <c r="I27" s="46">
        <v>100000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714724</v>
      </c>
      <c r="O27" s="47">
        <f t="shared" si="2"/>
        <v>53.127480859287893</v>
      </c>
      <c r="P27" s="9"/>
    </row>
    <row r="28" spans="1:119" ht="16.5" thickBot="1">
      <c r="A28" s="14" t="s">
        <v>10</v>
      </c>
      <c r="B28" s="23"/>
      <c r="C28" s="22"/>
      <c r="D28" s="15">
        <f>SUM(D5,D12,D16,D20,D22,D26)</f>
        <v>14770703</v>
      </c>
      <c r="E28" s="15">
        <f t="shared" ref="E28:M28" si="8">SUM(E5,E12,E16,E20,E22,E26)</f>
        <v>39589</v>
      </c>
      <c r="F28" s="15">
        <f t="shared" si="8"/>
        <v>0</v>
      </c>
      <c r="G28" s="15">
        <f t="shared" si="8"/>
        <v>0</v>
      </c>
      <c r="H28" s="15">
        <f t="shared" si="8"/>
        <v>0</v>
      </c>
      <c r="I28" s="15">
        <f t="shared" si="8"/>
        <v>23046881</v>
      </c>
      <c r="J28" s="15">
        <f t="shared" si="8"/>
        <v>0</v>
      </c>
      <c r="K28" s="15">
        <f t="shared" si="8"/>
        <v>1373876</v>
      </c>
      <c r="L28" s="15">
        <f t="shared" si="8"/>
        <v>0</v>
      </c>
      <c r="M28" s="15">
        <f t="shared" si="8"/>
        <v>18122665</v>
      </c>
      <c r="N28" s="15">
        <f t="shared" si="1"/>
        <v>57353714</v>
      </c>
      <c r="O28" s="37">
        <f t="shared" si="2"/>
        <v>4263.2657399836471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56</v>
      </c>
      <c r="M30" s="163"/>
      <c r="N30" s="163"/>
      <c r="O30" s="41">
        <v>13453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47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1222246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1441461</v>
      </c>
      <c r="L5" s="26">
        <f t="shared" si="0"/>
        <v>0</v>
      </c>
      <c r="M5" s="26">
        <f t="shared" si="0"/>
        <v>0</v>
      </c>
      <c r="N5" s="27">
        <f t="shared" ref="N5:N30" si="1">SUM(D5:M5)</f>
        <v>2663707</v>
      </c>
      <c r="O5" s="32">
        <f t="shared" ref="O5:O30" si="2">(N5/O$32)</f>
        <v>228.62475324006522</v>
      </c>
      <c r="P5" s="6"/>
    </row>
    <row r="6" spans="1:133">
      <c r="A6" s="12"/>
      <c r="B6" s="44">
        <v>511</v>
      </c>
      <c r="C6" s="20" t="s">
        <v>19</v>
      </c>
      <c r="D6" s="46">
        <v>137591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137591</v>
      </c>
      <c r="O6" s="47">
        <f t="shared" si="2"/>
        <v>11.809372586044116</v>
      </c>
      <c r="P6" s="9"/>
    </row>
    <row r="7" spans="1:133">
      <c r="A7" s="12"/>
      <c r="B7" s="44">
        <v>513</v>
      </c>
      <c r="C7" s="20" t="s">
        <v>20</v>
      </c>
      <c r="D7" s="46">
        <v>713624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713624</v>
      </c>
      <c r="O7" s="47">
        <f t="shared" si="2"/>
        <v>61.250021457385635</v>
      </c>
      <c r="P7" s="9"/>
    </row>
    <row r="8" spans="1:133">
      <c r="A8" s="12"/>
      <c r="B8" s="44">
        <v>515</v>
      </c>
      <c r="C8" s="20" t="s">
        <v>21</v>
      </c>
      <c r="D8" s="46">
        <v>365035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365035</v>
      </c>
      <c r="O8" s="47">
        <f t="shared" si="2"/>
        <v>31.330787056904988</v>
      </c>
      <c r="P8" s="9"/>
    </row>
    <row r="9" spans="1:133">
      <c r="A9" s="12"/>
      <c r="B9" s="44">
        <v>517</v>
      </c>
      <c r="C9" s="20" t="s">
        <v>55</v>
      </c>
      <c r="D9" s="46">
        <v>5996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5996</v>
      </c>
      <c r="O9" s="47">
        <f t="shared" si="2"/>
        <v>0.51463393700111582</v>
      </c>
      <c r="P9" s="9"/>
    </row>
    <row r="10" spans="1:133">
      <c r="A10" s="12"/>
      <c r="B10" s="44">
        <v>518</v>
      </c>
      <c r="C10" s="20" t="s">
        <v>22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985515</v>
      </c>
      <c r="L10" s="46">
        <v>0</v>
      </c>
      <c r="M10" s="46">
        <v>0</v>
      </c>
      <c r="N10" s="46">
        <f t="shared" si="1"/>
        <v>985515</v>
      </c>
      <c r="O10" s="47">
        <f t="shared" si="2"/>
        <v>84.586301605012451</v>
      </c>
      <c r="P10" s="9"/>
    </row>
    <row r="11" spans="1:133">
      <c r="A11" s="12"/>
      <c r="B11" s="44">
        <v>519</v>
      </c>
      <c r="C11" s="20" t="s">
        <v>23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455946</v>
      </c>
      <c r="L11" s="46">
        <v>0</v>
      </c>
      <c r="M11" s="46">
        <v>0</v>
      </c>
      <c r="N11" s="46">
        <f t="shared" si="1"/>
        <v>455946</v>
      </c>
      <c r="O11" s="47">
        <f t="shared" si="2"/>
        <v>39.133636597716936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SUM(D13:D15)</f>
        <v>8049311</v>
      </c>
      <c r="E12" s="31">
        <f t="shared" si="3"/>
        <v>39532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17005</v>
      </c>
      <c r="N12" s="42">
        <f t="shared" si="1"/>
        <v>8105848</v>
      </c>
      <c r="O12" s="43">
        <f t="shared" si="2"/>
        <v>695.72122564586732</v>
      </c>
      <c r="P12" s="10"/>
    </row>
    <row r="13" spans="1:133">
      <c r="A13" s="12"/>
      <c r="B13" s="44">
        <v>521</v>
      </c>
      <c r="C13" s="20" t="s">
        <v>25</v>
      </c>
      <c r="D13" s="46">
        <v>4847663</v>
      </c>
      <c r="E13" s="46">
        <v>39532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4887195</v>
      </c>
      <c r="O13" s="47">
        <f t="shared" si="2"/>
        <v>419.46571109775982</v>
      </c>
      <c r="P13" s="9"/>
    </row>
    <row r="14" spans="1:133">
      <c r="A14" s="12"/>
      <c r="B14" s="44">
        <v>522</v>
      </c>
      <c r="C14" s="20" t="s">
        <v>26</v>
      </c>
      <c r="D14" s="46">
        <v>2185806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2185806</v>
      </c>
      <c r="O14" s="47">
        <f t="shared" si="2"/>
        <v>187.60672903613423</v>
      </c>
      <c r="P14" s="9"/>
    </row>
    <row r="15" spans="1:133">
      <c r="A15" s="12"/>
      <c r="B15" s="44">
        <v>524</v>
      </c>
      <c r="C15" s="20" t="s">
        <v>27</v>
      </c>
      <c r="D15" s="46">
        <v>1015842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17005</v>
      </c>
      <c r="N15" s="46">
        <f t="shared" si="1"/>
        <v>1032847</v>
      </c>
      <c r="O15" s="47">
        <f t="shared" si="2"/>
        <v>88.648785511973216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SUM(D17:D19)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18714514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18714514</v>
      </c>
      <c r="O16" s="43">
        <f t="shared" si="2"/>
        <v>1606.2581752639258</v>
      </c>
      <c r="P16" s="10"/>
    </row>
    <row r="17" spans="1:119">
      <c r="A17" s="12"/>
      <c r="B17" s="44">
        <v>533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14446620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14446620</v>
      </c>
      <c r="O17" s="47">
        <f t="shared" si="2"/>
        <v>1239.9467856836322</v>
      </c>
      <c r="P17" s="9"/>
    </row>
    <row r="18" spans="1:119">
      <c r="A18" s="12"/>
      <c r="B18" s="44">
        <v>535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4000291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4000291</v>
      </c>
      <c r="O18" s="47">
        <f t="shared" si="2"/>
        <v>343.34314651102909</v>
      </c>
      <c r="P18" s="9"/>
    </row>
    <row r="19" spans="1:119">
      <c r="A19" s="12"/>
      <c r="B19" s="44">
        <v>538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267603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267603</v>
      </c>
      <c r="O19" s="47">
        <f t="shared" si="2"/>
        <v>22.968243069264442</v>
      </c>
      <c r="P19" s="9"/>
    </row>
    <row r="20" spans="1:119" ht="15.75">
      <c r="A20" s="28" t="s">
        <v>32</v>
      </c>
      <c r="B20" s="29"/>
      <c r="C20" s="30"/>
      <c r="D20" s="31">
        <f t="shared" ref="D20:M20" si="5">SUM(D21:D21)</f>
        <v>1321899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3446960</v>
      </c>
      <c r="N20" s="31">
        <f t="shared" si="1"/>
        <v>4768859</v>
      </c>
      <c r="O20" s="43">
        <f t="shared" si="2"/>
        <v>409.30898635310274</v>
      </c>
      <c r="P20" s="10"/>
    </row>
    <row r="21" spans="1:119">
      <c r="A21" s="12"/>
      <c r="B21" s="44">
        <v>541</v>
      </c>
      <c r="C21" s="20" t="s">
        <v>33</v>
      </c>
      <c r="D21" s="46">
        <v>1321899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3446960</v>
      </c>
      <c r="N21" s="46">
        <f t="shared" si="1"/>
        <v>4768859</v>
      </c>
      <c r="O21" s="47">
        <f t="shared" si="2"/>
        <v>409.30898635310274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SUM(D23:D23)</f>
        <v>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51847</v>
      </c>
      <c r="N22" s="31">
        <f t="shared" si="1"/>
        <v>51847</v>
      </c>
      <c r="O22" s="43">
        <f t="shared" si="2"/>
        <v>4.4500042914771267</v>
      </c>
      <c r="P22" s="10"/>
    </row>
    <row r="23" spans="1:119">
      <c r="A23" s="13"/>
      <c r="B23" s="45">
        <v>559</v>
      </c>
      <c r="C23" s="21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51847</v>
      </c>
      <c r="N23" s="46">
        <f t="shared" si="1"/>
        <v>51847</v>
      </c>
      <c r="O23" s="47">
        <f t="shared" si="2"/>
        <v>4.4500042914771267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SUM(D25:D27)</f>
        <v>2545541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1078733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3624274</v>
      </c>
      <c r="O24" s="43">
        <f t="shared" si="2"/>
        <v>311.06977941807571</v>
      </c>
      <c r="P24" s="9"/>
    </row>
    <row r="25" spans="1:119">
      <c r="A25" s="12"/>
      <c r="B25" s="44">
        <v>571</v>
      </c>
      <c r="C25" s="20" t="s">
        <v>37</v>
      </c>
      <c r="D25" s="46">
        <v>172757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172757</v>
      </c>
      <c r="O25" s="47">
        <f t="shared" si="2"/>
        <v>14.827654278602695</v>
      </c>
      <c r="P25" s="9"/>
    </row>
    <row r="26" spans="1:119">
      <c r="A26" s="12"/>
      <c r="B26" s="44">
        <v>572</v>
      </c>
      <c r="C26" s="20" t="s">
        <v>38</v>
      </c>
      <c r="D26" s="46">
        <v>2372784</v>
      </c>
      <c r="E26" s="46">
        <v>0</v>
      </c>
      <c r="F26" s="46">
        <v>0</v>
      </c>
      <c r="G26" s="46">
        <v>0</v>
      </c>
      <c r="H26" s="46">
        <v>0</v>
      </c>
      <c r="I26" s="46">
        <v>816792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3189576</v>
      </c>
      <c r="O26" s="47">
        <f t="shared" si="2"/>
        <v>273.75984894000516</v>
      </c>
      <c r="P26" s="9"/>
    </row>
    <row r="27" spans="1:119">
      <c r="A27" s="12"/>
      <c r="B27" s="44">
        <v>575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261941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261941</v>
      </c>
      <c r="O27" s="47">
        <f t="shared" si="2"/>
        <v>22.482276199467858</v>
      </c>
      <c r="P27" s="9"/>
    </row>
    <row r="28" spans="1:119" ht="15.75">
      <c r="A28" s="28" t="s">
        <v>41</v>
      </c>
      <c r="B28" s="29"/>
      <c r="C28" s="30"/>
      <c r="D28" s="31">
        <f t="shared" ref="D28:M28" si="8">SUM(D29:D29)</f>
        <v>292856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100000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392856</v>
      </c>
      <c r="O28" s="43">
        <f t="shared" si="2"/>
        <v>33.718650759591455</v>
      </c>
      <c r="P28" s="9"/>
    </row>
    <row r="29" spans="1:119" ht="15.75" thickBot="1">
      <c r="A29" s="12"/>
      <c r="B29" s="44">
        <v>581</v>
      </c>
      <c r="C29" s="20" t="s">
        <v>40</v>
      </c>
      <c r="D29" s="46">
        <v>292856</v>
      </c>
      <c r="E29" s="46">
        <v>0</v>
      </c>
      <c r="F29" s="46">
        <v>0</v>
      </c>
      <c r="G29" s="46">
        <v>0</v>
      </c>
      <c r="H29" s="46">
        <v>0</v>
      </c>
      <c r="I29" s="46">
        <v>100000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392856</v>
      </c>
      <c r="O29" s="47">
        <f t="shared" si="2"/>
        <v>33.718650759591455</v>
      </c>
      <c r="P29" s="9"/>
    </row>
    <row r="30" spans="1:119" ht="16.5" thickBot="1">
      <c r="A30" s="14" t="s">
        <v>10</v>
      </c>
      <c r="B30" s="23"/>
      <c r="C30" s="22"/>
      <c r="D30" s="15">
        <f>SUM(D5,D12,D16,D20,D22,D24,D28)</f>
        <v>13431853</v>
      </c>
      <c r="E30" s="15">
        <f t="shared" ref="E30:M30" si="9">SUM(E5,E12,E16,E20,E22,E24,E28)</f>
        <v>39532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19893247</v>
      </c>
      <c r="J30" s="15">
        <f t="shared" si="9"/>
        <v>0</v>
      </c>
      <c r="K30" s="15">
        <f t="shared" si="9"/>
        <v>1441461</v>
      </c>
      <c r="L30" s="15">
        <f t="shared" si="9"/>
        <v>0</v>
      </c>
      <c r="M30" s="15">
        <f t="shared" si="9"/>
        <v>3515812</v>
      </c>
      <c r="N30" s="15">
        <f t="shared" si="1"/>
        <v>38321905</v>
      </c>
      <c r="O30" s="37">
        <f t="shared" si="2"/>
        <v>3289.1515749721052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68</v>
      </c>
      <c r="M32" s="163"/>
      <c r="N32" s="163"/>
      <c r="O32" s="41">
        <v>11651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47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84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85</v>
      </c>
      <c r="N4" s="34" t="s">
        <v>5</v>
      </c>
      <c r="O4" s="34" t="s">
        <v>86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SUM(D6:D10)</f>
        <v>3543198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5874526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9417724</v>
      </c>
      <c r="P5" s="32">
        <f t="shared" ref="P5:P30" si="1">(O5/P$32)</f>
        <v>493.64314917706258</v>
      </c>
      <c r="Q5" s="6"/>
    </row>
    <row r="6" spans="1:134">
      <c r="A6" s="12"/>
      <c r="B6" s="44">
        <v>511</v>
      </c>
      <c r="C6" s="20" t="s">
        <v>19</v>
      </c>
      <c r="D6" s="46">
        <v>372154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372154</v>
      </c>
      <c r="P6" s="47">
        <f t="shared" si="1"/>
        <v>19.506971380647865</v>
      </c>
      <c r="Q6" s="9"/>
    </row>
    <row r="7" spans="1:134">
      <c r="A7" s="12"/>
      <c r="B7" s="44">
        <v>513</v>
      </c>
      <c r="C7" s="20" t="s">
        <v>20</v>
      </c>
      <c r="D7" s="46">
        <v>2399045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2399045</v>
      </c>
      <c r="P7" s="47">
        <f t="shared" si="1"/>
        <v>125.74929237865604</v>
      </c>
      <c r="Q7" s="9"/>
    </row>
    <row r="8" spans="1:134">
      <c r="A8" s="12"/>
      <c r="B8" s="44">
        <v>514</v>
      </c>
      <c r="C8" s="20" t="s">
        <v>73</v>
      </c>
      <c r="D8" s="46">
        <v>418743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418743</v>
      </c>
      <c r="P8" s="47">
        <f t="shared" si="1"/>
        <v>21.948998846839292</v>
      </c>
      <c r="Q8" s="9"/>
    </row>
    <row r="9" spans="1:134">
      <c r="A9" s="12"/>
      <c r="B9" s="44">
        <v>515</v>
      </c>
      <c r="C9" s="20" t="s">
        <v>21</v>
      </c>
      <c r="D9" s="46">
        <v>353256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353256</v>
      </c>
      <c r="P9" s="47">
        <f t="shared" si="1"/>
        <v>18.516406331900619</v>
      </c>
      <c r="Q9" s="9"/>
    </row>
    <row r="10" spans="1:134">
      <c r="A10" s="12"/>
      <c r="B10" s="44">
        <v>518</v>
      </c>
      <c r="C10" s="20" t="s">
        <v>22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5874526</v>
      </c>
      <c r="L10" s="46">
        <v>0</v>
      </c>
      <c r="M10" s="46">
        <v>0</v>
      </c>
      <c r="N10" s="46">
        <v>0</v>
      </c>
      <c r="O10" s="46">
        <f t="shared" si="2"/>
        <v>5874526</v>
      </c>
      <c r="P10" s="47">
        <f t="shared" si="1"/>
        <v>307.92148023901876</v>
      </c>
      <c r="Q10" s="9"/>
    </row>
    <row r="11" spans="1:134" ht="15.75">
      <c r="A11" s="28" t="s">
        <v>24</v>
      </c>
      <c r="B11" s="29"/>
      <c r="C11" s="30"/>
      <c r="D11" s="31">
        <f t="shared" ref="D11:N11" si="3">SUM(D12:D14)</f>
        <v>22946038</v>
      </c>
      <c r="E11" s="31">
        <f t="shared" si="3"/>
        <v>64770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31">
        <f t="shared" si="3"/>
        <v>0</v>
      </c>
      <c r="O11" s="42">
        <f>SUM(D11:N11)</f>
        <v>23010808</v>
      </c>
      <c r="P11" s="43">
        <f t="shared" si="1"/>
        <v>1206.1436209246251</v>
      </c>
      <c r="Q11" s="10"/>
    </row>
    <row r="12" spans="1:134">
      <c r="A12" s="12"/>
      <c r="B12" s="44">
        <v>521</v>
      </c>
      <c r="C12" s="20" t="s">
        <v>25</v>
      </c>
      <c r="D12" s="46">
        <v>12309753</v>
      </c>
      <c r="E12" s="46">
        <v>64770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12374523</v>
      </c>
      <c r="P12" s="47">
        <f t="shared" si="1"/>
        <v>648.62789600587064</v>
      </c>
      <c r="Q12" s="9"/>
    </row>
    <row r="13" spans="1:134">
      <c r="A13" s="12"/>
      <c r="B13" s="44">
        <v>522</v>
      </c>
      <c r="C13" s="20" t="s">
        <v>26</v>
      </c>
      <c r="D13" s="46">
        <v>9044210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4" si="4">SUM(D13:N13)</f>
        <v>9044210</v>
      </c>
      <c r="P13" s="47">
        <f t="shared" si="1"/>
        <v>474.0648914980606</v>
      </c>
      <c r="Q13" s="9"/>
    </row>
    <row r="14" spans="1:134">
      <c r="A14" s="12"/>
      <c r="B14" s="44">
        <v>524</v>
      </c>
      <c r="C14" s="20" t="s">
        <v>27</v>
      </c>
      <c r="D14" s="46">
        <v>1592075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1592075</v>
      </c>
      <c r="P14" s="47">
        <f t="shared" si="1"/>
        <v>83.450833420693996</v>
      </c>
      <c r="Q14" s="9"/>
    </row>
    <row r="15" spans="1:134" ht="15.75">
      <c r="A15" s="28" t="s">
        <v>28</v>
      </c>
      <c r="B15" s="29"/>
      <c r="C15" s="30"/>
      <c r="D15" s="31">
        <f t="shared" ref="D15:N15" si="5">SUM(D16:D19)</f>
        <v>0</v>
      </c>
      <c r="E15" s="31">
        <f t="shared" si="5"/>
        <v>2068948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29245462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31">
        <f t="shared" si="5"/>
        <v>0</v>
      </c>
      <c r="O15" s="42">
        <f>SUM(D15:N15)</f>
        <v>31314410</v>
      </c>
      <c r="P15" s="43">
        <f t="shared" si="1"/>
        <v>1641.38851032603</v>
      </c>
      <c r="Q15" s="10"/>
    </row>
    <row r="16" spans="1:134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15605096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7" si="6">SUM(D16:N16)</f>
        <v>15605096</v>
      </c>
      <c r="P16" s="47">
        <f t="shared" si="1"/>
        <v>817.96288919173912</v>
      </c>
      <c r="Q16" s="9"/>
    </row>
    <row r="17" spans="1:120">
      <c r="A17" s="12"/>
      <c r="B17" s="44">
        <v>535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13066385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13066385</v>
      </c>
      <c r="P17" s="47">
        <f t="shared" si="1"/>
        <v>684.89280847048951</v>
      </c>
      <c r="Q17" s="9"/>
    </row>
    <row r="18" spans="1:120">
      <c r="A18" s="12"/>
      <c r="B18" s="44">
        <v>536</v>
      </c>
      <c r="C18" s="20" t="s">
        <v>45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573981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573981</v>
      </c>
      <c r="P18" s="47">
        <f t="shared" si="1"/>
        <v>30.086015305587587</v>
      </c>
      <c r="Q18" s="9"/>
    </row>
    <row r="19" spans="1:120">
      <c r="A19" s="12"/>
      <c r="B19" s="44">
        <v>538</v>
      </c>
      <c r="C19" s="20" t="s">
        <v>31</v>
      </c>
      <c r="D19" s="46">
        <v>0</v>
      </c>
      <c r="E19" s="46">
        <v>2068948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2068948</v>
      </c>
      <c r="P19" s="47">
        <f t="shared" si="1"/>
        <v>108.44679735821364</v>
      </c>
      <c r="Q19" s="9"/>
    </row>
    <row r="20" spans="1:120" ht="15.75">
      <c r="A20" s="28" t="s">
        <v>32</v>
      </c>
      <c r="B20" s="29"/>
      <c r="C20" s="30"/>
      <c r="D20" s="31">
        <f t="shared" ref="D20:N20" si="7">SUM(D21:D21)</f>
        <v>2191027</v>
      </c>
      <c r="E20" s="31">
        <f t="shared" si="7"/>
        <v>14769554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7"/>
        <v>0</v>
      </c>
      <c r="O20" s="31">
        <f t="shared" si="6"/>
        <v>16960581</v>
      </c>
      <c r="P20" s="43">
        <f t="shared" si="1"/>
        <v>889.01252751860784</v>
      </c>
      <c r="Q20" s="10"/>
    </row>
    <row r="21" spans="1:120">
      <c r="A21" s="12"/>
      <c r="B21" s="44">
        <v>541</v>
      </c>
      <c r="C21" s="20" t="s">
        <v>33</v>
      </c>
      <c r="D21" s="46">
        <v>2191027</v>
      </c>
      <c r="E21" s="46">
        <v>14769554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16960581</v>
      </c>
      <c r="P21" s="47">
        <f t="shared" si="1"/>
        <v>889.01252751860784</v>
      </c>
      <c r="Q21" s="9"/>
    </row>
    <row r="22" spans="1:120" ht="15.75">
      <c r="A22" s="28" t="s">
        <v>34</v>
      </c>
      <c r="B22" s="29"/>
      <c r="C22" s="30"/>
      <c r="D22" s="31">
        <f t="shared" ref="D22:N22" si="8">SUM(D23:D23)</f>
        <v>0</v>
      </c>
      <c r="E22" s="31">
        <f t="shared" si="8"/>
        <v>471234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8"/>
        <v>0</v>
      </c>
      <c r="O22" s="31">
        <f t="shared" si="6"/>
        <v>471234</v>
      </c>
      <c r="P22" s="43">
        <f t="shared" si="1"/>
        <v>24.700387881329281</v>
      </c>
      <c r="Q22" s="10"/>
    </row>
    <row r="23" spans="1:120">
      <c r="A23" s="13"/>
      <c r="B23" s="45">
        <v>559</v>
      </c>
      <c r="C23" s="21" t="s">
        <v>35</v>
      </c>
      <c r="D23" s="46">
        <v>0</v>
      </c>
      <c r="E23" s="46">
        <v>471234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471234</v>
      </c>
      <c r="P23" s="47">
        <f t="shared" si="1"/>
        <v>24.700387881329281</v>
      </c>
      <c r="Q23" s="9"/>
    </row>
    <row r="24" spans="1:120" ht="15.75">
      <c r="A24" s="28" t="s">
        <v>36</v>
      </c>
      <c r="B24" s="29"/>
      <c r="C24" s="30"/>
      <c r="D24" s="31">
        <f t="shared" ref="D24:N24" si="9">SUM(D25:D27)</f>
        <v>4025778</v>
      </c>
      <c r="E24" s="31">
        <f t="shared" si="9"/>
        <v>0</v>
      </c>
      <c r="F24" s="31">
        <f t="shared" si="9"/>
        <v>0</v>
      </c>
      <c r="G24" s="31">
        <f t="shared" si="9"/>
        <v>0</v>
      </c>
      <c r="H24" s="31">
        <f t="shared" si="9"/>
        <v>0</v>
      </c>
      <c r="I24" s="31">
        <f t="shared" si="9"/>
        <v>2451048</v>
      </c>
      <c r="J24" s="31">
        <f t="shared" si="9"/>
        <v>0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 t="shared" si="9"/>
        <v>0</v>
      </c>
      <c r="O24" s="31">
        <f>SUM(D24:N24)</f>
        <v>6476826</v>
      </c>
      <c r="P24" s="43">
        <f t="shared" si="1"/>
        <v>339.49187545864345</v>
      </c>
      <c r="Q24" s="9"/>
    </row>
    <row r="25" spans="1:120">
      <c r="A25" s="12"/>
      <c r="B25" s="44">
        <v>571</v>
      </c>
      <c r="C25" s="20" t="s">
        <v>37</v>
      </c>
      <c r="D25" s="46">
        <v>276283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276283</v>
      </c>
      <c r="P25" s="47">
        <f t="shared" si="1"/>
        <v>14.48175909424468</v>
      </c>
      <c r="Q25" s="9"/>
    </row>
    <row r="26" spans="1:120">
      <c r="A26" s="12"/>
      <c r="B26" s="44">
        <v>572</v>
      </c>
      <c r="C26" s="20" t="s">
        <v>38</v>
      </c>
      <c r="D26" s="46">
        <v>3749495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3749495</v>
      </c>
      <c r="P26" s="47">
        <f t="shared" si="1"/>
        <v>196.53501415242687</v>
      </c>
      <c r="Q26" s="9"/>
    </row>
    <row r="27" spans="1:120">
      <c r="A27" s="12"/>
      <c r="B27" s="44">
        <v>575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2451048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2451048</v>
      </c>
      <c r="P27" s="47">
        <f t="shared" si="1"/>
        <v>128.47510221197192</v>
      </c>
      <c r="Q27" s="9"/>
    </row>
    <row r="28" spans="1:120" ht="15.75">
      <c r="A28" s="28" t="s">
        <v>41</v>
      </c>
      <c r="B28" s="29"/>
      <c r="C28" s="30"/>
      <c r="D28" s="31">
        <f t="shared" ref="D28:N28" si="10">SUM(D29:D29)</f>
        <v>72018</v>
      </c>
      <c r="E28" s="31">
        <f t="shared" si="10"/>
        <v>205866</v>
      </c>
      <c r="F28" s="31">
        <f t="shared" si="10"/>
        <v>0</v>
      </c>
      <c r="G28" s="31">
        <f t="shared" si="10"/>
        <v>0</v>
      </c>
      <c r="H28" s="31">
        <f t="shared" si="10"/>
        <v>0</v>
      </c>
      <c r="I28" s="31">
        <f t="shared" si="10"/>
        <v>1606000</v>
      </c>
      <c r="J28" s="31">
        <f t="shared" si="10"/>
        <v>0</v>
      </c>
      <c r="K28" s="31">
        <f t="shared" si="10"/>
        <v>0</v>
      </c>
      <c r="L28" s="31">
        <f t="shared" si="10"/>
        <v>0</v>
      </c>
      <c r="M28" s="31">
        <f t="shared" si="10"/>
        <v>0</v>
      </c>
      <c r="N28" s="31">
        <f t="shared" si="10"/>
        <v>0</v>
      </c>
      <c r="O28" s="31">
        <f>SUM(D28:N28)</f>
        <v>1883884</v>
      </c>
      <c r="P28" s="43">
        <f t="shared" si="1"/>
        <v>98.746409476884367</v>
      </c>
      <c r="Q28" s="9"/>
    </row>
    <row r="29" spans="1:120" ht="15.75" thickBot="1">
      <c r="A29" s="12"/>
      <c r="B29" s="44">
        <v>581</v>
      </c>
      <c r="C29" s="20" t="s">
        <v>87</v>
      </c>
      <c r="D29" s="46">
        <v>72018</v>
      </c>
      <c r="E29" s="46">
        <v>205866</v>
      </c>
      <c r="F29" s="46">
        <v>0</v>
      </c>
      <c r="G29" s="46">
        <v>0</v>
      </c>
      <c r="H29" s="46">
        <v>0</v>
      </c>
      <c r="I29" s="46">
        <v>1606000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1883884</v>
      </c>
      <c r="P29" s="47">
        <f t="shared" si="1"/>
        <v>98.746409476884367</v>
      </c>
      <c r="Q29" s="9"/>
    </row>
    <row r="30" spans="1:120" ht="16.5" thickBot="1">
      <c r="A30" s="14" t="s">
        <v>10</v>
      </c>
      <c r="B30" s="23"/>
      <c r="C30" s="22"/>
      <c r="D30" s="15">
        <f>SUM(D5,D11,D15,D20,D22,D24,D28)</f>
        <v>32778059</v>
      </c>
      <c r="E30" s="15">
        <f t="shared" ref="E30:N30" si="11">SUM(E5,E11,E15,E20,E22,E24,E28)</f>
        <v>17580372</v>
      </c>
      <c r="F30" s="15">
        <f t="shared" si="11"/>
        <v>0</v>
      </c>
      <c r="G30" s="15">
        <f t="shared" si="11"/>
        <v>0</v>
      </c>
      <c r="H30" s="15">
        <f t="shared" si="11"/>
        <v>0</v>
      </c>
      <c r="I30" s="15">
        <f t="shared" si="11"/>
        <v>33302510</v>
      </c>
      <c r="J30" s="15">
        <f t="shared" si="11"/>
        <v>0</v>
      </c>
      <c r="K30" s="15">
        <f t="shared" si="11"/>
        <v>5874526</v>
      </c>
      <c r="L30" s="15">
        <f t="shared" si="11"/>
        <v>0</v>
      </c>
      <c r="M30" s="15">
        <f t="shared" si="11"/>
        <v>0</v>
      </c>
      <c r="N30" s="15">
        <f t="shared" si="11"/>
        <v>0</v>
      </c>
      <c r="O30" s="15">
        <f>SUM(D30:N30)</f>
        <v>89535467</v>
      </c>
      <c r="P30" s="37">
        <f t="shared" si="1"/>
        <v>4693.1264807631824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9"/>
    </row>
    <row r="32" spans="1:120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163" t="s">
        <v>90</v>
      </c>
      <c r="N32" s="163"/>
      <c r="O32" s="163"/>
      <c r="P32" s="41">
        <v>19078</v>
      </c>
    </row>
    <row r="33" spans="1:16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</row>
    <row r="34" spans="1:16" ht="15.75" customHeight="1" thickBot="1">
      <c r="A34" s="165" t="s">
        <v>47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5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84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85</v>
      </c>
      <c r="N4" s="34" t="s">
        <v>5</v>
      </c>
      <c r="O4" s="34" t="s">
        <v>86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SUM(D6:D10)</f>
        <v>2970172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5480502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30" si="1">SUM(D5:N5)</f>
        <v>8450674</v>
      </c>
      <c r="P5" s="32">
        <f t="shared" ref="P5:P30" si="2">(O5/P$32)</f>
        <v>449.91077037746896</v>
      </c>
      <c r="Q5" s="6"/>
    </row>
    <row r="6" spans="1:134">
      <c r="A6" s="12"/>
      <c r="B6" s="44">
        <v>511</v>
      </c>
      <c r="C6" s="20" t="s">
        <v>19</v>
      </c>
      <c r="D6" s="46">
        <v>346940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346940</v>
      </c>
      <c r="P6" s="47">
        <f t="shared" si="2"/>
        <v>18.470957780972157</v>
      </c>
      <c r="Q6" s="9"/>
    </row>
    <row r="7" spans="1:134">
      <c r="A7" s="12"/>
      <c r="B7" s="44">
        <v>513</v>
      </c>
      <c r="C7" s="20" t="s">
        <v>20</v>
      </c>
      <c r="D7" s="46">
        <v>1676164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1676164</v>
      </c>
      <c r="P7" s="47">
        <f t="shared" si="2"/>
        <v>89.238353830591493</v>
      </c>
      <c r="Q7" s="9"/>
    </row>
    <row r="8" spans="1:134">
      <c r="A8" s="12"/>
      <c r="B8" s="44">
        <v>514</v>
      </c>
      <c r="C8" s="20" t="s">
        <v>73</v>
      </c>
      <c r="D8" s="46">
        <v>645152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645152</v>
      </c>
      <c r="P8" s="47">
        <f t="shared" si="2"/>
        <v>34.347654794228824</v>
      </c>
      <c r="Q8" s="9"/>
    </row>
    <row r="9" spans="1:134">
      <c r="A9" s="12"/>
      <c r="B9" s="44">
        <v>515</v>
      </c>
      <c r="C9" s="20" t="s">
        <v>21</v>
      </c>
      <c r="D9" s="46">
        <v>301916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301916</v>
      </c>
      <c r="P9" s="47">
        <f t="shared" si="2"/>
        <v>16.073896608635469</v>
      </c>
      <c r="Q9" s="9"/>
    </row>
    <row r="10" spans="1:134">
      <c r="A10" s="12"/>
      <c r="B10" s="44">
        <v>518</v>
      </c>
      <c r="C10" s="20" t="s">
        <v>22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5480502</v>
      </c>
      <c r="L10" s="46">
        <v>0</v>
      </c>
      <c r="M10" s="46">
        <v>0</v>
      </c>
      <c r="N10" s="46">
        <v>0</v>
      </c>
      <c r="O10" s="46">
        <f t="shared" si="1"/>
        <v>5480502</v>
      </c>
      <c r="P10" s="47">
        <f t="shared" si="2"/>
        <v>291.77990736304105</v>
      </c>
      <c r="Q10" s="9"/>
    </row>
    <row r="11" spans="1:134" ht="15.75">
      <c r="A11" s="28" t="s">
        <v>24</v>
      </c>
      <c r="B11" s="29"/>
      <c r="C11" s="30"/>
      <c r="D11" s="31">
        <f t="shared" ref="D11:N11" si="3">SUM(D12:D14)</f>
        <v>17195855</v>
      </c>
      <c r="E11" s="31">
        <f t="shared" si="3"/>
        <v>37487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31">
        <f t="shared" si="3"/>
        <v>0</v>
      </c>
      <c r="O11" s="42">
        <f t="shared" si="1"/>
        <v>17233342</v>
      </c>
      <c r="P11" s="43">
        <f t="shared" si="2"/>
        <v>917.49677900228926</v>
      </c>
      <c r="Q11" s="10"/>
    </row>
    <row r="12" spans="1:134">
      <c r="A12" s="12"/>
      <c r="B12" s="44">
        <v>521</v>
      </c>
      <c r="C12" s="20" t="s">
        <v>25</v>
      </c>
      <c r="D12" s="46">
        <v>9033047</v>
      </c>
      <c r="E12" s="46">
        <v>37415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9070462</v>
      </c>
      <c r="P12" s="47">
        <f t="shared" si="2"/>
        <v>482.90805515625834</v>
      </c>
      <c r="Q12" s="9"/>
    </row>
    <row r="13" spans="1:134">
      <c r="A13" s="12"/>
      <c r="B13" s="44">
        <v>522</v>
      </c>
      <c r="C13" s="20" t="s">
        <v>26</v>
      </c>
      <c r="D13" s="46">
        <v>6602196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6602196</v>
      </c>
      <c r="P13" s="47">
        <f t="shared" si="2"/>
        <v>351.49848267049993</v>
      </c>
      <c r="Q13" s="9"/>
    </row>
    <row r="14" spans="1:134">
      <c r="A14" s="12"/>
      <c r="B14" s="44">
        <v>524</v>
      </c>
      <c r="C14" s="20" t="s">
        <v>27</v>
      </c>
      <c r="D14" s="46">
        <v>1560612</v>
      </c>
      <c r="E14" s="46">
        <v>72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1560684</v>
      </c>
      <c r="P14" s="47">
        <f t="shared" si="2"/>
        <v>83.090241175531062</v>
      </c>
      <c r="Q14" s="9"/>
    </row>
    <row r="15" spans="1:134" ht="15.75">
      <c r="A15" s="28" t="s">
        <v>28</v>
      </c>
      <c r="B15" s="29"/>
      <c r="C15" s="30"/>
      <c r="D15" s="31">
        <f t="shared" ref="D15:N15" si="4">SUM(D16:D19)</f>
        <v>0</v>
      </c>
      <c r="E15" s="31">
        <f t="shared" si="4"/>
        <v>1352417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27266185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31">
        <f t="shared" si="4"/>
        <v>0</v>
      </c>
      <c r="O15" s="42">
        <f t="shared" si="1"/>
        <v>28618602</v>
      </c>
      <c r="P15" s="43">
        <f t="shared" si="2"/>
        <v>1523.643826864718</v>
      </c>
      <c r="Q15" s="10"/>
    </row>
    <row r="16" spans="1:134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14369408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14369408</v>
      </c>
      <c r="P16" s="47">
        <f t="shared" si="2"/>
        <v>765.0219879678433</v>
      </c>
      <c r="Q16" s="9"/>
    </row>
    <row r="17" spans="1:120">
      <c r="A17" s="12"/>
      <c r="B17" s="44">
        <v>535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11978703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11978703</v>
      </c>
      <c r="P17" s="47">
        <f t="shared" si="2"/>
        <v>637.74173454719698</v>
      </c>
      <c r="Q17" s="9"/>
    </row>
    <row r="18" spans="1:120">
      <c r="A18" s="12"/>
      <c r="B18" s="44">
        <v>536</v>
      </c>
      <c r="C18" s="20" t="s">
        <v>45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918074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918074</v>
      </c>
      <c r="P18" s="47">
        <f t="shared" si="2"/>
        <v>48.877921524783048</v>
      </c>
      <c r="Q18" s="9"/>
    </row>
    <row r="19" spans="1:120">
      <c r="A19" s="12"/>
      <c r="B19" s="44">
        <v>538</v>
      </c>
      <c r="C19" s="20" t="s">
        <v>31</v>
      </c>
      <c r="D19" s="46">
        <v>0</v>
      </c>
      <c r="E19" s="46">
        <v>1352417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1352417</v>
      </c>
      <c r="P19" s="47">
        <f t="shared" si="2"/>
        <v>72.002182824894845</v>
      </c>
      <c r="Q19" s="9"/>
    </row>
    <row r="20" spans="1:120" ht="15.75">
      <c r="A20" s="28" t="s">
        <v>32</v>
      </c>
      <c r="B20" s="29"/>
      <c r="C20" s="30"/>
      <c r="D20" s="31">
        <f t="shared" ref="D20:N20" si="5">SUM(D21:D21)</f>
        <v>10003856</v>
      </c>
      <c r="E20" s="31">
        <f t="shared" si="5"/>
        <v>16179219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31">
        <f t="shared" si="1"/>
        <v>26183075</v>
      </c>
      <c r="P20" s="43">
        <f t="shared" si="2"/>
        <v>1393.9772666773147</v>
      </c>
      <c r="Q20" s="10"/>
    </row>
    <row r="21" spans="1:120">
      <c r="A21" s="12"/>
      <c r="B21" s="44">
        <v>541</v>
      </c>
      <c r="C21" s="20" t="s">
        <v>33</v>
      </c>
      <c r="D21" s="46">
        <v>10003856</v>
      </c>
      <c r="E21" s="46">
        <v>16179219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26183075</v>
      </c>
      <c r="P21" s="47">
        <f t="shared" si="2"/>
        <v>1393.9772666773147</v>
      </c>
      <c r="Q21" s="9"/>
    </row>
    <row r="22" spans="1:120" ht="15.75">
      <c r="A22" s="28" t="s">
        <v>34</v>
      </c>
      <c r="B22" s="29"/>
      <c r="C22" s="30"/>
      <c r="D22" s="31">
        <f t="shared" ref="D22:N22" si="6">SUM(D23:D23)</f>
        <v>0</v>
      </c>
      <c r="E22" s="31">
        <f t="shared" si="6"/>
        <v>466459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6"/>
        <v>0</v>
      </c>
      <c r="O22" s="31">
        <f t="shared" si="1"/>
        <v>466459</v>
      </c>
      <c r="P22" s="43">
        <f t="shared" si="2"/>
        <v>24.834105307991269</v>
      </c>
      <c r="Q22" s="10"/>
    </row>
    <row r="23" spans="1:120">
      <c r="A23" s="13"/>
      <c r="B23" s="45">
        <v>559</v>
      </c>
      <c r="C23" s="21" t="s">
        <v>35</v>
      </c>
      <c r="D23" s="46">
        <v>0</v>
      </c>
      <c r="E23" s="46">
        <v>466459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466459</v>
      </c>
      <c r="P23" s="47">
        <f t="shared" si="2"/>
        <v>24.834105307991269</v>
      </c>
      <c r="Q23" s="9"/>
    </row>
    <row r="24" spans="1:120" ht="15.75">
      <c r="A24" s="28" t="s">
        <v>36</v>
      </c>
      <c r="B24" s="29"/>
      <c r="C24" s="30"/>
      <c r="D24" s="31">
        <f t="shared" ref="D24:N24" si="7">SUM(D25:D27)</f>
        <v>4497112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2202969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1"/>
        <v>6700081</v>
      </c>
      <c r="P24" s="43">
        <f t="shared" si="2"/>
        <v>356.70984400787944</v>
      </c>
      <c r="Q24" s="9"/>
    </row>
    <row r="25" spans="1:120">
      <c r="A25" s="12"/>
      <c r="B25" s="44">
        <v>571</v>
      </c>
      <c r="C25" s="20" t="s">
        <v>37</v>
      </c>
      <c r="D25" s="46">
        <v>259698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259698</v>
      </c>
      <c r="P25" s="47">
        <f t="shared" si="2"/>
        <v>13.82622584251717</v>
      </c>
      <c r="Q25" s="9"/>
    </row>
    <row r="26" spans="1:120">
      <c r="A26" s="12"/>
      <c r="B26" s="44">
        <v>572</v>
      </c>
      <c r="C26" s="20" t="s">
        <v>38</v>
      </c>
      <c r="D26" s="46">
        <v>4237414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4237414</v>
      </c>
      <c r="P26" s="47">
        <f t="shared" si="2"/>
        <v>225.59836021934728</v>
      </c>
      <c r="Q26" s="9"/>
    </row>
    <row r="27" spans="1:120">
      <c r="A27" s="12"/>
      <c r="B27" s="44">
        <v>575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2202969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2202969</v>
      </c>
      <c r="P27" s="47">
        <f t="shared" si="2"/>
        <v>117.28525794601501</v>
      </c>
      <c r="Q27" s="9"/>
    </row>
    <row r="28" spans="1:120" ht="15.75">
      <c r="A28" s="28" t="s">
        <v>41</v>
      </c>
      <c r="B28" s="29"/>
      <c r="C28" s="30"/>
      <c r="D28" s="31">
        <f t="shared" ref="D28:N28" si="8">SUM(D29:D29)</f>
        <v>644837</v>
      </c>
      <c r="E28" s="31">
        <f t="shared" si="8"/>
        <v>43169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400000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1"/>
        <v>1088006</v>
      </c>
      <c r="P28" s="43">
        <f t="shared" si="2"/>
        <v>57.925038598732897</v>
      </c>
      <c r="Q28" s="9"/>
    </row>
    <row r="29" spans="1:120" ht="15.75" thickBot="1">
      <c r="A29" s="12"/>
      <c r="B29" s="44">
        <v>581</v>
      </c>
      <c r="C29" s="20" t="s">
        <v>87</v>
      </c>
      <c r="D29" s="46">
        <v>644837</v>
      </c>
      <c r="E29" s="46">
        <v>43169</v>
      </c>
      <c r="F29" s="46">
        <v>0</v>
      </c>
      <c r="G29" s="46">
        <v>0</v>
      </c>
      <c r="H29" s="46">
        <v>0</v>
      </c>
      <c r="I29" s="46">
        <v>400000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"/>
        <v>1088006</v>
      </c>
      <c r="P29" s="47">
        <f t="shared" si="2"/>
        <v>57.925038598732897</v>
      </c>
      <c r="Q29" s="9"/>
    </row>
    <row r="30" spans="1:120" ht="16.5" thickBot="1">
      <c r="A30" s="14" t="s">
        <v>10</v>
      </c>
      <c r="B30" s="23"/>
      <c r="C30" s="22"/>
      <c r="D30" s="15">
        <f>SUM(D5,D11,D15,D20,D22,D24,D28)</f>
        <v>35311832</v>
      </c>
      <c r="E30" s="15">
        <f t="shared" ref="E30:N30" si="9">SUM(E5,E11,E15,E20,E22,E24,E28)</f>
        <v>18078751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29869154</v>
      </c>
      <c r="J30" s="15">
        <f t="shared" si="9"/>
        <v>0</v>
      </c>
      <c r="K30" s="15">
        <f t="shared" si="9"/>
        <v>5480502</v>
      </c>
      <c r="L30" s="15">
        <f t="shared" si="9"/>
        <v>0</v>
      </c>
      <c r="M30" s="15">
        <f t="shared" si="9"/>
        <v>0</v>
      </c>
      <c r="N30" s="15">
        <f t="shared" si="9"/>
        <v>0</v>
      </c>
      <c r="O30" s="15">
        <f t="shared" si="1"/>
        <v>88740239</v>
      </c>
      <c r="P30" s="37">
        <f t="shared" si="2"/>
        <v>4724.4976308363948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9"/>
    </row>
    <row r="32" spans="1:120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163" t="s">
        <v>88</v>
      </c>
      <c r="N32" s="163"/>
      <c r="O32" s="163"/>
      <c r="P32" s="41">
        <v>18783</v>
      </c>
    </row>
    <row r="33" spans="1:16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</row>
    <row r="34" spans="1:16" ht="15.75" customHeight="1" thickBot="1">
      <c r="A34" s="165" t="s">
        <v>47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5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3941756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4746280</v>
      </c>
      <c r="L5" s="26">
        <f t="shared" si="0"/>
        <v>0</v>
      </c>
      <c r="M5" s="26">
        <f t="shared" si="0"/>
        <v>0</v>
      </c>
      <c r="N5" s="27">
        <f t="shared" ref="N5:N30" si="1">SUM(D5:M5)</f>
        <v>8688036</v>
      </c>
      <c r="O5" s="32">
        <f t="shared" ref="O5:O30" si="2">(N5/O$32)</f>
        <v>634.58008910963406</v>
      </c>
      <c r="P5" s="6"/>
    </row>
    <row r="6" spans="1:133">
      <c r="A6" s="12"/>
      <c r="B6" s="44">
        <v>511</v>
      </c>
      <c r="C6" s="20" t="s">
        <v>19</v>
      </c>
      <c r="D6" s="46">
        <v>210147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210147</v>
      </c>
      <c r="O6" s="47">
        <f t="shared" si="2"/>
        <v>15.349280549265941</v>
      </c>
      <c r="P6" s="9"/>
    </row>
    <row r="7" spans="1:133">
      <c r="A7" s="12"/>
      <c r="B7" s="44">
        <v>513</v>
      </c>
      <c r="C7" s="20" t="s">
        <v>20</v>
      </c>
      <c r="D7" s="46">
        <v>2876933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2876933</v>
      </c>
      <c r="O7" s="47">
        <f t="shared" si="2"/>
        <v>210.13315316631363</v>
      </c>
      <c r="P7" s="9"/>
    </row>
    <row r="8" spans="1:133">
      <c r="A8" s="12"/>
      <c r="B8" s="44">
        <v>514</v>
      </c>
      <c r="C8" s="20" t="s">
        <v>73</v>
      </c>
      <c r="D8" s="46">
        <v>560836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560836</v>
      </c>
      <c r="O8" s="47">
        <f t="shared" si="2"/>
        <v>40.963844861587901</v>
      </c>
      <c r="P8" s="9"/>
    </row>
    <row r="9" spans="1:133">
      <c r="A9" s="12"/>
      <c r="B9" s="44">
        <v>515</v>
      </c>
      <c r="C9" s="20" t="s">
        <v>21</v>
      </c>
      <c r="D9" s="46">
        <v>293840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293840</v>
      </c>
      <c r="O9" s="47">
        <f t="shared" si="2"/>
        <v>21.462274486889196</v>
      </c>
      <c r="P9" s="9"/>
    </row>
    <row r="10" spans="1:133">
      <c r="A10" s="12"/>
      <c r="B10" s="44">
        <v>518</v>
      </c>
      <c r="C10" s="20" t="s">
        <v>22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4746280</v>
      </c>
      <c r="L10" s="46">
        <v>0</v>
      </c>
      <c r="M10" s="46">
        <v>0</v>
      </c>
      <c r="N10" s="46">
        <f t="shared" si="1"/>
        <v>4746280</v>
      </c>
      <c r="O10" s="47">
        <f t="shared" si="2"/>
        <v>346.6715360455774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18963952</v>
      </c>
      <c r="E11" s="31">
        <f t="shared" si="3"/>
        <v>120270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19084222</v>
      </c>
      <c r="O11" s="43">
        <f t="shared" si="2"/>
        <v>1393.9246220144621</v>
      </c>
      <c r="P11" s="10"/>
    </row>
    <row r="12" spans="1:133">
      <c r="A12" s="12"/>
      <c r="B12" s="44">
        <v>521</v>
      </c>
      <c r="C12" s="20" t="s">
        <v>25</v>
      </c>
      <c r="D12" s="46">
        <v>8579395</v>
      </c>
      <c r="E12" s="46">
        <v>26857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8606252</v>
      </c>
      <c r="O12" s="47">
        <f t="shared" si="2"/>
        <v>628.6065298371193</v>
      </c>
      <c r="P12" s="9"/>
    </row>
    <row r="13" spans="1:133">
      <c r="A13" s="12"/>
      <c r="B13" s="44">
        <v>522</v>
      </c>
      <c r="C13" s="20" t="s">
        <v>26</v>
      </c>
      <c r="D13" s="46">
        <v>9033979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9033979</v>
      </c>
      <c r="O13" s="47">
        <f t="shared" si="2"/>
        <v>659.84800233730186</v>
      </c>
      <c r="P13" s="9"/>
    </row>
    <row r="14" spans="1:133">
      <c r="A14" s="12"/>
      <c r="B14" s="44">
        <v>524</v>
      </c>
      <c r="C14" s="20" t="s">
        <v>27</v>
      </c>
      <c r="D14" s="46">
        <v>1350578</v>
      </c>
      <c r="E14" s="46">
        <v>93413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1443991</v>
      </c>
      <c r="O14" s="47">
        <f t="shared" si="2"/>
        <v>105.4700898400409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0</v>
      </c>
      <c r="E15" s="31">
        <f t="shared" si="4"/>
        <v>1562920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28528780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30091700</v>
      </c>
      <c r="O15" s="43">
        <f t="shared" si="2"/>
        <v>2197.9183405156673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15165727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15165727</v>
      </c>
      <c r="O16" s="47">
        <f t="shared" si="2"/>
        <v>1107.7150682930392</v>
      </c>
      <c r="P16" s="9"/>
    </row>
    <row r="17" spans="1:119">
      <c r="A17" s="12"/>
      <c r="B17" s="44">
        <v>535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12096927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12096927</v>
      </c>
      <c r="O17" s="47">
        <f t="shared" si="2"/>
        <v>883.56781827477903</v>
      </c>
      <c r="P17" s="9"/>
    </row>
    <row r="18" spans="1:119">
      <c r="A18" s="12"/>
      <c r="B18" s="44">
        <v>536</v>
      </c>
      <c r="C18" s="20" t="s">
        <v>70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1266126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1266126</v>
      </c>
      <c r="O18" s="47">
        <f t="shared" si="2"/>
        <v>92.478708640712881</v>
      </c>
      <c r="P18" s="9"/>
    </row>
    <row r="19" spans="1:119">
      <c r="A19" s="12"/>
      <c r="B19" s="44">
        <v>538</v>
      </c>
      <c r="C19" s="20" t="s">
        <v>59</v>
      </c>
      <c r="D19" s="46">
        <v>0</v>
      </c>
      <c r="E19" s="46">
        <v>1562920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1562920</v>
      </c>
      <c r="O19" s="47">
        <f t="shared" si="2"/>
        <v>114.15674530713608</v>
      </c>
      <c r="P19" s="9"/>
    </row>
    <row r="20" spans="1:119" ht="15.75">
      <c r="A20" s="28" t="s">
        <v>32</v>
      </c>
      <c r="B20" s="29"/>
      <c r="C20" s="30"/>
      <c r="D20" s="31">
        <f t="shared" ref="D20:M20" si="5">SUM(D21:D21)</f>
        <v>11291035</v>
      </c>
      <c r="E20" s="31">
        <f t="shared" si="5"/>
        <v>6899572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18190607</v>
      </c>
      <c r="O20" s="43">
        <f t="shared" si="2"/>
        <v>1328.6543714849172</v>
      </c>
      <c r="P20" s="10"/>
    </row>
    <row r="21" spans="1:119">
      <c r="A21" s="12"/>
      <c r="B21" s="44">
        <v>541</v>
      </c>
      <c r="C21" s="20" t="s">
        <v>60</v>
      </c>
      <c r="D21" s="46">
        <v>11291035</v>
      </c>
      <c r="E21" s="46">
        <v>6899572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18190607</v>
      </c>
      <c r="O21" s="47">
        <f t="shared" si="2"/>
        <v>1328.6543714849172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SUM(D23:D23)</f>
        <v>0</v>
      </c>
      <c r="E22" s="31">
        <f t="shared" si="6"/>
        <v>462872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462872</v>
      </c>
      <c r="O22" s="43">
        <f t="shared" si="2"/>
        <v>33.808487327441384</v>
      </c>
      <c r="P22" s="10"/>
    </row>
    <row r="23" spans="1:119">
      <c r="A23" s="13"/>
      <c r="B23" s="45">
        <v>559</v>
      </c>
      <c r="C23" s="21" t="s">
        <v>35</v>
      </c>
      <c r="D23" s="46">
        <v>0</v>
      </c>
      <c r="E23" s="46">
        <v>462872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462872</v>
      </c>
      <c r="O23" s="47">
        <f t="shared" si="2"/>
        <v>33.808487327441384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SUM(D25:D27)</f>
        <v>5331213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1975034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7306247</v>
      </c>
      <c r="O24" s="43">
        <f t="shared" si="2"/>
        <v>533.6532758746622</v>
      </c>
      <c r="P24" s="9"/>
    </row>
    <row r="25" spans="1:119">
      <c r="A25" s="12"/>
      <c r="B25" s="44">
        <v>571</v>
      </c>
      <c r="C25" s="20" t="s">
        <v>37</v>
      </c>
      <c r="D25" s="46">
        <v>248473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248473</v>
      </c>
      <c r="O25" s="47">
        <f t="shared" si="2"/>
        <v>18.148637791249726</v>
      </c>
      <c r="P25" s="9"/>
    </row>
    <row r="26" spans="1:119">
      <c r="A26" s="12"/>
      <c r="B26" s="44">
        <v>572</v>
      </c>
      <c r="C26" s="20" t="s">
        <v>61</v>
      </c>
      <c r="D26" s="46">
        <v>5082740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5082740</v>
      </c>
      <c r="O26" s="47">
        <f t="shared" si="2"/>
        <v>371.24680447008984</v>
      </c>
      <c r="P26" s="9"/>
    </row>
    <row r="27" spans="1:119">
      <c r="A27" s="12"/>
      <c r="B27" s="44">
        <v>575</v>
      </c>
      <c r="C27" s="20" t="s">
        <v>62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1975034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1975034</v>
      </c>
      <c r="O27" s="47">
        <f t="shared" si="2"/>
        <v>144.25783361332262</v>
      </c>
      <c r="P27" s="9"/>
    </row>
    <row r="28" spans="1:119" ht="15.75">
      <c r="A28" s="28" t="s">
        <v>63</v>
      </c>
      <c r="B28" s="29"/>
      <c r="C28" s="30"/>
      <c r="D28" s="31">
        <f t="shared" ref="D28:M28" si="8">SUM(D29:D29)</f>
        <v>500000</v>
      </c>
      <c r="E28" s="31">
        <f t="shared" si="8"/>
        <v>189885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6425548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7115433</v>
      </c>
      <c r="O28" s="43">
        <f t="shared" si="2"/>
        <v>519.71609086261049</v>
      </c>
      <c r="P28" s="9"/>
    </row>
    <row r="29" spans="1:119" ht="15.75" thickBot="1">
      <c r="A29" s="12"/>
      <c r="B29" s="44">
        <v>581</v>
      </c>
      <c r="C29" s="20" t="s">
        <v>64</v>
      </c>
      <c r="D29" s="46">
        <v>500000</v>
      </c>
      <c r="E29" s="46">
        <v>189885</v>
      </c>
      <c r="F29" s="46">
        <v>0</v>
      </c>
      <c r="G29" s="46">
        <v>0</v>
      </c>
      <c r="H29" s="46">
        <v>0</v>
      </c>
      <c r="I29" s="46">
        <v>6425548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7115433</v>
      </c>
      <c r="O29" s="47">
        <f t="shared" si="2"/>
        <v>519.71609086261049</v>
      </c>
      <c r="P29" s="9"/>
    </row>
    <row r="30" spans="1:119" ht="16.5" thickBot="1">
      <c r="A30" s="14" t="s">
        <v>10</v>
      </c>
      <c r="B30" s="23"/>
      <c r="C30" s="22"/>
      <c r="D30" s="15">
        <f>SUM(D5,D11,D15,D20,D22,D24,D28)</f>
        <v>40027956</v>
      </c>
      <c r="E30" s="15">
        <f t="shared" ref="E30:M30" si="9">SUM(E5,E11,E15,E20,E22,E24,E28)</f>
        <v>9235519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36929362</v>
      </c>
      <c r="J30" s="15">
        <f t="shared" si="9"/>
        <v>0</v>
      </c>
      <c r="K30" s="15">
        <f t="shared" si="9"/>
        <v>4746280</v>
      </c>
      <c r="L30" s="15">
        <f t="shared" si="9"/>
        <v>0</v>
      </c>
      <c r="M30" s="15">
        <f t="shared" si="9"/>
        <v>0</v>
      </c>
      <c r="N30" s="15">
        <f t="shared" si="1"/>
        <v>90939117</v>
      </c>
      <c r="O30" s="37">
        <f t="shared" si="2"/>
        <v>6642.2552771893943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82</v>
      </c>
      <c r="M32" s="163"/>
      <c r="N32" s="163"/>
      <c r="O32" s="41">
        <v>13691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47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4869731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4189351</v>
      </c>
      <c r="L5" s="26">
        <f t="shared" si="0"/>
        <v>0</v>
      </c>
      <c r="M5" s="26">
        <f t="shared" si="0"/>
        <v>0</v>
      </c>
      <c r="N5" s="27">
        <f t="shared" ref="N5:N30" si="1">SUM(D5:M5)</f>
        <v>9059082</v>
      </c>
      <c r="O5" s="32">
        <f t="shared" ref="O5:O30" si="2">(N5/O$32)</f>
        <v>674.28969110532194</v>
      </c>
      <c r="P5" s="6"/>
    </row>
    <row r="6" spans="1:133">
      <c r="A6" s="12"/>
      <c r="B6" s="44">
        <v>511</v>
      </c>
      <c r="C6" s="20" t="s">
        <v>19</v>
      </c>
      <c r="D6" s="46">
        <v>201345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201345</v>
      </c>
      <c r="O6" s="47">
        <f t="shared" si="2"/>
        <v>14.986602158541125</v>
      </c>
      <c r="P6" s="9"/>
    </row>
    <row r="7" spans="1:133">
      <c r="A7" s="12"/>
      <c r="B7" s="44">
        <v>513</v>
      </c>
      <c r="C7" s="20" t="s">
        <v>20</v>
      </c>
      <c r="D7" s="46">
        <v>3856018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3856018</v>
      </c>
      <c r="O7" s="47">
        <f t="shared" si="2"/>
        <v>287.01287681429102</v>
      </c>
      <c r="P7" s="9"/>
    </row>
    <row r="8" spans="1:133">
      <c r="A8" s="12"/>
      <c r="B8" s="44">
        <v>514</v>
      </c>
      <c r="C8" s="20" t="s">
        <v>73</v>
      </c>
      <c r="D8" s="46">
        <v>517576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517576</v>
      </c>
      <c r="O8" s="47">
        <f t="shared" si="2"/>
        <v>38.52445106066245</v>
      </c>
      <c r="P8" s="9"/>
    </row>
    <row r="9" spans="1:133">
      <c r="A9" s="12"/>
      <c r="B9" s="44">
        <v>515</v>
      </c>
      <c r="C9" s="20" t="s">
        <v>21</v>
      </c>
      <c r="D9" s="46">
        <v>294792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294792</v>
      </c>
      <c r="O9" s="47">
        <f t="shared" si="2"/>
        <v>21.942091551916636</v>
      </c>
      <c r="P9" s="9"/>
    </row>
    <row r="10" spans="1:133">
      <c r="A10" s="12"/>
      <c r="B10" s="44">
        <v>518</v>
      </c>
      <c r="C10" s="20" t="s">
        <v>22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4189351</v>
      </c>
      <c r="L10" s="46">
        <v>0</v>
      </c>
      <c r="M10" s="46">
        <v>0</v>
      </c>
      <c r="N10" s="46">
        <f t="shared" si="1"/>
        <v>4189351</v>
      </c>
      <c r="O10" s="47">
        <f t="shared" si="2"/>
        <v>311.82366951991071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17988930</v>
      </c>
      <c r="E11" s="31">
        <f t="shared" si="3"/>
        <v>140580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18129510</v>
      </c>
      <c r="O11" s="43">
        <f t="shared" si="2"/>
        <v>1349.4238928172683</v>
      </c>
      <c r="P11" s="10"/>
    </row>
    <row r="12" spans="1:133">
      <c r="A12" s="12"/>
      <c r="B12" s="44">
        <v>521</v>
      </c>
      <c r="C12" s="20" t="s">
        <v>25</v>
      </c>
      <c r="D12" s="46">
        <v>9375780</v>
      </c>
      <c r="E12" s="46">
        <v>33024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9408804</v>
      </c>
      <c r="O12" s="47">
        <f t="shared" si="2"/>
        <v>700.32035727577227</v>
      </c>
      <c r="P12" s="9"/>
    </row>
    <row r="13" spans="1:133">
      <c r="A13" s="12"/>
      <c r="B13" s="44">
        <v>522</v>
      </c>
      <c r="C13" s="20" t="s">
        <v>26</v>
      </c>
      <c r="D13" s="46">
        <v>7203560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7203560</v>
      </c>
      <c r="O13" s="47">
        <f t="shared" si="2"/>
        <v>536.17863788611839</v>
      </c>
      <c r="P13" s="9"/>
    </row>
    <row r="14" spans="1:133">
      <c r="A14" s="12"/>
      <c r="B14" s="44">
        <v>524</v>
      </c>
      <c r="C14" s="20" t="s">
        <v>27</v>
      </c>
      <c r="D14" s="46">
        <v>1409590</v>
      </c>
      <c r="E14" s="46">
        <v>107556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1517146</v>
      </c>
      <c r="O14" s="47">
        <f t="shared" si="2"/>
        <v>112.92489765537775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29238262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29238262</v>
      </c>
      <c r="O15" s="43">
        <f t="shared" si="2"/>
        <v>2176.2755489393376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14445531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14445531</v>
      </c>
      <c r="O16" s="47">
        <f t="shared" si="2"/>
        <v>1075.2163007071083</v>
      </c>
      <c r="P16" s="9"/>
    </row>
    <row r="17" spans="1:119">
      <c r="A17" s="12"/>
      <c r="B17" s="44">
        <v>535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12409427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12409427</v>
      </c>
      <c r="O17" s="47">
        <f t="shared" si="2"/>
        <v>923.66408634164497</v>
      </c>
      <c r="P17" s="9"/>
    </row>
    <row r="18" spans="1:119">
      <c r="A18" s="12"/>
      <c r="B18" s="44">
        <v>536</v>
      </c>
      <c r="C18" s="20" t="s">
        <v>70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1485903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1485903</v>
      </c>
      <c r="O18" s="47">
        <f t="shared" si="2"/>
        <v>110.59940454037961</v>
      </c>
      <c r="P18" s="9"/>
    </row>
    <row r="19" spans="1:119">
      <c r="A19" s="12"/>
      <c r="B19" s="44">
        <v>538</v>
      </c>
      <c r="C19" s="20" t="s">
        <v>59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897401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897401</v>
      </c>
      <c r="O19" s="47">
        <f t="shared" si="2"/>
        <v>66.795757350204696</v>
      </c>
      <c r="P19" s="9"/>
    </row>
    <row r="20" spans="1:119" ht="15.75">
      <c r="A20" s="28" t="s">
        <v>32</v>
      </c>
      <c r="B20" s="29"/>
      <c r="C20" s="30"/>
      <c r="D20" s="31">
        <f t="shared" ref="D20:M20" si="5">SUM(D21:D21)</f>
        <v>3718927</v>
      </c>
      <c r="E20" s="31">
        <f t="shared" si="5"/>
        <v>9513047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13231974</v>
      </c>
      <c r="O20" s="43">
        <f t="shared" si="2"/>
        <v>984.88827688872345</v>
      </c>
      <c r="P20" s="10"/>
    </row>
    <row r="21" spans="1:119">
      <c r="A21" s="12"/>
      <c r="B21" s="44">
        <v>541</v>
      </c>
      <c r="C21" s="20" t="s">
        <v>60</v>
      </c>
      <c r="D21" s="46">
        <v>3718927</v>
      </c>
      <c r="E21" s="46">
        <v>9513047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13231974</v>
      </c>
      <c r="O21" s="47">
        <f t="shared" si="2"/>
        <v>984.88827688872345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SUM(D23:D23)</f>
        <v>0</v>
      </c>
      <c r="E22" s="31">
        <f t="shared" si="6"/>
        <v>462487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462487</v>
      </c>
      <c r="O22" s="43">
        <f t="shared" si="2"/>
        <v>34.424041682173424</v>
      </c>
      <c r="P22" s="10"/>
    </row>
    <row r="23" spans="1:119">
      <c r="A23" s="13"/>
      <c r="B23" s="45">
        <v>559</v>
      </c>
      <c r="C23" s="21" t="s">
        <v>35</v>
      </c>
      <c r="D23" s="46">
        <v>0</v>
      </c>
      <c r="E23" s="46">
        <v>462487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462487</v>
      </c>
      <c r="O23" s="47">
        <f t="shared" si="2"/>
        <v>34.424041682173424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SUM(D25:D27)</f>
        <v>4124023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2293616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6417639</v>
      </c>
      <c r="O24" s="43">
        <f t="shared" si="2"/>
        <v>477.68061034611088</v>
      </c>
      <c r="P24" s="9"/>
    </row>
    <row r="25" spans="1:119">
      <c r="A25" s="12"/>
      <c r="B25" s="44">
        <v>571</v>
      </c>
      <c r="C25" s="20" t="s">
        <v>37</v>
      </c>
      <c r="D25" s="46">
        <v>242928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242928</v>
      </c>
      <c r="O25" s="47">
        <f t="shared" si="2"/>
        <v>18.081726832899143</v>
      </c>
      <c r="P25" s="9"/>
    </row>
    <row r="26" spans="1:119">
      <c r="A26" s="12"/>
      <c r="B26" s="44">
        <v>572</v>
      </c>
      <c r="C26" s="20" t="s">
        <v>61</v>
      </c>
      <c r="D26" s="46">
        <v>3881095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3881095</v>
      </c>
      <c r="O26" s="47">
        <f t="shared" si="2"/>
        <v>288.87941942687013</v>
      </c>
      <c r="P26" s="9"/>
    </row>
    <row r="27" spans="1:119">
      <c r="A27" s="12"/>
      <c r="B27" s="44">
        <v>575</v>
      </c>
      <c r="C27" s="20" t="s">
        <v>62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2293616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2293616</v>
      </c>
      <c r="O27" s="47">
        <f t="shared" si="2"/>
        <v>170.71946408634165</v>
      </c>
      <c r="P27" s="9"/>
    </row>
    <row r="28" spans="1:119" ht="15.75">
      <c r="A28" s="28" t="s">
        <v>63</v>
      </c>
      <c r="B28" s="29"/>
      <c r="C28" s="30"/>
      <c r="D28" s="31">
        <f t="shared" ref="D28:M28" si="8">SUM(D29:D29)</f>
        <v>11916</v>
      </c>
      <c r="E28" s="31">
        <f t="shared" si="8"/>
        <v>2380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607481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621777</v>
      </c>
      <c r="O28" s="43">
        <f t="shared" si="2"/>
        <v>46.280387048753255</v>
      </c>
      <c r="P28" s="9"/>
    </row>
    <row r="29" spans="1:119" ht="15.75" thickBot="1">
      <c r="A29" s="12"/>
      <c r="B29" s="44">
        <v>581</v>
      </c>
      <c r="C29" s="20" t="s">
        <v>64</v>
      </c>
      <c r="D29" s="46">
        <v>11916</v>
      </c>
      <c r="E29" s="46">
        <v>2380</v>
      </c>
      <c r="F29" s="46">
        <v>0</v>
      </c>
      <c r="G29" s="46">
        <v>0</v>
      </c>
      <c r="H29" s="46">
        <v>0</v>
      </c>
      <c r="I29" s="46">
        <v>607481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621777</v>
      </c>
      <c r="O29" s="47">
        <f t="shared" si="2"/>
        <v>46.280387048753255</v>
      </c>
      <c r="P29" s="9"/>
    </row>
    <row r="30" spans="1:119" ht="16.5" thickBot="1">
      <c r="A30" s="14" t="s">
        <v>10</v>
      </c>
      <c r="B30" s="23"/>
      <c r="C30" s="22"/>
      <c r="D30" s="15">
        <f>SUM(D5,D11,D15,D20,D22,D24,D28)</f>
        <v>30713527</v>
      </c>
      <c r="E30" s="15">
        <f t="shared" ref="E30:M30" si="9">SUM(E5,E11,E15,E20,E22,E24,E28)</f>
        <v>10118494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32139359</v>
      </c>
      <c r="J30" s="15">
        <f t="shared" si="9"/>
        <v>0</v>
      </c>
      <c r="K30" s="15">
        <f t="shared" si="9"/>
        <v>4189351</v>
      </c>
      <c r="L30" s="15">
        <f t="shared" si="9"/>
        <v>0</v>
      </c>
      <c r="M30" s="15">
        <f t="shared" si="9"/>
        <v>0</v>
      </c>
      <c r="N30" s="15">
        <f t="shared" si="1"/>
        <v>77160731</v>
      </c>
      <c r="O30" s="37">
        <f t="shared" si="2"/>
        <v>5743.2624488276888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80</v>
      </c>
      <c r="M32" s="163"/>
      <c r="N32" s="163"/>
      <c r="O32" s="41">
        <v>13435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47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2218599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5209934</v>
      </c>
      <c r="L5" s="26">
        <f t="shared" si="0"/>
        <v>0</v>
      </c>
      <c r="M5" s="26">
        <f t="shared" si="0"/>
        <v>0</v>
      </c>
      <c r="N5" s="27">
        <f t="shared" ref="N5:N30" si="1">SUM(D5:M5)</f>
        <v>7428533</v>
      </c>
      <c r="O5" s="32">
        <f t="shared" ref="O5:O30" si="2">(N5/O$32)</f>
        <v>567.10687838766319</v>
      </c>
      <c r="P5" s="6"/>
    </row>
    <row r="6" spans="1:133">
      <c r="A6" s="12"/>
      <c r="B6" s="44">
        <v>511</v>
      </c>
      <c r="C6" s="20" t="s">
        <v>19</v>
      </c>
      <c r="D6" s="46">
        <v>206512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206512</v>
      </c>
      <c r="O6" s="47">
        <f t="shared" si="2"/>
        <v>15.765478280784793</v>
      </c>
      <c r="P6" s="9"/>
    </row>
    <row r="7" spans="1:133">
      <c r="A7" s="12"/>
      <c r="B7" s="44">
        <v>513</v>
      </c>
      <c r="C7" s="20" t="s">
        <v>20</v>
      </c>
      <c r="D7" s="46">
        <v>1239246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1239246</v>
      </c>
      <c r="O7" s="47">
        <f t="shared" si="2"/>
        <v>94.606153141461178</v>
      </c>
      <c r="P7" s="9"/>
    </row>
    <row r="8" spans="1:133">
      <c r="A8" s="12"/>
      <c r="B8" s="44">
        <v>514</v>
      </c>
      <c r="C8" s="20" t="s">
        <v>73</v>
      </c>
      <c r="D8" s="46">
        <v>470288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470288</v>
      </c>
      <c r="O8" s="47">
        <f t="shared" si="2"/>
        <v>35.902587983815557</v>
      </c>
      <c r="P8" s="9"/>
    </row>
    <row r="9" spans="1:133">
      <c r="A9" s="12"/>
      <c r="B9" s="44">
        <v>515</v>
      </c>
      <c r="C9" s="20" t="s">
        <v>21</v>
      </c>
      <c r="D9" s="46">
        <v>302553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302553</v>
      </c>
      <c r="O9" s="47">
        <f t="shared" si="2"/>
        <v>23.097412016184443</v>
      </c>
      <c r="P9" s="9"/>
    </row>
    <row r="10" spans="1:133">
      <c r="A10" s="12"/>
      <c r="B10" s="44">
        <v>519</v>
      </c>
      <c r="C10" s="20" t="s">
        <v>58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5209934</v>
      </c>
      <c r="L10" s="46">
        <v>0</v>
      </c>
      <c r="M10" s="46">
        <v>0</v>
      </c>
      <c r="N10" s="46">
        <f t="shared" si="1"/>
        <v>5209934</v>
      </c>
      <c r="O10" s="47">
        <f t="shared" si="2"/>
        <v>397.73524696541722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13629689</v>
      </c>
      <c r="E11" s="31">
        <f t="shared" si="3"/>
        <v>151980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13781669</v>
      </c>
      <c r="O11" s="43">
        <f t="shared" si="2"/>
        <v>1052.1161157340255</v>
      </c>
      <c r="P11" s="10"/>
    </row>
    <row r="12" spans="1:133">
      <c r="A12" s="12"/>
      <c r="B12" s="44">
        <v>521</v>
      </c>
      <c r="C12" s="20" t="s">
        <v>25</v>
      </c>
      <c r="D12" s="46">
        <v>7870776</v>
      </c>
      <c r="E12" s="46">
        <v>27722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7898498</v>
      </c>
      <c r="O12" s="47">
        <f t="shared" si="2"/>
        <v>602.98480800061077</v>
      </c>
      <c r="P12" s="9"/>
    </row>
    <row r="13" spans="1:133">
      <c r="A13" s="12"/>
      <c r="B13" s="44">
        <v>522</v>
      </c>
      <c r="C13" s="20" t="s">
        <v>26</v>
      </c>
      <c r="D13" s="46">
        <v>4350810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4350810</v>
      </c>
      <c r="O13" s="47">
        <f t="shared" si="2"/>
        <v>332.1482555920299</v>
      </c>
      <c r="P13" s="9"/>
    </row>
    <row r="14" spans="1:133">
      <c r="A14" s="12"/>
      <c r="B14" s="44">
        <v>524</v>
      </c>
      <c r="C14" s="20" t="s">
        <v>27</v>
      </c>
      <c r="D14" s="46">
        <v>1408103</v>
      </c>
      <c r="E14" s="46">
        <v>124258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1532361</v>
      </c>
      <c r="O14" s="47">
        <f t="shared" si="2"/>
        <v>116.98305214138483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27247131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27247131</v>
      </c>
      <c r="O15" s="43">
        <f t="shared" si="2"/>
        <v>2080.0924498053287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14225997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14225997</v>
      </c>
      <c r="O16" s="47">
        <f t="shared" si="2"/>
        <v>1086.0368730437438</v>
      </c>
      <c r="P16" s="9"/>
    </row>
    <row r="17" spans="1:119">
      <c r="A17" s="12"/>
      <c r="B17" s="44">
        <v>535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10591369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10591369</v>
      </c>
      <c r="O17" s="47">
        <f t="shared" si="2"/>
        <v>808.56317276127947</v>
      </c>
      <c r="P17" s="9"/>
    </row>
    <row r="18" spans="1:119">
      <c r="A18" s="12"/>
      <c r="B18" s="44">
        <v>536</v>
      </c>
      <c r="C18" s="20" t="s">
        <v>70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1537803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1537803</v>
      </c>
      <c r="O18" s="47">
        <f t="shared" si="2"/>
        <v>117.39850370257271</v>
      </c>
      <c r="P18" s="9"/>
    </row>
    <row r="19" spans="1:119">
      <c r="A19" s="12"/>
      <c r="B19" s="44">
        <v>538</v>
      </c>
      <c r="C19" s="20" t="s">
        <v>59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891962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891962</v>
      </c>
      <c r="O19" s="47">
        <f t="shared" si="2"/>
        <v>68.093900297732645</v>
      </c>
      <c r="P19" s="9"/>
    </row>
    <row r="20" spans="1:119" ht="15.75">
      <c r="A20" s="28" t="s">
        <v>32</v>
      </c>
      <c r="B20" s="29"/>
      <c r="C20" s="30"/>
      <c r="D20" s="31">
        <f t="shared" ref="D20:M20" si="5">SUM(D21:D21)</f>
        <v>3571597</v>
      </c>
      <c r="E20" s="31">
        <f t="shared" si="5"/>
        <v>9501533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13073130</v>
      </c>
      <c r="O20" s="43">
        <f t="shared" si="2"/>
        <v>998.02504007939535</v>
      </c>
      <c r="P20" s="10"/>
    </row>
    <row r="21" spans="1:119">
      <c r="A21" s="12"/>
      <c r="B21" s="44">
        <v>541</v>
      </c>
      <c r="C21" s="20" t="s">
        <v>60</v>
      </c>
      <c r="D21" s="46">
        <v>3571597</v>
      </c>
      <c r="E21" s="46">
        <v>9501533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13073130</v>
      </c>
      <c r="O21" s="47">
        <f t="shared" si="2"/>
        <v>998.02504007939535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SUM(D23:D23)</f>
        <v>0</v>
      </c>
      <c r="E22" s="31">
        <f t="shared" si="6"/>
        <v>459749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459749</v>
      </c>
      <c r="O22" s="43">
        <f t="shared" si="2"/>
        <v>35.098022749828232</v>
      </c>
      <c r="P22" s="10"/>
    </row>
    <row r="23" spans="1:119">
      <c r="A23" s="13"/>
      <c r="B23" s="45">
        <v>559</v>
      </c>
      <c r="C23" s="21" t="s">
        <v>35</v>
      </c>
      <c r="D23" s="46">
        <v>0</v>
      </c>
      <c r="E23" s="46">
        <v>459749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459749</v>
      </c>
      <c r="O23" s="47">
        <f t="shared" si="2"/>
        <v>35.098022749828232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SUM(D25:D27)</f>
        <v>4214206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2296475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6510681</v>
      </c>
      <c r="O24" s="43">
        <f t="shared" si="2"/>
        <v>497.03649133521645</v>
      </c>
      <c r="P24" s="9"/>
    </row>
    <row r="25" spans="1:119">
      <c r="A25" s="12"/>
      <c r="B25" s="44">
        <v>571</v>
      </c>
      <c r="C25" s="20" t="s">
        <v>37</v>
      </c>
      <c r="D25" s="46">
        <v>206808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206808</v>
      </c>
      <c r="O25" s="47">
        <f t="shared" si="2"/>
        <v>15.788075425605008</v>
      </c>
      <c r="P25" s="9"/>
    </row>
    <row r="26" spans="1:119">
      <c r="A26" s="12"/>
      <c r="B26" s="44">
        <v>572</v>
      </c>
      <c r="C26" s="20" t="s">
        <v>61</v>
      </c>
      <c r="D26" s="46">
        <v>4007398</v>
      </c>
      <c r="E26" s="46">
        <v>0</v>
      </c>
      <c r="F26" s="46">
        <v>0</v>
      </c>
      <c r="G26" s="46">
        <v>0</v>
      </c>
      <c r="H26" s="46">
        <v>0</v>
      </c>
      <c r="I26" s="46">
        <v>914290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4921688</v>
      </c>
      <c r="O26" s="47">
        <f t="shared" si="2"/>
        <v>375.73005572944498</v>
      </c>
      <c r="P26" s="9"/>
    </row>
    <row r="27" spans="1:119">
      <c r="A27" s="12"/>
      <c r="B27" s="44">
        <v>575</v>
      </c>
      <c r="C27" s="20" t="s">
        <v>62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1382185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1382185</v>
      </c>
      <c r="O27" s="47">
        <f t="shared" si="2"/>
        <v>105.51836018016643</v>
      </c>
      <c r="P27" s="9"/>
    </row>
    <row r="28" spans="1:119" ht="15.75">
      <c r="A28" s="28" t="s">
        <v>63</v>
      </c>
      <c r="B28" s="29"/>
      <c r="C28" s="30"/>
      <c r="D28" s="31">
        <f t="shared" ref="D28:M28" si="8">SUM(D29:D29)</f>
        <v>54232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600000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654232</v>
      </c>
      <c r="O28" s="43">
        <f t="shared" si="2"/>
        <v>49.945186655469882</v>
      </c>
      <c r="P28" s="9"/>
    </row>
    <row r="29" spans="1:119" ht="15.75" thickBot="1">
      <c r="A29" s="12"/>
      <c r="B29" s="44">
        <v>581</v>
      </c>
      <c r="C29" s="20" t="s">
        <v>64</v>
      </c>
      <c r="D29" s="46">
        <v>54232</v>
      </c>
      <c r="E29" s="46">
        <v>0</v>
      </c>
      <c r="F29" s="46">
        <v>0</v>
      </c>
      <c r="G29" s="46">
        <v>0</v>
      </c>
      <c r="H29" s="46">
        <v>0</v>
      </c>
      <c r="I29" s="46">
        <v>600000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654232</v>
      </c>
      <c r="O29" s="47">
        <f t="shared" si="2"/>
        <v>49.945186655469882</v>
      </c>
      <c r="P29" s="9"/>
    </row>
    <row r="30" spans="1:119" ht="16.5" thickBot="1">
      <c r="A30" s="14" t="s">
        <v>10</v>
      </c>
      <c r="B30" s="23"/>
      <c r="C30" s="22"/>
      <c r="D30" s="15">
        <f>SUM(D5,D11,D15,D20,D22,D24,D28)</f>
        <v>23688323</v>
      </c>
      <c r="E30" s="15">
        <f t="shared" ref="E30:M30" si="9">SUM(E5,E11,E15,E20,E22,E24,E28)</f>
        <v>10113262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30143606</v>
      </c>
      <c r="J30" s="15">
        <f t="shared" si="9"/>
        <v>0</v>
      </c>
      <c r="K30" s="15">
        <f t="shared" si="9"/>
        <v>5209934</v>
      </c>
      <c r="L30" s="15">
        <f t="shared" si="9"/>
        <v>0</v>
      </c>
      <c r="M30" s="15">
        <f t="shared" si="9"/>
        <v>0</v>
      </c>
      <c r="N30" s="15">
        <f t="shared" si="1"/>
        <v>69155125</v>
      </c>
      <c r="O30" s="37">
        <f t="shared" si="2"/>
        <v>5279.4201847469276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78</v>
      </c>
      <c r="M32" s="163"/>
      <c r="N32" s="163"/>
      <c r="O32" s="41">
        <v>13099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47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1806116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2954734</v>
      </c>
      <c r="L5" s="26">
        <f t="shared" si="0"/>
        <v>0</v>
      </c>
      <c r="M5" s="26">
        <f t="shared" si="0"/>
        <v>0</v>
      </c>
      <c r="N5" s="27">
        <f t="shared" ref="N5:N30" si="1">SUM(D5:M5)</f>
        <v>4760850</v>
      </c>
      <c r="O5" s="32">
        <f t="shared" ref="O5:O30" si="2">(N5/O$32)</f>
        <v>373.66376265599246</v>
      </c>
      <c r="P5" s="6"/>
    </row>
    <row r="6" spans="1:133">
      <c r="A6" s="12"/>
      <c r="B6" s="44">
        <v>511</v>
      </c>
      <c r="C6" s="20" t="s">
        <v>19</v>
      </c>
      <c r="D6" s="46">
        <v>198371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198371</v>
      </c>
      <c r="O6" s="47">
        <f t="shared" si="2"/>
        <v>15.569500039243387</v>
      </c>
      <c r="P6" s="9"/>
    </row>
    <row r="7" spans="1:133">
      <c r="A7" s="12"/>
      <c r="B7" s="44">
        <v>513</v>
      </c>
      <c r="C7" s="20" t="s">
        <v>20</v>
      </c>
      <c r="D7" s="46">
        <v>866806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866806</v>
      </c>
      <c r="O7" s="47">
        <f t="shared" si="2"/>
        <v>68.032807471940984</v>
      </c>
      <c r="P7" s="9"/>
    </row>
    <row r="8" spans="1:133">
      <c r="A8" s="12"/>
      <c r="B8" s="44">
        <v>514</v>
      </c>
      <c r="C8" s="20" t="s">
        <v>73</v>
      </c>
      <c r="D8" s="46">
        <v>468213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468213</v>
      </c>
      <c r="O8" s="47">
        <f t="shared" si="2"/>
        <v>36.748528372969155</v>
      </c>
      <c r="P8" s="9"/>
    </row>
    <row r="9" spans="1:133">
      <c r="A9" s="12"/>
      <c r="B9" s="44">
        <v>515</v>
      </c>
      <c r="C9" s="20" t="s">
        <v>21</v>
      </c>
      <c r="D9" s="46">
        <v>272726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272726</v>
      </c>
      <c r="O9" s="47">
        <f t="shared" si="2"/>
        <v>21.40538419276352</v>
      </c>
      <c r="P9" s="9"/>
    </row>
    <row r="10" spans="1:133">
      <c r="A10" s="12"/>
      <c r="B10" s="44">
        <v>519</v>
      </c>
      <c r="C10" s="20" t="s">
        <v>58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2954734</v>
      </c>
      <c r="L10" s="46">
        <v>0</v>
      </c>
      <c r="M10" s="46">
        <v>0</v>
      </c>
      <c r="N10" s="46">
        <f t="shared" si="1"/>
        <v>2954734</v>
      </c>
      <c r="O10" s="47">
        <f t="shared" si="2"/>
        <v>231.90754257907543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12145035</v>
      </c>
      <c r="E11" s="31">
        <f t="shared" si="3"/>
        <v>128465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12273500</v>
      </c>
      <c r="O11" s="43">
        <f t="shared" si="2"/>
        <v>963.30743269759046</v>
      </c>
      <c r="P11" s="10"/>
    </row>
    <row r="12" spans="1:133">
      <c r="A12" s="12"/>
      <c r="B12" s="44">
        <v>521</v>
      </c>
      <c r="C12" s="20" t="s">
        <v>25</v>
      </c>
      <c r="D12" s="46">
        <v>7287997</v>
      </c>
      <c r="E12" s="46">
        <v>41636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7329633</v>
      </c>
      <c r="O12" s="47">
        <f t="shared" si="2"/>
        <v>575.27925594537317</v>
      </c>
      <c r="P12" s="9"/>
    </row>
    <row r="13" spans="1:133">
      <c r="A13" s="12"/>
      <c r="B13" s="44">
        <v>522</v>
      </c>
      <c r="C13" s="20" t="s">
        <v>26</v>
      </c>
      <c r="D13" s="46">
        <v>3556818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3556818</v>
      </c>
      <c r="O13" s="47">
        <f t="shared" si="2"/>
        <v>279.16317400518011</v>
      </c>
      <c r="P13" s="9"/>
    </row>
    <row r="14" spans="1:133">
      <c r="A14" s="12"/>
      <c r="B14" s="44">
        <v>524</v>
      </c>
      <c r="C14" s="20" t="s">
        <v>27</v>
      </c>
      <c r="D14" s="46">
        <v>1300220</v>
      </c>
      <c r="E14" s="46">
        <v>86829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1387049</v>
      </c>
      <c r="O14" s="47">
        <f t="shared" si="2"/>
        <v>108.86500274703712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26993829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26993829</v>
      </c>
      <c r="O15" s="43">
        <f t="shared" si="2"/>
        <v>2118.6585825288439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13947067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13947067</v>
      </c>
      <c r="O16" s="47">
        <f t="shared" si="2"/>
        <v>1094.6603092378934</v>
      </c>
      <c r="P16" s="9"/>
    </row>
    <row r="17" spans="1:119">
      <c r="A17" s="12"/>
      <c r="B17" s="44">
        <v>535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10393056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10393056</v>
      </c>
      <c r="O17" s="47">
        <f t="shared" si="2"/>
        <v>815.71744761007767</v>
      </c>
      <c r="P17" s="9"/>
    </row>
    <row r="18" spans="1:119">
      <c r="A18" s="12"/>
      <c r="B18" s="44">
        <v>536</v>
      </c>
      <c r="C18" s="20" t="s">
        <v>70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1816698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1816698</v>
      </c>
      <c r="O18" s="47">
        <f t="shared" si="2"/>
        <v>142.58676712973863</v>
      </c>
      <c r="P18" s="9"/>
    </row>
    <row r="19" spans="1:119">
      <c r="A19" s="12"/>
      <c r="B19" s="44">
        <v>538</v>
      </c>
      <c r="C19" s="20" t="s">
        <v>59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837008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837008</v>
      </c>
      <c r="O19" s="47">
        <f t="shared" si="2"/>
        <v>65.694058551134134</v>
      </c>
      <c r="P19" s="9"/>
    </row>
    <row r="20" spans="1:119" ht="15.75">
      <c r="A20" s="28" t="s">
        <v>32</v>
      </c>
      <c r="B20" s="29"/>
      <c r="C20" s="30"/>
      <c r="D20" s="31">
        <f t="shared" ref="D20:M20" si="5">SUM(D21:D21)</f>
        <v>4216069</v>
      </c>
      <c r="E20" s="31">
        <f t="shared" si="5"/>
        <v>8319307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12535376</v>
      </c>
      <c r="O20" s="43">
        <f t="shared" si="2"/>
        <v>983.86123538183813</v>
      </c>
      <c r="P20" s="10"/>
    </row>
    <row r="21" spans="1:119">
      <c r="A21" s="12"/>
      <c r="B21" s="44">
        <v>541</v>
      </c>
      <c r="C21" s="20" t="s">
        <v>60</v>
      </c>
      <c r="D21" s="46">
        <v>4216069</v>
      </c>
      <c r="E21" s="46">
        <v>8319307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12535376</v>
      </c>
      <c r="O21" s="47">
        <f t="shared" si="2"/>
        <v>983.86123538183813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SUM(D23:D23)</f>
        <v>0</v>
      </c>
      <c r="E22" s="31">
        <f t="shared" si="6"/>
        <v>479697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479697</v>
      </c>
      <c r="O22" s="43">
        <f t="shared" si="2"/>
        <v>37.649870496821286</v>
      </c>
      <c r="P22" s="10"/>
    </row>
    <row r="23" spans="1:119">
      <c r="A23" s="13"/>
      <c r="B23" s="45">
        <v>559</v>
      </c>
      <c r="C23" s="21" t="s">
        <v>35</v>
      </c>
      <c r="D23" s="46">
        <v>0</v>
      </c>
      <c r="E23" s="46">
        <v>479697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479697</v>
      </c>
      <c r="O23" s="47">
        <f t="shared" si="2"/>
        <v>37.649870496821286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SUM(D25:D27)</f>
        <v>3993574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2322798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6316372</v>
      </c>
      <c r="O24" s="43">
        <f t="shared" si="2"/>
        <v>495.75166784396828</v>
      </c>
      <c r="P24" s="9"/>
    </row>
    <row r="25" spans="1:119">
      <c r="A25" s="12"/>
      <c r="B25" s="44">
        <v>571</v>
      </c>
      <c r="C25" s="20" t="s">
        <v>37</v>
      </c>
      <c r="D25" s="46">
        <v>264699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264699</v>
      </c>
      <c r="O25" s="47">
        <f t="shared" si="2"/>
        <v>20.775370850011772</v>
      </c>
      <c r="P25" s="9"/>
    </row>
    <row r="26" spans="1:119">
      <c r="A26" s="12"/>
      <c r="B26" s="44">
        <v>572</v>
      </c>
      <c r="C26" s="20" t="s">
        <v>61</v>
      </c>
      <c r="D26" s="46">
        <v>3728875</v>
      </c>
      <c r="E26" s="46">
        <v>0</v>
      </c>
      <c r="F26" s="46">
        <v>0</v>
      </c>
      <c r="G26" s="46">
        <v>0</v>
      </c>
      <c r="H26" s="46">
        <v>0</v>
      </c>
      <c r="I26" s="46">
        <v>966413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4695288</v>
      </c>
      <c r="O26" s="47">
        <f t="shared" si="2"/>
        <v>368.51801271485755</v>
      </c>
      <c r="P26" s="9"/>
    </row>
    <row r="27" spans="1:119">
      <c r="A27" s="12"/>
      <c r="B27" s="44">
        <v>575</v>
      </c>
      <c r="C27" s="20" t="s">
        <v>62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1356385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1356385</v>
      </c>
      <c r="O27" s="47">
        <f t="shared" si="2"/>
        <v>106.45828427909898</v>
      </c>
      <c r="P27" s="9"/>
    </row>
    <row r="28" spans="1:119" ht="15.75">
      <c r="A28" s="28" t="s">
        <v>63</v>
      </c>
      <c r="B28" s="29"/>
      <c r="C28" s="30"/>
      <c r="D28" s="31">
        <f t="shared" ref="D28:M28" si="8">SUM(D29:D29)</f>
        <v>50000</v>
      </c>
      <c r="E28" s="31">
        <f t="shared" si="8"/>
        <v>5639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4769489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4825128</v>
      </c>
      <c r="O28" s="43">
        <f t="shared" si="2"/>
        <v>378.7087355780551</v>
      </c>
      <c r="P28" s="9"/>
    </row>
    <row r="29" spans="1:119" ht="15.75" thickBot="1">
      <c r="A29" s="12"/>
      <c r="B29" s="44">
        <v>581</v>
      </c>
      <c r="C29" s="20" t="s">
        <v>64</v>
      </c>
      <c r="D29" s="46">
        <v>50000</v>
      </c>
      <c r="E29" s="46">
        <v>5639</v>
      </c>
      <c r="F29" s="46">
        <v>0</v>
      </c>
      <c r="G29" s="46">
        <v>0</v>
      </c>
      <c r="H29" s="46">
        <v>0</v>
      </c>
      <c r="I29" s="46">
        <v>4769489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4825128</v>
      </c>
      <c r="O29" s="47">
        <f t="shared" si="2"/>
        <v>378.7087355780551</v>
      </c>
      <c r="P29" s="9"/>
    </row>
    <row r="30" spans="1:119" ht="16.5" thickBot="1">
      <c r="A30" s="14" t="s">
        <v>10</v>
      </c>
      <c r="B30" s="23"/>
      <c r="C30" s="22"/>
      <c r="D30" s="15">
        <f>SUM(D5,D11,D15,D20,D22,D24,D28)</f>
        <v>22210794</v>
      </c>
      <c r="E30" s="15">
        <f t="shared" ref="E30:M30" si="9">SUM(E5,E11,E15,E20,E22,E24,E28)</f>
        <v>8933108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34086116</v>
      </c>
      <c r="J30" s="15">
        <f t="shared" si="9"/>
        <v>0</v>
      </c>
      <c r="K30" s="15">
        <f t="shared" si="9"/>
        <v>2954734</v>
      </c>
      <c r="L30" s="15">
        <f t="shared" si="9"/>
        <v>0</v>
      </c>
      <c r="M30" s="15">
        <f t="shared" si="9"/>
        <v>0</v>
      </c>
      <c r="N30" s="15">
        <f t="shared" si="1"/>
        <v>68184752</v>
      </c>
      <c r="O30" s="37">
        <f t="shared" si="2"/>
        <v>5351.6012871831099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76</v>
      </c>
      <c r="M32" s="163"/>
      <c r="N32" s="163"/>
      <c r="O32" s="41">
        <v>12741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47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1845351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2789386</v>
      </c>
      <c r="L5" s="26">
        <f t="shared" si="0"/>
        <v>0</v>
      </c>
      <c r="M5" s="26">
        <f t="shared" si="0"/>
        <v>0</v>
      </c>
      <c r="N5" s="27">
        <f t="shared" ref="N5:N30" si="1">SUM(D5:M5)</f>
        <v>4634737</v>
      </c>
      <c r="O5" s="32">
        <f t="shared" ref="O5:O30" si="2">(N5/O$32)</f>
        <v>369.4489438023117</v>
      </c>
      <c r="P5" s="6"/>
    </row>
    <row r="6" spans="1:133">
      <c r="A6" s="12"/>
      <c r="B6" s="44">
        <v>511</v>
      </c>
      <c r="C6" s="20" t="s">
        <v>19</v>
      </c>
      <c r="D6" s="46">
        <v>212771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212771</v>
      </c>
      <c r="O6" s="47">
        <f t="shared" si="2"/>
        <v>16.960621761658032</v>
      </c>
      <c r="P6" s="9"/>
    </row>
    <row r="7" spans="1:133">
      <c r="A7" s="12"/>
      <c r="B7" s="44">
        <v>513</v>
      </c>
      <c r="C7" s="20" t="s">
        <v>20</v>
      </c>
      <c r="D7" s="46">
        <v>834046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834046</v>
      </c>
      <c r="O7" s="47">
        <f t="shared" si="2"/>
        <v>66.484336388999608</v>
      </c>
      <c r="P7" s="9"/>
    </row>
    <row r="8" spans="1:133">
      <c r="A8" s="12"/>
      <c r="B8" s="44">
        <v>514</v>
      </c>
      <c r="C8" s="20" t="s">
        <v>73</v>
      </c>
      <c r="D8" s="46">
        <v>344684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344684</v>
      </c>
      <c r="O8" s="47">
        <f t="shared" si="2"/>
        <v>27.475807094459945</v>
      </c>
      <c r="P8" s="9"/>
    </row>
    <row r="9" spans="1:133">
      <c r="A9" s="12"/>
      <c r="B9" s="44">
        <v>515</v>
      </c>
      <c r="C9" s="20" t="s">
        <v>21</v>
      </c>
      <c r="D9" s="46">
        <v>453850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453850</v>
      </c>
      <c r="O9" s="47">
        <f t="shared" si="2"/>
        <v>36.177760063770428</v>
      </c>
      <c r="P9" s="9"/>
    </row>
    <row r="10" spans="1:133">
      <c r="A10" s="12"/>
      <c r="B10" s="44">
        <v>519</v>
      </c>
      <c r="C10" s="20" t="s">
        <v>58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2789386</v>
      </c>
      <c r="L10" s="46">
        <v>0</v>
      </c>
      <c r="M10" s="46">
        <v>0</v>
      </c>
      <c r="N10" s="46">
        <f t="shared" si="1"/>
        <v>2789386</v>
      </c>
      <c r="O10" s="47">
        <f t="shared" si="2"/>
        <v>222.35041849342369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18005716</v>
      </c>
      <c r="E11" s="31">
        <f t="shared" si="3"/>
        <v>189413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18195129</v>
      </c>
      <c r="O11" s="43">
        <f t="shared" si="2"/>
        <v>1450.3889198884017</v>
      </c>
      <c r="P11" s="10"/>
    </row>
    <row r="12" spans="1:133">
      <c r="A12" s="12"/>
      <c r="B12" s="44">
        <v>521</v>
      </c>
      <c r="C12" s="20" t="s">
        <v>25</v>
      </c>
      <c r="D12" s="46">
        <v>11108507</v>
      </c>
      <c r="E12" s="46">
        <v>94459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11202966</v>
      </c>
      <c r="O12" s="47">
        <f t="shared" si="2"/>
        <v>893.02239936229569</v>
      </c>
      <c r="P12" s="9"/>
    </row>
    <row r="13" spans="1:133">
      <c r="A13" s="12"/>
      <c r="B13" s="44">
        <v>522</v>
      </c>
      <c r="C13" s="20" t="s">
        <v>26</v>
      </c>
      <c r="D13" s="46">
        <v>4803024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4803024</v>
      </c>
      <c r="O13" s="47">
        <f t="shared" si="2"/>
        <v>382.86361100039858</v>
      </c>
      <c r="P13" s="9"/>
    </row>
    <row r="14" spans="1:133">
      <c r="A14" s="12"/>
      <c r="B14" s="44">
        <v>524</v>
      </c>
      <c r="C14" s="20" t="s">
        <v>27</v>
      </c>
      <c r="D14" s="46">
        <v>2094185</v>
      </c>
      <c r="E14" s="46">
        <v>94954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2189139</v>
      </c>
      <c r="O14" s="47">
        <f t="shared" si="2"/>
        <v>174.50290952570745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26807074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26807074</v>
      </c>
      <c r="O15" s="43">
        <f t="shared" si="2"/>
        <v>2136.8731765643684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13525316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13525316</v>
      </c>
      <c r="O16" s="47">
        <f t="shared" si="2"/>
        <v>1078.1439617377441</v>
      </c>
      <c r="P16" s="9"/>
    </row>
    <row r="17" spans="1:119">
      <c r="A17" s="12"/>
      <c r="B17" s="44">
        <v>535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10265409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10265409</v>
      </c>
      <c r="O17" s="47">
        <f t="shared" si="2"/>
        <v>818.28688720605817</v>
      </c>
      <c r="P17" s="9"/>
    </row>
    <row r="18" spans="1:119">
      <c r="A18" s="12"/>
      <c r="B18" s="44">
        <v>536</v>
      </c>
      <c r="C18" s="20" t="s">
        <v>70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2214265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2214265</v>
      </c>
      <c r="O18" s="47">
        <f t="shared" si="2"/>
        <v>176.50577919489837</v>
      </c>
      <c r="P18" s="9"/>
    </row>
    <row r="19" spans="1:119">
      <c r="A19" s="12"/>
      <c r="B19" s="44">
        <v>538</v>
      </c>
      <c r="C19" s="20" t="s">
        <v>59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802084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802084</v>
      </c>
      <c r="O19" s="47">
        <f t="shared" si="2"/>
        <v>63.936548425667596</v>
      </c>
      <c r="P19" s="9"/>
    </row>
    <row r="20" spans="1:119" ht="15.75">
      <c r="A20" s="28" t="s">
        <v>32</v>
      </c>
      <c r="B20" s="29"/>
      <c r="C20" s="30"/>
      <c r="D20" s="31">
        <f t="shared" ref="D20:M20" si="5">SUM(D21:D21)</f>
        <v>3099970</v>
      </c>
      <c r="E20" s="31">
        <f t="shared" si="5"/>
        <v>4423577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7523547</v>
      </c>
      <c r="O20" s="43">
        <f t="shared" si="2"/>
        <v>599.72475089677164</v>
      </c>
      <c r="P20" s="10"/>
    </row>
    <row r="21" spans="1:119">
      <c r="A21" s="12"/>
      <c r="B21" s="44">
        <v>541</v>
      </c>
      <c r="C21" s="20" t="s">
        <v>60</v>
      </c>
      <c r="D21" s="46">
        <v>3099970</v>
      </c>
      <c r="E21" s="46">
        <v>4423577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7523547</v>
      </c>
      <c r="O21" s="47">
        <f t="shared" si="2"/>
        <v>599.72475089677164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SUM(D23:D23)</f>
        <v>0</v>
      </c>
      <c r="E22" s="31">
        <f t="shared" si="6"/>
        <v>469982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469982</v>
      </c>
      <c r="O22" s="43">
        <f t="shared" si="2"/>
        <v>37.463690713431646</v>
      </c>
      <c r="P22" s="10"/>
    </row>
    <row r="23" spans="1:119">
      <c r="A23" s="13"/>
      <c r="B23" s="45">
        <v>559</v>
      </c>
      <c r="C23" s="21" t="s">
        <v>35</v>
      </c>
      <c r="D23" s="46">
        <v>0</v>
      </c>
      <c r="E23" s="46">
        <v>469982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469982</v>
      </c>
      <c r="O23" s="47">
        <f t="shared" si="2"/>
        <v>37.463690713431646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SUM(D25:D27)</f>
        <v>3649380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2036147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5685527</v>
      </c>
      <c r="O24" s="43">
        <f t="shared" si="2"/>
        <v>453.21060183339978</v>
      </c>
      <c r="P24" s="9"/>
    </row>
    <row r="25" spans="1:119">
      <c r="A25" s="12"/>
      <c r="B25" s="44">
        <v>571</v>
      </c>
      <c r="C25" s="20" t="s">
        <v>37</v>
      </c>
      <c r="D25" s="46">
        <v>202898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202898</v>
      </c>
      <c r="O25" s="47">
        <f t="shared" si="2"/>
        <v>16.173614986050218</v>
      </c>
      <c r="P25" s="9"/>
    </row>
    <row r="26" spans="1:119">
      <c r="A26" s="12"/>
      <c r="B26" s="44">
        <v>572</v>
      </c>
      <c r="C26" s="20" t="s">
        <v>61</v>
      </c>
      <c r="D26" s="46">
        <v>3446482</v>
      </c>
      <c r="E26" s="46">
        <v>0</v>
      </c>
      <c r="F26" s="46">
        <v>0</v>
      </c>
      <c r="G26" s="46">
        <v>0</v>
      </c>
      <c r="H26" s="46">
        <v>0</v>
      </c>
      <c r="I26" s="46">
        <v>936327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4382809</v>
      </c>
      <c r="O26" s="47">
        <f t="shared" si="2"/>
        <v>349.3669988043045</v>
      </c>
      <c r="P26" s="9"/>
    </row>
    <row r="27" spans="1:119">
      <c r="A27" s="12"/>
      <c r="B27" s="44">
        <v>575</v>
      </c>
      <c r="C27" s="20" t="s">
        <v>62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1099820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1099820</v>
      </c>
      <c r="O27" s="47">
        <f t="shared" si="2"/>
        <v>87.669988043045038</v>
      </c>
      <c r="P27" s="9"/>
    </row>
    <row r="28" spans="1:119" ht="15.75">
      <c r="A28" s="28" t="s">
        <v>63</v>
      </c>
      <c r="B28" s="29"/>
      <c r="C28" s="30"/>
      <c r="D28" s="31">
        <f t="shared" ref="D28:M28" si="8">SUM(D29:D29)</f>
        <v>52000</v>
      </c>
      <c r="E28" s="31">
        <f t="shared" si="8"/>
        <v>1226370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550000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1828370</v>
      </c>
      <c r="O28" s="43">
        <f t="shared" si="2"/>
        <v>145.74491829414109</v>
      </c>
      <c r="P28" s="9"/>
    </row>
    <row r="29" spans="1:119" ht="15.75" thickBot="1">
      <c r="A29" s="12"/>
      <c r="B29" s="44">
        <v>581</v>
      </c>
      <c r="C29" s="20" t="s">
        <v>64</v>
      </c>
      <c r="D29" s="46">
        <v>52000</v>
      </c>
      <c r="E29" s="46">
        <v>1226370</v>
      </c>
      <c r="F29" s="46">
        <v>0</v>
      </c>
      <c r="G29" s="46">
        <v>0</v>
      </c>
      <c r="H29" s="46">
        <v>0</v>
      </c>
      <c r="I29" s="46">
        <v>550000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1828370</v>
      </c>
      <c r="O29" s="47">
        <f t="shared" si="2"/>
        <v>145.74491829414109</v>
      </c>
      <c r="P29" s="9"/>
    </row>
    <row r="30" spans="1:119" ht="16.5" thickBot="1">
      <c r="A30" s="14" t="s">
        <v>10</v>
      </c>
      <c r="B30" s="23"/>
      <c r="C30" s="22"/>
      <c r="D30" s="15">
        <f>SUM(D5,D11,D15,D20,D22,D24,D28)</f>
        <v>26652417</v>
      </c>
      <c r="E30" s="15">
        <f t="shared" ref="E30:M30" si="9">SUM(E5,E11,E15,E20,E22,E24,E28)</f>
        <v>6309342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29393221</v>
      </c>
      <c r="J30" s="15">
        <f t="shared" si="9"/>
        <v>0</v>
      </c>
      <c r="K30" s="15">
        <f t="shared" si="9"/>
        <v>2789386</v>
      </c>
      <c r="L30" s="15">
        <f t="shared" si="9"/>
        <v>0</v>
      </c>
      <c r="M30" s="15">
        <f t="shared" si="9"/>
        <v>0</v>
      </c>
      <c r="N30" s="15">
        <f t="shared" si="1"/>
        <v>65144366</v>
      </c>
      <c r="O30" s="37">
        <f t="shared" si="2"/>
        <v>5192.8550019928261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74</v>
      </c>
      <c r="M32" s="163"/>
      <c r="N32" s="163"/>
      <c r="O32" s="41">
        <v>12545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47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1414103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2883759</v>
      </c>
      <c r="L5" s="26">
        <f t="shared" si="0"/>
        <v>0</v>
      </c>
      <c r="M5" s="26">
        <f t="shared" si="0"/>
        <v>0</v>
      </c>
      <c r="N5" s="27">
        <f t="shared" ref="N5:N30" si="1">SUM(D5:M5)</f>
        <v>4297862</v>
      </c>
      <c r="O5" s="32">
        <f t="shared" ref="O5:O30" si="2">(N5/O$32)</f>
        <v>344.73907114783026</v>
      </c>
      <c r="P5" s="6"/>
    </row>
    <row r="6" spans="1:133">
      <c r="A6" s="12"/>
      <c r="B6" s="44">
        <v>511</v>
      </c>
      <c r="C6" s="20" t="s">
        <v>19</v>
      </c>
      <c r="D6" s="46">
        <v>208942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208942</v>
      </c>
      <c r="O6" s="47">
        <f t="shared" si="2"/>
        <v>16.759605358145503</v>
      </c>
      <c r="P6" s="9"/>
    </row>
    <row r="7" spans="1:133">
      <c r="A7" s="12"/>
      <c r="B7" s="44">
        <v>513</v>
      </c>
      <c r="C7" s="20" t="s">
        <v>20</v>
      </c>
      <c r="D7" s="46">
        <v>898178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898178</v>
      </c>
      <c r="O7" s="47">
        <f t="shared" si="2"/>
        <v>72.044437314510304</v>
      </c>
      <c r="P7" s="9"/>
    </row>
    <row r="8" spans="1:133">
      <c r="A8" s="12"/>
      <c r="B8" s="44">
        <v>515</v>
      </c>
      <c r="C8" s="20" t="s">
        <v>21</v>
      </c>
      <c r="D8" s="46">
        <v>306983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306983</v>
      </c>
      <c r="O8" s="47">
        <f t="shared" si="2"/>
        <v>24.623646426566136</v>
      </c>
      <c r="P8" s="9"/>
    </row>
    <row r="9" spans="1:133">
      <c r="A9" s="12"/>
      <c r="B9" s="44">
        <v>519</v>
      </c>
      <c r="C9" s="20" t="s">
        <v>58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2883759</v>
      </c>
      <c r="L9" s="46">
        <v>0</v>
      </c>
      <c r="M9" s="46">
        <v>0</v>
      </c>
      <c r="N9" s="46">
        <f t="shared" si="1"/>
        <v>2883759</v>
      </c>
      <c r="O9" s="47">
        <f t="shared" si="2"/>
        <v>231.31138204860832</v>
      </c>
      <c r="P9" s="9"/>
    </row>
    <row r="10" spans="1:133" ht="15.75">
      <c r="A10" s="28" t="s">
        <v>24</v>
      </c>
      <c r="B10" s="29"/>
      <c r="C10" s="30"/>
      <c r="D10" s="31">
        <f t="shared" ref="D10:M10" si="3">SUM(D11:D13)</f>
        <v>12753447</v>
      </c>
      <c r="E10" s="31">
        <f t="shared" si="3"/>
        <v>250301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13003748</v>
      </c>
      <c r="O10" s="43">
        <f t="shared" si="2"/>
        <v>1043.0535012432822</v>
      </c>
      <c r="P10" s="10"/>
    </row>
    <row r="11" spans="1:133">
      <c r="A11" s="12"/>
      <c r="B11" s="44">
        <v>521</v>
      </c>
      <c r="C11" s="20" t="s">
        <v>25</v>
      </c>
      <c r="D11" s="46">
        <v>7663790</v>
      </c>
      <c r="E11" s="46">
        <v>18668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7682458</v>
      </c>
      <c r="O11" s="47">
        <f t="shared" si="2"/>
        <v>616.22346996069621</v>
      </c>
      <c r="P11" s="9"/>
    </row>
    <row r="12" spans="1:133">
      <c r="A12" s="12"/>
      <c r="B12" s="44">
        <v>522</v>
      </c>
      <c r="C12" s="20" t="s">
        <v>26</v>
      </c>
      <c r="D12" s="46">
        <v>4184371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4184371</v>
      </c>
      <c r="O12" s="47">
        <f t="shared" si="2"/>
        <v>335.63575840218175</v>
      </c>
      <c r="P12" s="9"/>
    </row>
    <row r="13" spans="1:133">
      <c r="A13" s="12"/>
      <c r="B13" s="44">
        <v>524</v>
      </c>
      <c r="C13" s="20" t="s">
        <v>27</v>
      </c>
      <c r="D13" s="46">
        <v>905286</v>
      </c>
      <c r="E13" s="46">
        <v>231633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1136919</v>
      </c>
      <c r="O13" s="47">
        <f t="shared" si="2"/>
        <v>91.19427288040427</v>
      </c>
      <c r="P13" s="9"/>
    </row>
    <row r="14" spans="1:133" ht="15.75">
      <c r="A14" s="28" t="s">
        <v>28</v>
      </c>
      <c r="B14" s="29"/>
      <c r="C14" s="30"/>
      <c r="D14" s="31">
        <f t="shared" ref="D14:M14" si="4">SUM(D15:D18)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28443558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28443558</v>
      </c>
      <c r="O14" s="43">
        <f t="shared" si="2"/>
        <v>2281.5078206465068</v>
      </c>
      <c r="P14" s="10"/>
    </row>
    <row r="15" spans="1:133">
      <c r="A15" s="12"/>
      <c r="B15" s="44">
        <v>533</v>
      </c>
      <c r="C15" s="20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14494223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14494223</v>
      </c>
      <c r="O15" s="47">
        <f t="shared" si="2"/>
        <v>1162.6071228042031</v>
      </c>
      <c r="P15" s="9"/>
    </row>
    <row r="16" spans="1:133">
      <c r="A16" s="12"/>
      <c r="B16" s="44">
        <v>535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10793367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10793367</v>
      </c>
      <c r="O16" s="47">
        <f t="shared" si="2"/>
        <v>865.75495307612096</v>
      </c>
      <c r="P16" s="9"/>
    </row>
    <row r="17" spans="1:119">
      <c r="A17" s="12"/>
      <c r="B17" s="44">
        <v>536</v>
      </c>
      <c r="C17" s="20" t="s">
        <v>70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2385095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2385095</v>
      </c>
      <c r="O17" s="47">
        <f t="shared" si="2"/>
        <v>191.31266543675304</v>
      </c>
      <c r="P17" s="9"/>
    </row>
    <row r="18" spans="1:119">
      <c r="A18" s="12"/>
      <c r="B18" s="44">
        <v>538</v>
      </c>
      <c r="C18" s="20" t="s">
        <v>59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770873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770873</v>
      </c>
      <c r="O18" s="47">
        <f t="shared" si="2"/>
        <v>61.833079329429694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1714838</v>
      </c>
      <c r="E19" s="31">
        <f t="shared" si="5"/>
        <v>5173662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6888500</v>
      </c>
      <c r="O19" s="43">
        <f t="shared" si="2"/>
        <v>552.53870217373867</v>
      </c>
      <c r="P19" s="10"/>
    </row>
    <row r="20" spans="1:119">
      <c r="A20" s="12"/>
      <c r="B20" s="44">
        <v>541</v>
      </c>
      <c r="C20" s="20" t="s">
        <v>60</v>
      </c>
      <c r="D20" s="46">
        <v>1714838</v>
      </c>
      <c r="E20" s="46">
        <v>5173662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6888500</v>
      </c>
      <c r="O20" s="47">
        <f t="shared" si="2"/>
        <v>552.53870217373867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0</v>
      </c>
      <c r="E21" s="31">
        <f t="shared" si="6"/>
        <v>450430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450430</v>
      </c>
      <c r="O21" s="43">
        <f t="shared" si="2"/>
        <v>36.129782626132993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450430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450430</v>
      </c>
      <c r="O22" s="47">
        <f t="shared" si="2"/>
        <v>36.129782626132993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SUM(D24:D26)</f>
        <v>3451244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2147834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5599078</v>
      </c>
      <c r="O23" s="43">
        <f t="shared" si="2"/>
        <v>449.11189540386619</v>
      </c>
      <c r="P23" s="9"/>
    </row>
    <row r="24" spans="1:119">
      <c r="A24" s="12"/>
      <c r="B24" s="44">
        <v>571</v>
      </c>
      <c r="C24" s="20" t="s">
        <v>37</v>
      </c>
      <c r="D24" s="46">
        <v>207737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207737</v>
      </c>
      <c r="O24" s="47">
        <f t="shared" si="2"/>
        <v>16.662950188497632</v>
      </c>
      <c r="P24" s="9"/>
    </row>
    <row r="25" spans="1:119">
      <c r="A25" s="12"/>
      <c r="B25" s="44">
        <v>572</v>
      </c>
      <c r="C25" s="20" t="s">
        <v>61</v>
      </c>
      <c r="D25" s="46">
        <v>3243507</v>
      </c>
      <c r="E25" s="46">
        <v>0</v>
      </c>
      <c r="F25" s="46">
        <v>0</v>
      </c>
      <c r="G25" s="46">
        <v>0</v>
      </c>
      <c r="H25" s="46">
        <v>0</v>
      </c>
      <c r="I25" s="46">
        <v>1004226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4247733</v>
      </c>
      <c r="O25" s="47">
        <f t="shared" si="2"/>
        <v>340.71813587871981</v>
      </c>
      <c r="P25" s="9"/>
    </row>
    <row r="26" spans="1:119">
      <c r="A26" s="12"/>
      <c r="B26" s="44">
        <v>575</v>
      </c>
      <c r="C26" s="20" t="s">
        <v>62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1143608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1143608</v>
      </c>
      <c r="O26" s="47">
        <f t="shared" si="2"/>
        <v>91.730809336648747</v>
      </c>
      <c r="P26" s="9"/>
    </row>
    <row r="27" spans="1:119" ht="15.75">
      <c r="A27" s="28" t="s">
        <v>63</v>
      </c>
      <c r="B27" s="29"/>
      <c r="C27" s="30"/>
      <c r="D27" s="31">
        <f t="shared" ref="D27:M27" si="8">SUM(D28:D29)</f>
        <v>237674</v>
      </c>
      <c r="E27" s="31">
        <f t="shared" si="8"/>
        <v>42636240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870000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43743914</v>
      </c>
      <c r="O27" s="43">
        <f t="shared" si="2"/>
        <v>3508.7762894040266</v>
      </c>
      <c r="P27" s="9"/>
    </row>
    <row r="28" spans="1:119">
      <c r="A28" s="12"/>
      <c r="B28" s="44">
        <v>581</v>
      </c>
      <c r="C28" s="20" t="s">
        <v>64</v>
      </c>
      <c r="D28" s="46">
        <v>237674</v>
      </c>
      <c r="E28" s="46">
        <v>1170</v>
      </c>
      <c r="F28" s="46">
        <v>0</v>
      </c>
      <c r="G28" s="46">
        <v>0</v>
      </c>
      <c r="H28" s="46">
        <v>0</v>
      </c>
      <c r="I28" s="46">
        <v>870000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1108844</v>
      </c>
      <c r="O28" s="47">
        <f t="shared" si="2"/>
        <v>88.942327745247454</v>
      </c>
      <c r="P28" s="9"/>
    </row>
    <row r="29" spans="1:119" ht="15.75" thickBot="1">
      <c r="A29" s="12"/>
      <c r="B29" s="44">
        <v>585</v>
      </c>
      <c r="C29" s="20" t="s">
        <v>67</v>
      </c>
      <c r="D29" s="46">
        <v>0</v>
      </c>
      <c r="E29" s="46">
        <v>42635070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42635070</v>
      </c>
      <c r="O29" s="47">
        <f t="shared" si="2"/>
        <v>3419.8339616587791</v>
      </c>
      <c r="P29" s="9"/>
    </row>
    <row r="30" spans="1:119" ht="16.5" thickBot="1">
      <c r="A30" s="14" t="s">
        <v>10</v>
      </c>
      <c r="B30" s="23"/>
      <c r="C30" s="22"/>
      <c r="D30" s="15">
        <f>SUM(D5,D10,D14,D19,D21,D23,D27)</f>
        <v>19571306</v>
      </c>
      <c r="E30" s="15">
        <f t="shared" ref="E30:M30" si="9">SUM(E5,E10,E14,E19,E21,E23,E27)</f>
        <v>48510633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31461392</v>
      </c>
      <c r="J30" s="15">
        <f t="shared" si="9"/>
        <v>0</v>
      </c>
      <c r="K30" s="15">
        <f t="shared" si="9"/>
        <v>2883759</v>
      </c>
      <c r="L30" s="15">
        <f t="shared" si="9"/>
        <v>0</v>
      </c>
      <c r="M30" s="15">
        <f t="shared" si="9"/>
        <v>0</v>
      </c>
      <c r="N30" s="15">
        <f t="shared" si="1"/>
        <v>102427090</v>
      </c>
      <c r="O30" s="37">
        <f t="shared" si="2"/>
        <v>8215.8570626453838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71</v>
      </c>
      <c r="M32" s="163"/>
      <c r="N32" s="163"/>
      <c r="O32" s="41">
        <v>12467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47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2024-11-05T21:35:09Z</cp:lastPrinted>
  <dcterms:created xsi:type="dcterms:W3CDTF">2000-08-31T21:26:31Z</dcterms:created>
  <dcterms:modified xsi:type="dcterms:W3CDTF">2024-11-05T21:35:13Z</dcterms:modified>
</cp:coreProperties>
</file>