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'2008'!$A$1:$O$39</definedName>
    <definedName name="_xlnm.Print_Area" localSheetId="14">'2009'!$A$1:$O$33</definedName>
    <definedName name="_xlnm.Print_Area" localSheetId="13">'2010'!$A$1:$O$35</definedName>
    <definedName name="_xlnm.Print_Area" localSheetId="12">'2011'!$A$1:$O$37</definedName>
    <definedName name="_xlnm.Print_Area" localSheetId="11">'2012'!$A$1:$O$37</definedName>
    <definedName name="_xlnm.Print_Area" localSheetId="10">'2013'!$A$1:$O$38</definedName>
    <definedName name="_xlnm.Print_Area" localSheetId="9">'2014'!$A$1:$O$38</definedName>
    <definedName name="_xlnm.Print_Area" localSheetId="8">'2015'!$A$1:$O$36</definedName>
    <definedName name="_xlnm.Print_Area" localSheetId="7">'2016'!$A$1:$O$36</definedName>
    <definedName name="_xlnm.Print_Area" localSheetId="6">'2017'!$A$1:$O$37</definedName>
    <definedName name="_xlnm.Print_Area" localSheetId="5">'2018'!$A$1:$O$33</definedName>
    <definedName name="_xlnm.Print_Area" localSheetId="4">'2019'!$A$1:$O$33</definedName>
    <definedName name="_xlnm.Print_Area" localSheetId="3">'2020'!$A$1:$O$37</definedName>
    <definedName name="_xlnm.Print_Area" localSheetId="2">'2021'!$A$1:$P$34</definedName>
    <definedName name="_xlnm.Print_Area" localSheetId="1">'2022'!$A$1:$P$36</definedName>
    <definedName name="_xlnm.Print_Area" localSheetId="0">'2023'!$A$1:$P$35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1" i="48" l="1"/>
  <c r="F31" i="48"/>
  <c r="G31" i="48"/>
  <c r="H31" i="48"/>
  <c r="I31" i="48"/>
  <c r="J31" i="48"/>
  <c r="K31" i="48"/>
  <c r="L31" i="48"/>
  <c r="M31" i="48"/>
  <c r="N31" i="48"/>
  <c r="D31" i="48"/>
  <c r="O30" i="48" l="1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8" i="48" l="1"/>
  <c r="P28" i="48" s="1"/>
  <c r="O24" i="48"/>
  <c r="P24" i="48" s="1"/>
  <c r="O17" i="48"/>
  <c r="P17" i="48" s="1"/>
  <c r="O12" i="48"/>
  <c r="P12" i="48" s="1"/>
  <c r="O5" i="48"/>
  <c r="P5" i="48" s="1"/>
  <c r="E32" i="47"/>
  <c r="F32" i="47"/>
  <c r="G32" i="47"/>
  <c r="H32" i="47"/>
  <c r="I32" i="47"/>
  <c r="J32" i="47"/>
  <c r="K32" i="47"/>
  <c r="L32" i="47"/>
  <c r="M32" i="47"/>
  <c r="N32" i="47"/>
  <c r="D32" i="47"/>
  <c r="O31" i="48" l="1"/>
  <c r="P31" i="48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30" i="47" l="1"/>
  <c r="P30" i="47" s="1"/>
  <c r="O26" i="47"/>
  <c r="P26" i="47" s="1"/>
  <c r="O23" i="47"/>
  <c r="P23" i="47" s="1"/>
  <c r="O16" i="47"/>
  <c r="P16" i="47" s="1"/>
  <c r="O12" i="47"/>
  <c r="P12" i="47" s="1"/>
  <c r="O5" i="47"/>
  <c r="P5" i="47" s="1"/>
  <c r="O29" i="46"/>
  <c r="P29" i="46"/>
  <c r="O28" i="46"/>
  <c r="P28" i="46" s="1"/>
  <c r="O27" i="46"/>
  <c r="P27" i="46"/>
  <c r="N26" i="46"/>
  <c r="M26" i="46"/>
  <c r="L26" i="46"/>
  <c r="K26" i="46"/>
  <c r="J26" i="46"/>
  <c r="I26" i="46"/>
  <c r="H26" i="46"/>
  <c r="G26" i="46"/>
  <c r="F26" i="46"/>
  <c r="F30" i="46" s="1"/>
  <c r="E26" i="46"/>
  <c r="D26" i="46"/>
  <c r="O25" i="46"/>
  <c r="P25" i="46" s="1"/>
  <c r="N24" i="46"/>
  <c r="M24" i="46"/>
  <c r="L24" i="46"/>
  <c r="K24" i="46"/>
  <c r="J24" i="46"/>
  <c r="O24" i="46" s="1"/>
  <c r="P24" i="46" s="1"/>
  <c r="I24" i="46"/>
  <c r="H24" i="46"/>
  <c r="G24" i="46"/>
  <c r="F24" i="46"/>
  <c r="E24" i="46"/>
  <c r="D24" i="46"/>
  <c r="O23" i="46"/>
  <c r="P23" i="46" s="1"/>
  <c r="O22" i="46"/>
  <c r="P22" i="46" s="1"/>
  <c r="O21" i="46"/>
  <c r="P21" i="46"/>
  <c r="O20" i="46"/>
  <c r="P20" i="46"/>
  <c r="O19" i="46"/>
  <c r="P19" i="46" s="1"/>
  <c r="O18" i="46"/>
  <c r="P18" i="46"/>
  <c r="O17" i="46"/>
  <c r="P17" i="46" s="1"/>
  <c r="N16" i="46"/>
  <c r="M16" i="46"/>
  <c r="L16" i="46"/>
  <c r="K16" i="46"/>
  <c r="O16" i="46" s="1"/>
  <c r="P16" i="46" s="1"/>
  <c r="J16" i="46"/>
  <c r="I16" i="46"/>
  <c r="H16" i="46"/>
  <c r="H30" i="46" s="1"/>
  <c r="G16" i="46"/>
  <c r="F16" i="46"/>
  <c r="E16" i="46"/>
  <c r="E30" i="46" s="1"/>
  <c r="D16" i="46"/>
  <c r="O15" i="46"/>
  <c r="P15" i="46" s="1"/>
  <c r="O14" i="46"/>
  <c r="P14" i="46"/>
  <c r="O13" i="46"/>
  <c r="P13" i="46" s="1"/>
  <c r="N12" i="46"/>
  <c r="M12" i="46"/>
  <c r="L12" i="46"/>
  <c r="K12" i="46"/>
  <c r="J12" i="46"/>
  <c r="I12" i="46"/>
  <c r="H12" i="46"/>
  <c r="G12" i="46"/>
  <c r="F12" i="46"/>
  <c r="E12" i="46"/>
  <c r="D12" i="46"/>
  <c r="O12" i="46" s="1"/>
  <c r="P12" i="46" s="1"/>
  <c r="O11" i="46"/>
  <c r="P11" i="46"/>
  <c r="O10" i="46"/>
  <c r="P10" i="46" s="1"/>
  <c r="O9" i="46"/>
  <c r="P9" i="46"/>
  <c r="O8" i="46"/>
  <c r="P8" i="46" s="1"/>
  <c r="O7" i="46"/>
  <c r="P7" i="46" s="1"/>
  <c r="O6" i="46"/>
  <c r="P6" i="46"/>
  <c r="N5" i="46"/>
  <c r="N30" i="46" s="1"/>
  <c r="M5" i="46"/>
  <c r="M30" i="46" s="1"/>
  <c r="L5" i="46"/>
  <c r="L30" i="46" s="1"/>
  <c r="K5" i="46"/>
  <c r="K30" i="46" s="1"/>
  <c r="J5" i="46"/>
  <c r="J30" i="46" s="1"/>
  <c r="I5" i="46"/>
  <c r="I30" i="46" s="1"/>
  <c r="H5" i="46"/>
  <c r="G5" i="46"/>
  <c r="G30" i="46" s="1"/>
  <c r="F5" i="46"/>
  <c r="E5" i="46"/>
  <c r="D5" i="46"/>
  <c r="H33" i="45"/>
  <c r="N32" i="45"/>
  <c r="O32" i="45" s="1"/>
  <c r="N31" i="45"/>
  <c r="O31" i="45" s="1"/>
  <c r="N30" i="45"/>
  <c r="O30" i="45"/>
  <c r="M29" i="45"/>
  <c r="L29" i="45"/>
  <c r="K29" i="45"/>
  <c r="J29" i="45"/>
  <c r="I29" i="45"/>
  <c r="H29" i="45"/>
  <c r="G29" i="45"/>
  <c r="F29" i="45"/>
  <c r="E29" i="45"/>
  <c r="D29" i="45"/>
  <c r="N28" i="45"/>
  <c r="O28" i="45"/>
  <c r="N27" i="45"/>
  <c r="O27" i="45"/>
  <c r="M26" i="45"/>
  <c r="L26" i="45"/>
  <c r="K26" i="45"/>
  <c r="J26" i="45"/>
  <c r="I26" i="45"/>
  <c r="H26" i="45"/>
  <c r="G26" i="45"/>
  <c r="N26" i="45" s="1"/>
  <c r="O26" i="45" s="1"/>
  <c r="F26" i="45"/>
  <c r="E26" i="45"/>
  <c r="D26" i="45"/>
  <c r="N25" i="45"/>
  <c r="O25" i="45"/>
  <c r="N24" i="45"/>
  <c r="O24" i="45" s="1"/>
  <c r="N23" i="45"/>
  <c r="O23" i="45" s="1"/>
  <c r="N22" i="45"/>
  <c r="O22" i="45" s="1"/>
  <c r="N21" i="45"/>
  <c r="O21" i="45" s="1"/>
  <c r="N20" i="45"/>
  <c r="O20" i="45"/>
  <c r="M19" i="45"/>
  <c r="L19" i="45"/>
  <c r="K19" i="45"/>
  <c r="K33" i="45" s="1"/>
  <c r="J19" i="45"/>
  <c r="I19" i="45"/>
  <c r="H19" i="45"/>
  <c r="G19" i="45"/>
  <c r="F19" i="45"/>
  <c r="E19" i="45"/>
  <c r="N19" i="45" s="1"/>
  <c r="O19" i="45" s="1"/>
  <c r="D19" i="45"/>
  <c r="N18" i="45"/>
  <c r="O18" i="45"/>
  <c r="N17" i="45"/>
  <c r="O17" i="45"/>
  <c r="N16" i="45"/>
  <c r="O16" i="45" s="1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/>
  <c r="N9" i="45"/>
  <c r="O9" i="45"/>
  <c r="N8" i="45"/>
  <c r="O8" i="45" s="1"/>
  <c r="N7" i="45"/>
  <c r="O7" i="45" s="1"/>
  <c r="N6" i="45"/>
  <c r="O6" i="45" s="1"/>
  <c r="M5" i="45"/>
  <c r="N5" i="45" s="1"/>
  <c r="O5" i="45" s="1"/>
  <c r="L5" i="45"/>
  <c r="L33" i="45" s="1"/>
  <c r="K5" i="45"/>
  <c r="J5" i="45"/>
  <c r="J33" i="45" s="1"/>
  <c r="I5" i="45"/>
  <c r="I33" i="45" s="1"/>
  <c r="H5" i="45"/>
  <c r="G5" i="45"/>
  <c r="G33" i="45" s="1"/>
  <c r="F5" i="45"/>
  <c r="F33" i="45" s="1"/>
  <c r="E5" i="45"/>
  <c r="D5" i="45"/>
  <c r="D33" i="45" s="1"/>
  <c r="G29" i="44"/>
  <c r="N28" i="44"/>
  <c r="O28" i="44" s="1"/>
  <c r="N27" i="44"/>
  <c r="O27" i="44" s="1"/>
  <c r="M26" i="44"/>
  <c r="M29" i="44" s="1"/>
  <c r="L26" i="44"/>
  <c r="K26" i="44"/>
  <c r="J26" i="44"/>
  <c r="J29" i="44" s="1"/>
  <c r="I26" i="44"/>
  <c r="H26" i="44"/>
  <c r="G26" i="44"/>
  <c r="F26" i="44"/>
  <c r="E26" i="44"/>
  <c r="D26" i="44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/>
  <c r="N20" i="44"/>
  <c r="O20" i="44"/>
  <c r="N19" i="44"/>
  <c r="O19" i="44" s="1"/>
  <c r="N18" i="44"/>
  <c r="O18" i="44" s="1"/>
  <c r="M17" i="44"/>
  <c r="L17" i="44"/>
  <c r="K17" i="44"/>
  <c r="N17" i="44" s="1"/>
  <c r="O17" i="44" s="1"/>
  <c r="J17" i="44"/>
  <c r="I17" i="44"/>
  <c r="H17" i="44"/>
  <c r="G17" i="44"/>
  <c r="F17" i="44"/>
  <c r="E17" i="44"/>
  <c r="D17" i="44"/>
  <c r="N16" i="44"/>
  <c r="O16" i="44" s="1"/>
  <c r="N15" i="44"/>
  <c r="O15" i="44" s="1"/>
  <c r="N14" i="44"/>
  <c r="O14" i="44" s="1"/>
  <c r="N13" i="44"/>
  <c r="O13" i="44"/>
  <c r="M12" i="44"/>
  <c r="L12" i="44"/>
  <c r="K12" i="44"/>
  <c r="J12" i="44"/>
  <c r="I12" i="44"/>
  <c r="H12" i="44"/>
  <c r="G12" i="44"/>
  <c r="F12" i="44"/>
  <c r="E12" i="44"/>
  <c r="N12" i="44" s="1"/>
  <c r="O12" i="44" s="1"/>
  <c r="D12" i="44"/>
  <c r="N11" i="44"/>
  <c r="O11" i="44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L29" i="44" s="1"/>
  <c r="K5" i="44"/>
  <c r="K29" i="44" s="1"/>
  <c r="J5" i="44"/>
  <c r="I5" i="44"/>
  <c r="I29" i="44" s="1"/>
  <c r="H5" i="44"/>
  <c r="H29" i="44" s="1"/>
  <c r="G5" i="44"/>
  <c r="F5" i="44"/>
  <c r="F29" i="44" s="1"/>
  <c r="E5" i="44"/>
  <c r="E29" i="44" s="1"/>
  <c r="D5" i="44"/>
  <c r="D29" i="44" s="1"/>
  <c r="H29" i="43"/>
  <c r="N28" i="43"/>
  <c r="O28" i="43" s="1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/>
  <c r="M23" i="43"/>
  <c r="L23" i="43"/>
  <c r="K23" i="43"/>
  <c r="J23" i="43"/>
  <c r="I23" i="43"/>
  <c r="H23" i="43"/>
  <c r="G23" i="43"/>
  <c r="F23" i="43"/>
  <c r="E23" i="43"/>
  <c r="N23" i="43" s="1"/>
  <c r="O23" i="43" s="1"/>
  <c r="D23" i="43"/>
  <c r="N22" i="43"/>
  <c r="O22" i="43"/>
  <c r="N21" i="43"/>
  <c r="O21" i="43"/>
  <c r="N20" i="43"/>
  <c r="O20" i="43" s="1"/>
  <c r="N19" i="43"/>
  <c r="O19" i="43" s="1"/>
  <c r="N18" i="43"/>
  <c r="O18" i="43" s="1"/>
  <c r="M17" i="43"/>
  <c r="L17" i="43"/>
  <c r="K17" i="43"/>
  <c r="J17" i="43"/>
  <c r="J29" i="43" s="1"/>
  <c r="I17" i="43"/>
  <c r="H17" i="43"/>
  <c r="G17" i="43"/>
  <c r="F17" i="43"/>
  <c r="E17" i="43"/>
  <c r="D17" i="43"/>
  <c r="N16" i="43"/>
  <c r="O16" i="43" s="1"/>
  <c r="N15" i="43"/>
  <c r="O15" i="43" s="1"/>
  <c r="N14" i="43"/>
  <c r="O14" i="43"/>
  <c r="N13" i="43"/>
  <c r="O13" i="43"/>
  <c r="M12" i="43"/>
  <c r="L12" i="43"/>
  <c r="K12" i="43"/>
  <c r="J12" i="43"/>
  <c r="I12" i="43"/>
  <c r="H12" i="43"/>
  <c r="G12" i="43"/>
  <c r="G29" i="43" s="1"/>
  <c r="F12" i="43"/>
  <c r="E12" i="43"/>
  <c r="D12" i="43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/>
  <c r="M5" i="43"/>
  <c r="M29" i="43" s="1"/>
  <c r="L5" i="43"/>
  <c r="L29" i="43" s="1"/>
  <c r="K5" i="43"/>
  <c r="K29" i="43" s="1"/>
  <c r="J5" i="43"/>
  <c r="I5" i="43"/>
  <c r="I29" i="43" s="1"/>
  <c r="H5" i="43"/>
  <c r="G5" i="43"/>
  <c r="F5" i="43"/>
  <c r="F29" i="43" s="1"/>
  <c r="E5" i="43"/>
  <c r="N5" i="43" s="1"/>
  <c r="O5" i="43" s="1"/>
  <c r="D5" i="43"/>
  <c r="D29" i="43" s="1"/>
  <c r="H33" i="42"/>
  <c r="N32" i="42"/>
  <c r="O32" i="42" s="1"/>
  <c r="N31" i="42"/>
  <c r="O31" i="42"/>
  <c r="N30" i="42"/>
  <c r="O30" i="42"/>
  <c r="M29" i="42"/>
  <c r="L29" i="42"/>
  <c r="K29" i="42"/>
  <c r="J29" i="42"/>
  <c r="I29" i="42"/>
  <c r="H29" i="42"/>
  <c r="G29" i="42"/>
  <c r="N29" i="42" s="1"/>
  <c r="O29" i="42" s="1"/>
  <c r="F29" i="42"/>
  <c r="E29" i="42"/>
  <c r="D29" i="42"/>
  <c r="N28" i="42"/>
  <c r="O28" i="42"/>
  <c r="N27" i="42"/>
  <c r="O27" i="42" s="1"/>
  <c r="M26" i="42"/>
  <c r="L26" i="42"/>
  <c r="K26" i="42"/>
  <c r="J26" i="42"/>
  <c r="I26" i="42"/>
  <c r="N26" i="42" s="1"/>
  <c r="O26" i="42" s="1"/>
  <c r="H26" i="42"/>
  <c r="G26" i="42"/>
  <c r="F26" i="42"/>
  <c r="F33" i="42" s="1"/>
  <c r="E26" i="42"/>
  <c r="D26" i="42"/>
  <c r="N25" i="42"/>
  <c r="O25" i="42" s="1"/>
  <c r="N24" i="42"/>
  <c r="O24" i="42" s="1"/>
  <c r="N23" i="42"/>
  <c r="O23" i="42" s="1"/>
  <c r="N22" i="42"/>
  <c r="O22" i="42" s="1"/>
  <c r="N21" i="42"/>
  <c r="O21" i="42"/>
  <c r="N20" i="42"/>
  <c r="O20" i="42"/>
  <c r="M19" i="42"/>
  <c r="L19" i="42"/>
  <c r="K19" i="42"/>
  <c r="J19" i="42"/>
  <c r="I19" i="42"/>
  <c r="H19" i="42"/>
  <c r="G19" i="42"/>
  <c r="N19" i="42" s="1"/>
  <c r="O19" i="42" s="1"/>
  <c r="F19" i="42"/>
  <c r="E19" i="42"/>
  <c r="D19" i="42"/>
  <c r="N18" i="42"/>
  <c r="O18" i="42"/>
  <c r="N17" i="42"/>
  <c r="O17" i="42" s="1"/>
  <c r="N16" i="42"/>
  <c r="O16" i="42" s="1"/>
  <c r="N15" i="42"/>
  <c r="O15" i="42" s="1"/>
  <c r="N14" i="42"/>
  <c r="O14" i="42" s="1"/>
  <c r="N13" i="42"/>
  <c r="O13" i="42"/>
  <c r="M12" i="42"/>
  <c r="L12" i="42"/>
  <c r="K12" i="42"/>
  <c r="J12" i="42"/>
  <c r="I12" i="42"/>
  <c r="H12" i="42"/>
  <c r="G12" i="42"/>
  <c r="F12" i="42"/>
  <c r="E12" i="42"/>
  <c r="E33" i="42" s="1"/>
  <c r="D12" i="42"/>
  <c r="N11" i="42"/>
  <c r="O11" i="42"/>
  <c r="N10" i="42"/>
  <c r="O10" i="42"/>
  <c r="N9" i="42"/>
  <c r="O9" i="42" s="1"/>
  <c r="N8" i="42"/>
  <c r="O8" i="42" s="1"/>
  <c r="N7" i="42"/>
  <c r="O7" i="42" s="1"/>
  <c r="N6" i="42"/>
  <c r="O6" i="42" s="1"/>
  <c r="M5" i="42"/>
  <c r="M33" i="42" s="1"/>
  <c r="L5" i="42"/>
  <c r="L33" i="42" s="1"/>
  <c r="K5" i="42"/>
  <c r="K33" i="42" s="1"/>
  <c r="J5" i="42"/>
  <c r="J33" i="42" s="1"/>
  <c r="I5" i="42"/>
  <c r="I33" i="42" s="1"/>
  <c r="H5" i="42"/>
  <c r="G5" i="42"/>
  <c r="G33" i="42" s="1"/>
  <c r="F5" i="42"/>
  <c r="E5" i="42"/>
  <c r="D5" i="42"/>
  <c r="D33" i="42" s="1"/>
  <c r="N31" i="41"/>
  <c r="O31" i="41" s="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8" i="41"/>
  <c r="O28" i="41" s="1"/>
  <c r="N27" i="41"/>
  <c r="O27" i="41"/>
  <c r="M26" i="41"/>
  <c r="L26" i="41"/>
  <c r="K26" i="41"/>
  <c r="J26" i="41"/>
  <c r="I26" i="41"/>
  <c r="H26" i="41"/>
  <c r="G26" i="41"/>
  <c r="F26" i="41"/>
  <c r="E26" i="41"/>
  <c r="N26" i="41" s="1"/>
  <c r="O26" i="41" s="1"/>
  <c r="D26" i="41"/>
  <c r="N25" i="41"/>
  <c r="O25" i="41"/>
  <c r="N24" i="41"/>
  <c r="O24" i="41"/>
  <c r="N23" i="41"/>
  <c r="O23" i="41" s="1"/>
  <c r="N22" i="41"/>
  <c r="O22" i="41" s="1"/>
  <c r="N21" i="41"/>
  <c r="O21" i="41" s="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N17" i="41"/>
  <c r="O17" i="41"/>
  <c r="N16" i="41"/>
  <c r="O16" i="41"/>
  <c r="N15" i="41"/>
  <c r="O15" i="41" s="1"/>
  <c r="N14" i="41"/>
  <c r="O14" i="41" s="1"/>
  <c r="N13" i="41"/>
  <c r="O13" i="41" s="1"/>
  <c r="M12" i="41"/>
  <c r="N12" i="41" s="1"/>
  <c r="O12" i="41" s="1"/>
  <c r="L12" i="41"/>
  <c r="K12" i="41"/>
  <c r="J12" i="41"/>
  <c r="J32" i="41" s="1"/>
  <c r="I12" i="41"/>
  <c r="H12" i="41"/>
  <c r="G12" i="41"/>
  <c r="G32" i="41" s="1"/>
  <c r="F12" i="41"/>
  <c r="E12" i="41"/>
  <c r="D12" i="41"/>
  <c r="N11" i="41"/>
  <c r="O11" i="41" s="1"/>
  <c r="N10" i="41"/>
  <c r="O10" i="41" s="1"/>
  <c r="N9" i="41"/>
  <c r="O9" i="41"/>
  <c r="N8" i="41"/>
  <c r="O8" i="41"/>
  <c r="N7" i="41"/>
  <c r="O7" i="41" s="1"/>
  <c r="N6" i="41"/>
  <c r="O6" i="41" s="1"/>
  <c r="M5" i="41"/>
  <c r="M32" i="41" s="1"/>
  <c r="L5" i="41"/>
  <c r="L32" i="41" s="1"/>
  <c r="K5" i="41"/>
  <c r="K32" i="41" s="1"/>
  <c r="J5" i="41"/>
  <c r="I5" i="41"/>
  <c r="I32" i="41" s="1"/>
  <c r="H5" i="41"/>
  <c r="H32" i="41" s="1"/>
  <c r="G5" i="41"/>
  <c r="F5" i="41"/>
  <c r="F32" i="41" s="1"/>
  <c r="E5" i="41"/>
  <c r="D5" i="41"/>
  <c r="D32" i="41" s="1"/>
  <c r="N31" i="40"/>
  <c r="O31" i="40"/>
  <c r="N30" i="40"/>
  <c r="O30" i="40"/>
  <c r="M29" i="40"/>
  <c r="L29" i="40"/>
  <c r="K29" i="40"/>
  <c r="J29" i="40"/>
  <c r="I29" i="40"/>
  <c r="H29" i="40"/>
  <c r="G29" i="40"/>
  <c r="F29" i="40"/>
  <c r="E29" i="40"/>
  <c r="D29" i="40"/>
  <c r="N29" i="40" s="1"/>
  <c r="O29" i="40" s="1"/>
  <c r="N28" i="40"/>
  <c r="O28" i="40" s="1"/>
  <c r="N27" i="40"/>
  <c r="O27" i="40"/>
  <c r="M26" i="40"/>
  <c r="L26" i="40"/>
  <c r="K26" i="40"/>
  <c r="J26" i="40"/>
  <c r="I26" i="40"/>
  <c r="H26" i="40"/>
  <c r="H32" i="40" s="1"/>
  <c r="G26" i="40"/>
  <c r="F26" i="40"/>
  <c r="E26" i="40"/>
  <c r="D26" i="40"/>
  <c r="N25" i="40"/>
  <c r="O25" i="40"/>
  <c r="N24" i="40"/>
  <c r="O24" i="40"/>
  <c r="N23" i="40"/>
  <c r="O23" i="40" s="1"/>
  <c r="N22" i="40"/>
  <c r="O22" i="40"/>
  <c r="N21" i="40"/>
  <c r="O21" i="40"/>
  <c r="N20" i="40"/>
  <c r="O20" i="40" s="1"/>
  <c r="M19" i="40"/>
  <c r="L19" i="40"/>
  <c r="K19" i="40"/>
  <c r="J19" i="40"/>
  <c r="I19" i="40"/>
  <c r="H19" i="40"/>
  <c r="G19" i="40"/>
  <c r="F19" i="40"/>
  <c r="N19" i="40" s="1"/>
  <c r="O19" i="40" s="1"/>
  <c r="E19" i="40"/>
  <c r="D19" i="40"/>
  <c r="N18" i="40"/>
  <c r="O18" i="40" s="1"/>
  <c r="N17" i="40"/>
  <c r="O17" i="40"/>
  <c r="N16" i="40"/>
  <c r="O16" i="40"/>
  <c r="N15" i="40"/>
  <c r="O15" i="40" s="1"/>
  <c r="N14" i="40"/>
  <c r="O14" i="40"/>
  <c r="N13" i="40"/>
  <c r="O13" i="40"/>
  <c r="M12" i="40"/>
  <c r="M32" i="40" s="1"/>
  <c r="L12" i="40"/>
  <c r="K12" i="40"/>
  <c r="K32" i="40" s="1"/>
  <c r="J12" i="40"/>
  <c r="I12" i="40"/>
  <c r="H12" i="40"/>
  <c r="G12" i="40"/>
  <c r="F12" i="40"/>
  <c r="E12" i="40"/>
  <c r="D12" i="40"/>
  <c r="N12" i="40" s="1"/>
  <c r="O12" i="40" s="1"/>
  <c r="N11" i="40"/>
  <c r="O11" i="40"/>
  <c r="N10" i="40"/>
  <c r="O10" i="40" s="1"/>
  <c r="N9" i="40"/>
  <c r="O9" i="40" s="1"/>
  <c r="N8" i="40"/>
  <c r="O8" i="40"/>
  <c r="N7" i="40"/>
  <c r="O7" i="40" s="1"/>
  <c r="N6" i="40"/>
  <c r="O6" i="40"/>
  <c r="M5" i="40"/>
  <c r="L5" i="40"/>
  <c r="L32" i="40" s="1"/>
  <c r="K5" i="40"/>
  <c r="J5" i="40"/>
  <c r="J32" i="40" s="1"/>
  <c r="I5" i="40"/>
  <c r="I32" i="40"/>
  <c r="H5" i="40"/>
  <c r="G5" i="40"/>
  <c r="G32" i="40" s="1"/>
  <c r="F5" i="40"/>
  <c r="F32" i="40" s="1"/>
  <c r="E5" i="40"/>
  <c r="E32" i="40" s="1"/>
  <c r="D5" i="40"/>
  <c r="D32" i="40" s="1"/>
  <c r="N33" i="39"/>
  <c r="O33" i="39" s="1"/>
  <c r="N32" i="39"/>
  <c r="O32" i="39" s="1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30" i="39"/>
  <c r="O30" i="39" s="1"/>
  <c r="N29" i="39"/>
  <c r="O29" i="39"/>
  <c r="M28" i="39"/>
  <c r="L28" i="39"/>
  <c r="K28" i="39"/>
  <c r="J28" i="39"/>
  <c r="I28" i="39"/>
  <c r="H28" i="39"/>
  <c r="G28" i="39"/>
  <c r="F28" i="39"/>
  <c r="E28" i="39"/>
  <c r="D28" i="39"/>
  <c r="N28" i="39" s="1"/>
  <c r="O28" i="39" s="1"/>
  <c r="N27" i="39"/>
  <c r="O27" i="39"/>
  <c r="M26" i="39"/>
  <c r="L26" i="39"/>
  <c r="K26" i="39"/>
  <c r="J26" i="39"/>
  <c r="I26" i="39"/>
  <c r="H26" i="39"/>
  <c r="G26" i="39"/>
  <c r="N26" i="39" s="1"/>
  <c r="O26" i="39" s="1"/>
  <c r="F26" i="39"/>
  <c r="E26" i="39"/>
  <c r="D26" i="39"/>
  <c r="N25" i="39"/>
  <c r="O25" i="39" s="1"/>
  <c r="N24" i="39"/>
  <c r="O24" i="39" s="1"/>
  <c r="N23" i="39"/>
  <c r="O23" i="39" s="1"/>
  <c r="N22" i="39"/>
  <c r="O22" i="39" s="1"/>
  <c r="N21" i="39"/>
  <c r="O21" i="39"/>
  <c r="N20" i="39"/>
  <c r="O20" i="39"/>
  <c r="M19" i="39"/>
  <c r="L19" i="39"/>
  <c r="K19" i="39"/>
  <c r="J19" i="39"/>
  <c r="I19" i="39"/>
  <c r="H19" i="39"/>
  <c r="G19" i="39"/>
  <c r="G34" i="39" s="1"/>
  <c r="F19" i="39"/>
  <c r="E19" i="39"/>
  <c r="D19" i="39"/>
  <c r="N19" i="39" s="1"/>
  <c r="O19" i="39" s="1"/>
  <c r="N18" i="39"/>
  <c r="O18" i="39" s="1"/>
  <c r="N17" i="39"/>
  <c r="O17" i="39" s="1"/>
  <c r="N16" i="39"/>
  <c r="O16" i="39" s="1"/>
  <c r="N15" i="39"/>
  <c r="O15" i="39" s="1"/>
  <c r="N14" i="39"/>
  <c r="O14" i="39"/>
  <c r="N13" i="39"/>
  <c r="O13" i="39"/>
  <c r="M12" i="39"/>
  <c r="L12" i="39"/>
  <c r="K12" i="39"/>
  <c r="J12" i="39"/>
  <c r="I12" i="39"/>
  <c r="H12" i="39"/>
  <c r="N12" i="39" s="1"/>
  <c r="O12" i="39" s="1"/>
  <c r="G12" i="39"/>
  <c r="F12" i="39"/>
  <c r="F34" i="39" s="1"/>
  <c r="E12" i="39"/>
  <c r="D12" i="39"/>
  <c r="D34" i="39"/>
  <c r="N11" i="39"/>
  <c r="O11" i="39" s="1"/>
  <c r="N10" i="39"/>
  <c r="O10" i="39" s="1"/>
  <c r="N9" i="39"/>
  <c r="O9" i="39"/>
  <c r="N8" i="39"/>
  <c r="O8" i="39"/>
  <c r="N7" i="39"/>
  <c r="O7" i="39" s="1"/>
  <c r="N6" i="39"/>
  <c r="O6" i="39"/>
  <c r="M5" i="39"/>
  <c r="M34" i="39" s="1"/>
  <c r="L5" i="39"/>
  <c r="L34" i="39" s="1"/>
  <c r="K5" i="39"/>
  <c r="K34" i="39" s="1"/>
  <c r="J5" i="39"/>
  <c r="J34" i="39" s="1"/>
  <c r="I5" i="39"/>
  <c r="I34" i="39"/>
  <c r="H5" i="39"/>
  <c r="G5" i="39"/>
  <c r="F5" i="39"/>
  <c r="E5" i="39"/>
  <c r="E34" i="39" s="1"/>
  <c r="D5" i="39"/>
  <c r="N34" i="38"/>
  <c r="O34" i="38"/>
  <c r="M33" i="38"/>
  <c r="L33" i="38"/>
  <c r="K33" i="38"/>
  <c r="K35" i="38" s="1"/>
  <c r="J33" i="38"/>
  <c r="I33" i="38"/>
  <c r="H33" i="38"/>
  <c r="G33" i="38"/>
  <c r="F33" i="38"/>
  <c r="E33" i="38"/>
  <c r="N33" i="38" s="1"/>
  <c r="O33" i="38" s="1"/>
  <c r="D33" i="38"/>
  <c r="N32" i="38"/>
  <c r="O32" i="38"/>
  <c r="N31" i="38"/>
  <c r="O31" i="38"/>
  <c r="N30" i="38"/>
  <c r="O30" i="38" s="1"/>
  <c r="N29" i="38"/>
  <c r="O29" i="38" s="1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7" i="38" s="1"/>
  <c r="O27" i="38" s="1"/>
  <c r="N26" i="38"/>
  <c r="O26" i="38" s="1"/>
  <c r="N25" i="38"/>
  <c r="O25" i="38"/>
  <c r="N24" i="38"/>
  <c r="O24" i="38"/>
  <c r="N23" i="38"/>
  <c r="O23" i="38" s="1"/>
  <c r="M22" i="38"/>
  <c r="L22" i="38"/>
  <c r="K22" i="38"/>
  <c r="J22" i="38"/>
  <c r="I22" i="38"/>
  <c r="H22" i="38"/>
  <c r="G22" i="38"/>
  <c r="F22" i="38"/>
  <c r="N22" i="38" s="1"/>
  <c r="O22" i="38" s="1"/>
  <c r="E22" i="38"/>
  <c r="D22" i="38"/>
  <c r="N21" i="38"/>
  <c r="O21" i="38" s="1"/>
  <c r="N20" i="38"/>
  <c r="O20" i="38" s="1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8" i="38" s="1"/>
  <c r="O18" i="38" s="1"/>
  <c r="N17" i="38"/>
  <c r="O17" i="38"/>
  <c r="N16" i="38"/>
  <c r="O16" i="38"/>
  <c r="N15" i="38"/>
  <c r="O15" i="38" s="1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2" i="38" s="1"/>
  <c r="O12" i="38" s="1"/>
  <c r="N11" i="38"/>
  <c r="O11" i="38" s="1"/>
  <c r="N10" i="38"/>
  <c r="O10" i="38"/>
  <c r="N9" i="38"/>
  <c r="O9" i="38"/>
  <c r="N8" i="38"/>
  <c r="O8" i="38" s="1"/>
  <c r="N7" i="38"/>
  <c r="O7" i="38" s="1"/>
  <c r="N6" i="38"/>
  <c r="O6" i="38" s="1"/>
  <c r="M5" i="38"/>
  <c r="M35" i="38" s="1"/>
  <c r="L5" i="38"/>
  <c r="L35" i="38"/>
  <c r="K5" i="38"/>
  <c r="J5" i="38"/>
  <c r="J35" i="38" s="1"/>
  <c r="I5" i="38"/>
  <c r="I35" i="38" s="1"/>
  <c r="H5" i="38"/>
  <c r="H35" i="38" s="1"/>
  <c r="G5" i="38"/>
  <c r="N5" i="38" s="1"/>
  <c r="O5" i="38" s="1"/>
  <c r="F5" i="38"/>
  <c r="F35" i="38"/>
  <c r="E5" i="38"/>
  <c r="D5" i="38"/>
  <c r="D35" i="38" s="1"/>
  <c r="N33" i="37"/>
  <c r="O33" i="37" s="1"/>
  <c r="N32" i="37"/>
  <c r="O32" i="37"/>
  <c r="N31" i="37"/>
  <c r="O31" i="37"/>
  <c r="M30" i="37"/>
  <c r="L30" i="37"/>
  <c r="K30" i="37"/>
  <c r="J30" i="37"/>
  <c r="J34" i="37" s="1"/>
  <c r="I30" i="37"/>
  <c r="H30" i="37"/>
  <c r="G30" i="37"/>
  <c r="F30" i="37"/>
  <c r="E30" i="37"/>
  <c r="D30" i="37"/>
  <c r="N30" i="37" s="1"/>
  <c r="O30" i="37" s="1"/>
  <c r="N29" i="37"/>
  <c r="O29" i="37"/>
  <c r="M28" i="37"/>
  <c r="L28" i="37"/>
  <c r="K28" i="37"/>
  <c r="J28" i="37"/>
  <c r="I28" i="37"/>
  <c r="H28" i="37"/>
  <c r="G28" i="37"/>
  <c r="N28" i="37" s="1"/>
  <c r="O28" i="37" s="1"/>
  <c r="F28" i="37"/>
  <c r="E28" i="37"/>
  <c r="D28" i="37"/>
  <c r="N27" i="37"/>
  <c r="O27" i="37" s="1"/>
  <c r="M26" i="37"/>
  <c r="L26" i="37"/>
  <c r="K26" i="37"/>
  <c r="J26" i="37"/>
  <c r="I26" i="37"/>
  <c r="H26" i="37"/>
  <c r="G26" i="37"/>
  <c r="F26" i="37"/>
  <c r="N26" i="37" s="1"/>
  <c r="O26" i="37" s="1"/>
  <c r="E26" i="37"/>
  <c r="D26" i="37"/>
  <c r="N25" i="37"/>
  <c r="O25" i="37" s="1"/>
  <c r="N24" i="37"/>
  <c r="O24" i="37" s="1"/>
  <c r="N23" i="37"/>
  <c r="O23" i="37" s="1"/>
  <c r="N22" i="37"/>
  <c r="O22" i="37"/>
  <c r="N21" i="37"/>
  <c r="O21" i="37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9" i="37" s="1"/>
  <c r="O19" i="37" s="1"/>
  <c r="N18" i="37"/>
  <c r="O18" i="37" s="1"/>
  <c r="N17" i="37"/>
  <c r="O17" i="37" s="1"/>
  <c r="N16" i="37"/>
  <c r="O16" i="37" s="1"/>
  <c r="N15" i="37"/>
  <c r="O15" i="37"/>
  <c r="N14" i="37"/>
  <c r="O14" i="37"/>
  <c r="N13" i="37"/>
  <c r="O13" i="37" s="1"/>
  <c r="M12" i="37"/>
  <c r="L12" i="37"/>
  <c r="K12" i="37"/>
  <c r="J12" i="37"/>
  <c r="I12" i="37"/>
  <c r="H12" i="37"/>
  <c r="H34" i="37" s="1"/>
  <c r="G12" i="37"/>
  <c r="F12" i="37"/>
  <c r="E12" i="37"/>
  <c r="N12" i="37" s="1"/>
  <c r="O12" i="37" s="1"/>
  <c r="D12" i="37"/>
  <c r="N11" i="37"/>
  <c r="O11" i="37" s="1"/>
  <c r="N10" i="37"/>
  <c r="O10" i="37" s="1"/>
  <c r="N9" i="37"/>
  <c r="O9" i="37"/>
  <c r="N8" i="37"/>
  <c r="O8" i="37"/>
  <c r="N7" i="37"/>
  <c r="O7" i="37" s="1"/>
  <c r="N6" i="37"/>
  <c r="O6" i="37" s="1"/>
  <c r="M5" i="37"/>
  <c r="M34" i="37" s="1"/>
  <c r="L5" i="37"/>
  <c r="L34" i="37" s="1"/>
  <c r="K5" i="37"/>
  <c r="K34" i="37"/>
  <c r="J5" i="37"/>
  <c r="I5" i="37"/>
  <c r="I34" i="37" s="1"/>
  <c r="H5" i="37"/>
  <c r="G5" i="37"/>
  <c r="G34" i="37" s="1"/>
  <c r="F5" i="37"/>
  <c r="F34" i="37" s="1"/>
  <c r="E5" i="37"/>
  <c r="D5" i="37"/>
  <c r="N5" i="37" s="1"/>
  <c r="O5" i="37" s="1"/>
  <c r="N32" i="36"/>
  <c r="O32" i="36"/>
  <c r="N31" i="36"/>
  <c r="O31" i="36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9" i="36" s="1"/>
  <c r="O29" i="36" s="1"/>
  <c r="N28" i="36"/>
  <c r="O28" i="36" s="1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6" i="36" s="1"/>
  <c r="O26" i="36" s="1"/>
  <c r="N25" i="36"/>
  <c r="O25" i="36" s="1"/>
  <c r="N24" i="36"/>
  <c r="O24" i="36"/>
  <c r="N23" i="36"/>
  <c r="O23" i="36"/>
  <c r="N22" i="36"/>
  <c r="O22" i="36" s="1"/>
  <c r="N21" i="36"/>
  <c r="O21" i="36" s="1"/>
  <c r="N20" i="36"/>
  <c r="O20" i="36" s="1"/>
  <c r="M19" i="36"/>
  <c r="L19" i="36"/>
  <c r="K19" i="36"/>
  <c r="J19" i="36"/>
  <c r="I19" i="36"/>
  <c r="H19" i="36"/>
  <c r="N19" i="36" s="1"/>
  <c r="O19" i="36" s="1"/>
  <c r="G19" i="36"/>
  <c r="F19" i="36"/>
  <c r="E19" i="36"/>
  <c r="D19" i="36"/>
  <c r="N18" i="36"/>
  <c r="O18" i="36" s="1"/>
  <c r="N17" i="36"/>
  <c r="O17" i="36"/>
  <c r="N16" i="36"/>
  <c r="O16" i="36"/>
  <c r="N15" i="36"/>
  <c r="O15" i="36" s="1"/>
  <c r="N14" i="36"/>
  <c r="O14" i="36" s="1"/>
  <c r="N13" i="36"/>
  <c r="O13" i="36"/>
  <c r="M12" i="36"/>
  <c r="L12" i="36"/>
  <c r="K12" i="36"/>
  <c r="J12" i="36"/>
  <c r="I12" i="36"/>
  <c r="H12" i="36"/>
  <c r="G12" i="36"/>
  <c r="F12" i="36"/>
  <c r="E12" i="36"/>
  <c r="D12" i="36"/>
  <c r="N12" i="36" s="1"/>
  <c r="O12" i="36" s="1"/>
  <c r="N11" i="36"/>
  <c r="O11" i="36" s="1"/>
  <c r="N10" i="36"/>
  <c r="O10" i="36"/>
  <c r="N9" i="36"/>
  <c r="O9" i="36" s="1"/>
  <c r="N8" i="36"/>
  <c r="O8" i="36" s="1"/>
  <c r="N7" i="36"/>
  <c r="O7" i="36"/>
  <c r="N6" i="36"/>
  <c r="O6" i="36"/>
  <c r="M5" i="36"/>
  <c r="M33" i="36" s="1"/>
  <c r="L5" i="36"/>
  <c r="L33" i="36" s="1"/>
  <c r="K5" i="36"/>
  <c r="K33" i="36" s="1"/>
  <c r="J5" i="36"/>
  <c r="J33" i="36" s="1"/>
  <c r="I5" i="36"/>
  <c r="I33" i="36" s="1"/>
  <c r="H5" i="36"/>
  <c r="G5" i="36"/>
  <c r="G33" i="36" s="1"/>
  <c r="F5" i="36"/>
  <c r="F33" i="36" s="1"/>
  <c r="E5" i="36"/>
  <c r="E33" i="36" s="1"/>
  <c r="D5" i="36"/>
  <c r="D33" i="36" s="1"/>
  <c r="N32" i="35"/>
  <c r="O32" i="35" s="1"/>
  <c r="N31" i="35"/>
  <c r="O31" i="35" s="1"/>
  <c r="N30" i="35"/>
  <c r="O30" i="35"/>
  <c r="M29" i="35"/>
  <c r="L29" i="35"/>
  <c r="K29" i="35"/>
  <c r="J29" i="35"/>
  <c r="I29" i="35"/>
  <c r="H29" i="35"/>
  <c r="G29" i="35"/>
  <c r="G33" i="35" s="1"/>
  <c r="F29" i="35"/>
  <c r="E29" i="35"/>
  <c r="D29" i="35"/>
  <c r="N28" i="35"/>
  <c r="O28" i="35" s="1"/>
  <c r="N27" i="35"/>
  <c r="O27" i="35"/>
  <c r="N26" i="35"/>
  <c r="O26" i="35"/>
  <c r="N25" i="35"/>
  <c r="O25" i="35" s="1"/>
  <c r="M24" i="35"/>
  <c r="L24" i="35"/>
  <c r="K24" i="35"/>
  <c r="J24" i="35"/>
  <c r="I24" i="35"/>
  <c r="N24" i="35" s="1"/>
  <c r="O24" i="35" s="1"/>
  <c r="H24" i="35"/>
  <c r="G24" i="35"/>
  <c r="F24" i="35"/>
  <c r="E24" i="35"/>
  <c r="D24" i="35"/>
  <c r="N23" i="35"/>
  <c r="O23" i="35"/>
  <c r="N22" i="35"/>
  <c r="O22" i="35" s="1"/>
  <c r="N21" i="35"/>
  <c r="O21" i="35" s="1"/>
  <c r="N20" i="35"/>
  <c r="O20" i="35"/>
  <c r="N19" i="35"/>
  <c r="O19" i="35"/>
  <c r="M18" i="35"/>
  <c r="M33" i="35" s="1"/>
  <c r="L18" i="35"/>
  <c r="K18" i="35"/>
  <c r="J18" i="35"/>
  <c r="I18" i="35"/>
  <c r="H18" i="35"/>
  <c r="N18" i="35"/>
  <c r="O18" i="35" s="1"/>
  <c r="G18" i="35"/>
  <c r="F18" i="35"/>
  <c r="E18" i="35"/>
  <c r="D18" i="35"/>
  <c r="N17" i="35"/>
  <c r="O17" i="35" s="1"/>
  <c r="N16" i="35"/>
  <c r="O16" i="35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3" i="35"/>
  <c r="O13" i="35" s="1"/>
  <c r="N12" i="35"/>
  <c r="O12" i="35"/>
  <c r="N11" i="35"/>
  <c r="O11" i="35"/>
  <c r="N10" i="35"/>
  <c r="O10" i="35" s="1"/>
  <c r="N9" i="35"/>
  <c r="O9" i="35"/>
  <c r="N8" i="35"/>
  <c r="O8" i="35" s="1"/>
  <c r="N7" i="35"/>
  <c r="O7" i="35" s="1"/>
  <c r="N6" i="35"/>
  <c r="O6" i="35"/>
  <c r="M5" i="35"/>
  <c r="L5" i="35"/>
  <c r="L33" i="35" s="1"/>
  <c r="K5" i="35"/>
  <c r="K33" i="35"/>
  <c r="J5" i="35"/>
  <c r="J33" i="35" s="1"/>
  <c r="I5" i="35"/>
  <c r="I33" i="35" s="1"/>
  <c r="H5" i="35"/>
  <c r="H33" i="35"/>
  <c r="G5" i="35"/>
  <c r="F5" i="35"/>
  <c r="N5" i="35" s="1"/>
  <c r="O5" i="35" s="1"/>
  <c r="E5" i="35"/>
  <c r="E33" i="35"/>
  <c r="D5" i="35"/>
  <c r="D33" i="35" s="1"/>
  <c r="N30" i="34"/>
  <c r="O30" i="34" s="1"/>
  <c r="N29" i="34"/>
  <c r="O29" i="34"/>
  <c r="N28" i="34"/>
  <c r="O28" i="34"/>
  <c r="M27" i="34"/>
  <c r="L27" i="34"/>
  <c r="K27" i="34"/>
  <c r="J27" i="34"/>
  <c r="I27" i="34"/>
  <c r="H27" i="34"/>
  <c r="G27" i="34"/>
  <c r="G31" i="34" s="1"/>
  <c r="F27" i="34"/>
  <c r="E27" i="34"/>
  <c r="D27" i="34"/>
  <c r="N27" i="34" s="1"/>
  <c r="O27" i="34" s="1"/>
  <c r="N26" i="34"/>
  <c r="O26" i="34" s="1"/>
  <c r="M25" i="34"/>
  <c r="L25" i="34"/>
  <c r="K25" i="34"/>
  <c r="J25" i="34"/>
  <c r="I25" i="34"/>
  <c r="H25" i="34"/>
  <c r="G25" i="34"/>
  <c r="F25" i="34"/>
  <c r="N25" i="34" s="1"/>
  <c r="O25" i="34" s="1"/>
  <c r="E25" i="34"/>
  <c r="D25" i="34"/>
  <c r="N24" i="34"/>
  <c r="O24" i="34"/>
  <c r="N23" i="34"/>
  <c r="O23" i="34" s="1"/>
  <c r="N22" i="34"/>
  <c r="O22" i="34" s="1"/>
  <c r="N21" i="34"/>
  <c r="O21" i="34"/>
  <c r="N20" i="34"/>
  <c r="O20" i="34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8" i="34" s="1"/>
  <c r="O18" i="34" s="1"/>
  <c r="N17" i="34"/>
  <c r="O17" i="34" s="1"/>
  <c r="N16" i="34"/>
  <c r="O16" i="34"/>
  <c r="N15" i="34"/>
  <c r="O15" i="34"/>
  <c r="N14" i="34"/>
  <c r="O14" i="34" s="1"/>
  <c r="N13" i="34"/>
  <c r="O13" i="34"/>
  <c r="M12" i="34"/>
  <c r="L12" i="34"/>
  <c r="K12" i="34"/>
  <c r="J12" i="34"/>
  <c r="I12" i="34"/>
  <c r="I31" i="34" s="1"/>
  <c r="H12" i="34"/>
  <c r="G12" i="34"/>
  <c r="F12" i="34"/>
  <c r="E12" i="34"/>
  <c r="D12" i="34"/>
  <c r="N11" i="34"/>
  <c r="O11" i="34"/>
  <c r="N10" i="34"/>
  <c r="O10" i="34"/>
  <c r="N9" i="34"/>
  <c r="O9" i="34" s="1"/>
  <c r="N8" i="34"/>
  <c r="O8" i="34"/>
  <c r="N7" i="34"/>
  <c r="O7" i="34"/>
  <c r="N6" i="34"/>
  <c r="O6" i="34" s="1"/>
  <c r="M5" i="34"/>
  <c r="M31" i="34" s="1"/>
  <c r="L5" i="34"/>
  <c r="K5" i="34"/>
  <c r="K31" i="34" s="1"/>
  <c r="J5" i="34"/>
  <c r="J31" i="34" s="1"/>
  <c r="I5" i="34"/>
  <c r="H5" i="34"/>
  <c r="H31" i="34" s="1"/>
  <c r="G5" i="34"/>
  <c r="F5" i="34"/>
  <c r="F31" i="34" s="1"/>
  <c r="E5" i="34"/>
  <c r="E31" i="34"/>
  <c r="D5" i="34"/>
  <c r="N24" i="33"/>
  <c r="O24" i="33" s="1"/>
  <c r="N18" i="33"/>
  <c r="O18" i="33"/>
  <c r="N19" i="33"/>
  <c r="O19" i="33" s="1"/>
  <c r="N20" i="33"/>
  <c r="O20" i="33" s="1"/>
  <c r="N21" i="33"/>
  <c r="O21" i="33"/>
  <c r="N22" i="33"/>
  <c r="O22" i="33"/>
  <c r="E23" i="33"/>
  <c r="F23" i="33"/>
  <c r="G23" i="33"/>
  <c r="H23" i="33"/>
  <c r="I23" i="33"/>
  <c r="I29" i="33" s="1"/>
  <c r="J23" i="33"/>
  <c r="K23" i="33"/>
  <c r="L23" i="33"/>
  <c r="M23" i="33"/>
  <c r="D23" i="33"/>
  <c r="N23" i="33" s="1"/>
  <c r="O23" i="33" s="1"/>
  <c r="E17" i="33"/>
  <c r="F17" i="33"/>
  <c r="G17" i="33"/>
  <c r="H17" i="33"/>
  <c r="I17" i="33"/>
  <c r="J17" i="33"/>
  <c r="K17" i="33"/>
  <c r="L17" i="33"/>
  <c r="M17" i="33"/>
  <c r="D17" i="33"/>
  <c r="N17" i="33" s="1"/>
  <c r="O17" i="33" s="1"/>
  <c r="E12" i="33"/>
  <c r="F12" i="33"/>
  <c r="G12" i="33"/>
  <c r="H12" i="33"/>
  <c r="I12" i="33"/>
  <c r="J12" i="33"/>
  <c r="K12" i="33"/>
  <c r="L12" i="33"/>
  <c r="M12" i="33"/>
  <c r="D12" i="33"/>
  <c r="N12" i="33" s="1"/>
  <c r="O12" i="33" s="1"/>
  <c r="E5" i="33"/>
  <c r="E29" i="33" s="1"/>
  <c r="F5" i="33"/>
  <c r="F29" i="33" s="1"/>
  <c r="G5" i="33"/>
  <c r="G29" i="33" s="1"/>
  <c r="H5" i="33"/>
  <c r="H29" i="33"/>
  <c r="I5" i="33"/>
  <c r="J5" i="33"/>
  <c r="J29" i="33" s="1"/>
  <c r="K5" i="33"/>
  <c r="K29" i="33"/>
  <c r="L5" i="33"/>
  <c r="M5" i="33"/>
  <c r="M29" i="33" s="1"/>
  <c r="D5" i="33"/>
  <c r="D29" i="33" s="1"/>
  <c r="N27" i="33"/>
  <c r="O27" i="33" s="1"/>
  <c r="N28" i="33"/>
  <c r="N26" i="33"/>
  <c r="O26" i="33" s="1"/>
  <c r="E25" i="33"/>
  <c r="F25" i="33"/>
  <c r="G25" i="33"/>
  <c r="H25" i="33"/>
  <c r="I25" i="33"/>
  <c r="J25" i="33"/>
  <c r="K25" i="33"/>
  <c r="L25" i="33"/>
  <c r="L29" i="33" s="1"/>
  <c r="M25" i="33"/>
  <c r="D25" i="33"/>
  <c r="N25" i="33" s="1"/>
  <c r="O25" i="33" s="1"/>
  <c r="O28" i="33"/>
  <c r="N14" i="33"/>
  <c r="O14" i="33" s="1"/>
  <c r="N15" i="33"/>
  <c r="O15" i="33"/>
  <c r="N16" i="33"/>
  <c r="O16" i="33" s="1"/>
  <c r="N6" i="33"/>
  <c r="O6" i="33" s="1"/>
  <c r="N7" i="33"/>
  <c r="O7" i="33" s="1"/>
  <c r="N8" i="33"/>
  <c r="O8" i="33"/>
  <c r="N9" i="33"/>
  <c r="O9" i="33" s="1"/>
  <c r="N10" i="33"/>
  <c r="O10" i="33"/>
  <c r="N11" i="33"/>
  <c r="O11" i="33" s="1"/>
  <c r="N13" i="33"/>
  <c r="O13" i="33" s="1"/>
  <c r="N26" i="40"/>
  <c r="O26" i="40" s="1"/>
  <c r="N5" i="40"/>
  <c r="O5" i="40" s="1"/>
  <c r="E35" i="38"/>
  <c r="N5" i="33"/>
  <c r="O5" i="33" s="1"/>
  <c r="L31" i="34"/>
  <c r="N5" i="34"/>
  <c r="O5" i="34" s="1"/>
  <c r="N19" i="41"/>
  <c r="O19" i="41" s="1"/>
  <c r="N29" i="41"/>
  <c r="O29" i="41" s="1"/>
  <c r="N5" i="41"/>
  <c r="O5" i="41" s="1"/>
  <c r="N5" i="42"/>
  <c r="O5" i="42" s="1"/>
  <c r="N26" i="43"/>
  <c r="O26" i="43" s="1"/>
  <c r="N17" i="43"/>
  <c r="O17" i="43" s="1"/>
  <c r="N5" i="44"/>
  <c r="O5" i="44" s="1"/>
  <c r="N23" i="44"/>
  <c r="O23" i="44" s="1"/>
  <c r="N29" i="45"/>
  <c r="O29" i="45" s="1"/>
  <c r="N12" i="45"/>
  <c r="O12" i="45" s="1"/>
  <c r="O26" i="46"/>
  <c r="P26" i="46" s="1"/>
  <c r="O5" i="46"/>
  <c r="P5" i="46" s="1"/>
  <c r="O32" i="47" l="1"/>
  <c r="P32" i="47" s="1"/>
  <c r="N33" i="45"/>
  <c r="O33" i="45" s="1"/>
  <c r="N33" i="36"/>
  <c r="O33" i="36" s="1"/>
  <c r="N29" i="33"/>
  <c r="O29" i="33" s="1"/>
  <c r="N33" i="42"/>
  <c r="O33" i="42" s="1"/>
  <c r="N32" i="40"/>
  <c r="O32" i="40" s="1"/>
  <c r="N34" i="39"/>
  <c r="O34" i="39" s="1"/>
  <c r="N29" i="44"/>
  <c r="O29" i="44" s="1"/>
  <c r="D34" i="37"/>
  <c r="N34" i="37" s="1"/>
  <c r="O34" i="37" s="1"/>
  <c r="G35" i="38"/>
  <c r="N35" i="38" s="1"/>
  <c r="O35" i="38" s="1"/>
  <c r="E32" i="41"/>
  <c r="N32" i="41" s="1"/>
  <c r="O32" i="41" s="1"/>
  <c r="D30" i="46"/>
  <c r="O30" i="46" s="1"/>
  <c r="P30" i="46" s="1"/>
  <c r="D31" i="34"/>
  <c r="N31" i="34" s="1"/>
  <c r="O31" i="34" s="1"/>
  <c r="H33" i="36"/>
  <c r="E33" i="45"/>
  <c r="N26" i="44"/>
  <c r="O26" i="44" s="1"/>
  <c r="N12" i="42"/>
  <c r="O12" i="42" s="1"/>
  <c r="N29" i="35"/>
  <c r="O29" i="35" s="1"/>
  <c r="E34" i="37"/>
  <c r="E29" i="43"/>
  <c r="N29" i="43" s="1"/>
  <c r="O29" i="43" s="1"/>
  <c r="M33" i="45"/>
  <c r="N5" i="36"/>
  <c r="O5" i="36" s="1"/>
  <c r="F33" i="35"/>
  <c r="N33" i="35" s="1"/>
  <c r="O33" i="35" s="1"/>
  <c r="H34" i="39"/>
  <c r="N5" i="39"/>
  <c r="O5" i="39" s="1"/>
  <c r="N12" i="34"/>
  <c r="O12" i="34" s="1"/>
  <c r="N12" i="43"/>
  <c r="O12" i="43" s="1"/>
</calcChain>
</file>

<file path=xl/sharedStrings.xml><?xml version="1.0" encoding="utf-8"?>
<sst xmlns="http://schemas.openxmlformats.org/spreadsheetml/2006/main" count="769" uniqueCount="125">
  <si>
    <t>Building Permits</t>
  </si>
  <si>
    <t>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</si>
  <si>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</si>
  <si>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</si>
  <si>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</si>
  <si>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</si>
  <si>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</si>
  <si>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</si>
  <si>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</si>
  <si>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</si>
  <si>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</si>
  <si>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</si>
  <si>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</si>
  <si>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</si>
  <si>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</si>
  <si>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</si>
  <si>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</si>
  <si>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</si>
  <si>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</si>
  <si>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Intergovernmental Revenue</t>
  </si>
  <si>
    <t>State Grant - Public Safety</t>
  </si>
  <si>
    <t>Federal Grant - Physical Environment - Other Physical Environment</t>
  </si>
  <si>
    <t>State Shared Revenues - General Gov't - Revenue Sharing Proceeds</t>
  </si>
  <si>
    <t>State Shared Revenues - General Gov't - Mobile Home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</si>
  <si>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</si>
  <si>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</si>
  <si>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</si>
  <si>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</si>
  <si>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</si>
  <si>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</si>
  <si>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Culture / Recreation - Other Culture / Recreation Charges</t>
  </si>
  <si>
    <t>Total - All Account Codes</t>
  </si>
  <si>
    <t>Local Fiscal Year Ended September 30, 2009</t>
  </si>
  <si>
    <t>Interest and Other Earnings - Interest</t>
  </si>
  <si>
    <t>Interest and Other Earnings - Net Increase (Decrease) in Fair Value of Investments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</si>
  <si>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</si>
  <si>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</si>
  <si>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</si>
  <si>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</si>
  <si>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</si>
  <si>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</si>
  <si>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</si>
  <si>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</si>
  <si>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Palm Shores Revenues Reported by Account Code and Fund Type</t>
  </si>
  <si>
    <t>Local Fiscal Year Ended September 30, 2010</t>
  </si>
  <si>
    <t>Impact Fees - Commercial - Public Safety</t>
  </si>
  <si>
    <t>State Grant - Transportation - Other Transportation</t>
  </si>
  <si>
    <t>Grants from Other Local Units - Public Safety</t>
  </si>
  <si>
    <t>Grants from Other Local Units - Physical Environment</t>
  </si>
  <si>
    <t>Other Charges for Services</t>
  </si>
  <si>
    <t>Contributions and Donations from Private Sources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</si>
  <si>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</si>
  <si>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</si>
  <si>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</si>
  <si>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First Local Option Fuel Tax (1 to 6 Cents)</t>
  </si>
  <si>
    <t>Other General Taxes</t>
  </si>
  <si>
    <t>State Shared Revenues - General Gov't - Alcoholic Beverage License Tax</t>
  </si>
  <si>
    <t>Public Safety - Law Enforcement Services</t>
  </si>
  <si>
    <t>Public Safety - Fire Protection</t>
  </si>
  <si>
    <t>Transportation (User Fees) - Other Transportation Charges</t>
  </si>
  <si>
    <t>2011 Municipal Population:</t>
  </si>
  <si>
    <t>Local Fiscal Year Ended September 30, 2012</t>
  </si>
  <si>
    <t>Impact Fees - Residential - Culture / Recreation</t>
  </si>
  <si>
    <t>Impact Fees - Residential - Other</t>
  </si>
  <si>
    <t>2012 Municipal Population:</t>
  </si>
  <si>
    <t>Local Fiscal Year Ended September 30, 2013</t>
  </si>
  <si>
    <t>Utility Service Tax - Propane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</si>
  <si>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</si>
  <si>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</si>
  <si>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</si>
  <si>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</si>
  <si>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</si>
  <si>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</si>
  <si>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Judgments, Fines, and Forfeits</t>
  </si>
  <si>
    <t>Court-Ordered Judgments and Fines - As Decided by Traffic Court</t>
  </si>
  <si>
    <t>2013 Municipal Population:</t>
  </si>
  <si>
    <t>Local Fiscal Year Ended September 30, 2008</t>
  </si>
  <si>
    <t>Permits and Franchise Fees</t>
  </si>
  <si>
    <t>Other Permits and Fees</t>
  </si>
  <si>
    <t>Grants from Other Local Units - Transportation</t>
  </si>
  <si>
    <t>General Gov't (Not Court-Related) - Other General Gov't Charges and Fees</t>
  </si>
  <si>
    <t>Public Safety - Protective Inspection Fees</t>
  </si>
  <si>
    <t>Impact Fees - Other</t>
  </si>
  <si>
    <t>Other Sources</t>
  </si>
  <si>
    <t>Non-Operating - Inter-Fund Group Transfers In</t>
  </si>
  <si>
    <t>2008 Municipal Population:</t>
  </si>
  <si>
    <t>Local Fiscal Year Ended September 30, 2014</t>
  </si>
  <si>
    <t>2014 Municipal Population:</t>
  </si>
  <si>
    <t>Local Fiscal Year Ended September 30, 2015</t>
  </si>
  <si>
    <t>State Shared Revenues - Transportation - Other Transportation</t>
  </si>
  <si>
    <t>2015 Municipal Population:</t>
  </si>
  <si>
    <t>Local Fiscal Year Ended September 30, 2016</t>
  </si>
  <si>
    <t>Public Safety - Other Public Safety Charges and Fees</t>
  </si>
  <si>
    <t>2016 Municipal Population:</t>
  </si>
  <si>
    <t>Local Fiscal Year Ended September 30, 2017</t>
  </si>
  <si>
    <t>General Government - Other General Government Charges and Fees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</si>
  <si>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</si>
  <si>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</si>
  <si>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</si>
  <si>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</si>
  <si>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</si>
  <si>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</si>
  <si>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Impact Fees - Commercial - Culture / Recreation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</si>
  <si>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</si>
  <si>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</si>
  <si>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</si>
  <si>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</si>
  <si>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</si>
  <si>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</si>
  <si>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</si>
  <si>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</si>
  <si>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</si>
  <si>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Intergovernmental Revenues</t>
  </si>
  <si>
    <t>Federal Grant - Physical Environment - Garbage / Solid Waste</t>
  </si>
  <si>
    <t>Federal Grant - American Rescue Plan Act Funds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</si>
  <si>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</si>
  <si>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</si>
  <si>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</si>
  <si>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2021 Municipal Population:</t>
  </si>
  <si>
    <t>Local Fiscal Year Ended September 30, 2022</t>
  </si>
  <si>
    <t>Federal Grant - Transportation - Other Transportation</t>
  </si>
  <si>
    <t>2022 Municipal Population:</t>
  </si>
  <si>
    <t>Local Fiscal Year Ended September 30, 2023</t>
  </si>
  <si>
    <t>Physical Environment - Garbage / Solid Waste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</si>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</sst>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164" fontId="10" fillId="0" borderId="8" xfId="0" applyNumberFormat="1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122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36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8"/>
      <c r="M3" s="69"/>
      <c r="N3" s="34"/>
      <c r="O3" s="35"/>
      <c r="P3" s="70" t="s">
        <v>105</v>
      </c>
      <c r="Q3" s="11"/>
      <c r="R3"/>
    </row>
    <row r="4" spans="1:134" ht="32.25" customHeight="1" thickBot="1">
      <c r="A4" s="64"/>
      <c r="B4" s="65"/>
      <c r="C4" s="66"/>
      <c r="D4" s="32" t="s">
        <v>3</v>
      </c>
      <c r="E4" s="32" t="s">
        <v>37</v>
      </c>
      <c r="F4" s="32" t="s">
        <v>38</v>
      </c>
      <c r="G4" s="32" t="s">
        <v>39</v>
      </c>
      <c r="H4" s="32" t="s">
        <v>4</v>
      </c>
      <c r="I4" s="32" t="s">
        <v>5</v>
      </c>
      <c r="J4" s="33" t="s">
        <v>40</v>
      </c>
      <c r="K4" s="33" t="s">
        <v>6</v>
      </c>
      <c r="L4" s="33" t="s">
        <v>7</v>
      </c>
      <c r="M4" s="33" t="s">
        <v>106</v>
      </c>
      <c r="N4" s="33" t="s">
        <v>8</v>
      </c>
      <c r="O4" s="33" t="s">
        <v>107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108</v>
      </c>
      <c r="B5" s="24"/>
      <c r="C5" s="24"/>
      <c r="D5" s="25">
        <f>SUM(D6:D11)</f>
        <v>296701</v>
      </c>
      <c r="E5" s="25">
        <f>SUM(E6:E11)</f>
        <v>0</v>
      </c>
      <c r="F5" s="25">
        <f>SUM(F6:F11)</f>
        <v>0</v>
      </c>
      <c r="G5" s="25">
        <f>SUM(G6:G11)</f>
        <v>0</v>
      </c>
      <c r="H5" s="25">
        <f>SUM(H6:H11)</f>
        <v>0</v>
      </c>
      <c r="I5" s="25">
        <f>SUM(I6:I11)</f>
        <v>0</v>
      </c>
      <c r="J5" s="25">
        <f>SUM(J6:J11)</f>
        <v>0</v>
      </c>
      <c r="K5" s="25">
        <f>SUM(K6:K11)</f>
        <v>0</v>
      </c>
      <c r="L5" s="25">
        <f>SUM(L6:L11)</f>
        <v>0</v>
      </c>
      <c r="M5" s="25">
        <f>SUM(M6:M11)</f>
        <v>0</v>
      </c>
      <c r="N5" s="25">
        <f>SUM(N6:N11)</f>
        <v>0</v>
      </c>
      <c r="O5" s="26">
        <f>SUM(D5:N5)</f>
        <v>296701</v>
      </c>
      <c r="P5" s="31">
        <f>(O5/P$33)</f>
        <v>247.87050960735172</v>
      </c>
      <c r="Q5" s="6"/>
    </row>
    <row r="6" spans="1:134">
      <c r="A6" s="12"/>
      <c r="B6" s="23">
        <v>312.41000000000003</v>
      </c>
      <c r="C6" s="19" t="s">
        <v>109</v>
      </c>
      <c r="D6" s="43">
        <v>31374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11" si="0">SUM(D6:N6)</f>
        <v>31374</v>
      </c>
      <c r="P6" s="44">
        <f>(O6/P$33)</f>
        <v>26.210526315789473</v>
      </c>
      <c r="Q6" s="9"/>
    </row>
    <row r="7" spans="1:134">
      <c r="A7" s="12"/>
      <c r="B7" s="23">
        <v>314.10000000000002</v>
      </c>
      <c r="C7" s="19" t="s">
        <v>10</v>
      </c>
      <c r="D7" s="43">
        <v>166258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0"/>
        <v>166258</v>
      </c>
      <c r="P7" s="44">
        <f>(O7/P$33)</f>
        <v>138.89557226399333</v>
      </c>
      <c r="Q7" s="9"/>
    </row>
    <row r="8" spans="1:134">
      <c r="A8" s="12"/>
      <c r="B8" s="23">
        <v>314.3</v>
      </c>
      <c r="C8" s="19" t="s">
        <v>11</v>
      </c>
      <c r="D8" s="43">
        <v>21478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21478</v>
      </c>
      <c r="P8" s="44">
        <f>(O8/P$33)</f>
        <v>17.943191311612363</v>
      </c>
      <c r="Q8" s="9"/>
    </row>
    <row r="9" spans="1:134">
      <c r="A9" s="12"/>
      <c r="B9" s="23">
        <v>314.39999999999998</v>
      </c>
      <c r="C9" s="19" t="s">
        <v>12</v>
      </c>
      <c r="D9" s="43">
        <v>10512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10512</v>
      </c>
      <c r="P9" s="44">
        <f>(O9/P$33)</f>
        <v>8.7819548872180455</v>
      </c>
      <c r="Q9" s="9"/>
    </row>
    <row r="10" spans="1:134">
      <c r="A10" s="12"/>
      <c r="B10" s="23">
        <v>315.10000000000002</v>
      </c>
      <c r="C10" s="19" t="s">
        <v>110</v>
      </c>
      <c r="D10" s="43">
        <v>50113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50113</v>
      </c>
      <c r="P10" s="44">
        <f>(O10/P$33)</f>
        <v>41.865497076023395</v>
      </c>
      <c r="Q10" s="9"/>
    </row>
    <row r="11" spans="1:134">
      <c r="A11" s="12"/>
      <c r="B11" s="23">
        <v>316</v>
      </c>
      <c r="C11" s="19" t="s">
        <v>68</v>
      </c>
      <c r="D11" s="43">
        <v>16966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0"/>
        <v>16966</v>
      </c>
      <c r="P11" s="44">
        <f>(O11/P$33)</f>
        <v>14.173767752715122</v>
      </c>
      <c r="Q11" s="9"/>
    </row>
    <row r="12" spans="1:134" ht="15.75">
      <c r="A12" s="27" t="s">
        <v>15</v>
      </c>
      <c r="B12" s="28"/>
      <c r="C12" s="29"/>
      <c r="D12" s="30">
        <f>SUM(D13:D16)</f>
        <v>261705</v>
      </c>
      <c r="E12" s="30">
        <f>SUM(E13:E16)</f>
        <v>0</v>
      </c>
      <c r="F12" s="30">
        <f>SUM(F13:F16)</f>
        <v>0</v>
      </c>
      <c r="G12" s="30">
        <f>SUM(G13:G16)</f>
        <v>0</v>
      </c>
      <c r="H12" s="30">
        <f>SUM(H13:H16)</f>
        <v>0</v>
      </c>
      <c r="I12" s="30">
        <f>SUM(I13:I16)</f>
        <v>0</v>
      </c>
      <c r="J12" s="30">
        <f>SUM(J13:J16)</f>
        <v>0</v>
      </c>
      <c r="K12" s="30">
        <f>SUM(K13:K16)</f>
        <v>0</v>
      </c>
      <c r="L12" s="30">
        <f>SUM(L13:L16)</f>
        <v>0</v>
      </c>
      <c r="M12" s="30">
        <f>SUM(M13:M16)</f>
        <v>0</v>
      </c>
      <c r="N12" s="30">
        <f>SUM(N13:N16)</f>
        <v>0</v>
      </c>
      <c r="O12" s="41">
        <f>SUM(D12:N12)</f>
        <v>261705</v>
      </c>
      <c r="P12" s="42">
        <f>(O12/P$33)</f>
        <v>218.63408521303259</v>
      </c>
      <c r="Q12" s="10"/>
    </row>
    <row r="13" spans="1:134">
      <c r="A13" s="12"/>
      <c r="B13" s="23">
        <v>322</v>
      </c>
      <c r="C13" s="19" t="s">
        <v>111</v>
      </c>
      <c r="D13" s="43">
        <v>193910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193910</v>
      </c>
      <c r="P13" s="44">
        <f>(O13/P$33)</f>
        <v>161.99665831244778</v>
      </c>
      <c r="Q13" s="9"/>
    </row>
    <row r="14" spans="1:134">
      <c r="A14" s="12"/>
      <c r="B14" s="23">
        <v>323.10000000000002</v>
      </c>
      <c r="C14" s="19" t="s">
        <v>16</v>
      </c>
      <c r="D14" s="43">
        <v>49136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6" si="1">SUM(D14:N14)</f>
        <v>49136</v>
      </c>
      <c r="P14" s="44">
        <f>(O14/P$33)</f>
        <v>41.049289891395155</v>
      </c>
      <c r="Q14" s="9"/>
    </row>
    <row r="15" spans="1:134">
      <c r="A15" s="12"/>
      <c r="B15" s="23">
        <v>323.39999999999998</v>
      </c>
      <c r="C15" s="19" t="s">
        <v>17</v>
      </c>
      <c r="D15" s="43">
        <v>5680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5680</v>
      </c>
      <c r="P15" s="44">
        <f>(O15/P$33)</f>
        <v>4.7451963241436923</v>
      </c>
      <c r="Q15" s="9"/>
    </row>
    <row r="16" spans="1:134">
      <c r="A16" s="12"/>
      <c r="B16" s="23">
        <v>323.7</v>
      </c>
      <c r="C16" s="19" t="s">
        <v>18</v>
      </c>
      <c r="D16" s="43">
        <v>12979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12979</v>
      </c>
      <c r="P16" s="44">
        <f>(O16/P$33)</f>
        <v>10.842940685045948</v>
      </c>
      <c r="Q16" s="9"/>
    </row>
    <row r="17" spans="1:120" ht="15.75">
      <c r="A17" s="27" t="s">
        <v>112</v>
      </c>
      <c r="B17" s="28"/>
      <c r="C17" s="29"/>
      <c r="D17" s="30">
        <f>SUM(D18:D23)</f>
        <v>152867</v>
      </c>
      <c r="E17" s="30">
        <f>SUM(E18:E23)</f>
        <v>35561</v>
      </c>
      <c r="F17" s="30">
        <f>SUM(F18:F23)</f>
        <v>0</v>
      </c>
      <c r="G17" s="30">
        <f>SUM(G18:G23)</f>
        <v>0</v>
      </c>
      <c r="H17" s="30">
        <f>SUM(H18:H23)</f>
        <v>0</v>
      </c>
      <c r="I17" s="30">
        <f>SUM(I18:I23)</f>
        <v>0</v>
      </c>
      <c r="J17" s="30">
        <f>SUM(J18:J23)</f>
        <v>0</v>
      </c>
      <c r="K17" s="30">
        <f>SUM(K18:K23)</f>
        <v>0</v>
      </c>
      <c r="L17" s="30">
        <f>SUM(L18:L23)</f>
        <v>0</v>
      </c>
      <c r="M17" s="30">
        <f>SUM(M18:M23)</f>
        <v>0</v>
      </c>
      <c r="N17" s="30">
        <f>SUM(N18:N23)</f>
        <v>0</v>
      </c>
      <c r="O17" s="41">
        <f>SUM(D17:N17)</f>
        <v>188428</v>
      </c>
      <c r="P17" s="42">
        <f>(O17/P$33)</f>
        <v>157.41687552213867</v>
      </c>
      <c r="Q17" s="10"/>
    </row>
    <row r="18" spans="1:120">
      <c r="A18" s="12"/>
      <c r="B18" s="23">
        <v>331.51</v>
      </c>
      <c r="C18" s="19" t="s">
        <v>114</v>
      </c>
      <c r="D18" s="43">
        <v>0</v>
      </c>
      <c r="E18" s="43">
        <v>35561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3" si="2">SUM(D18:N18)</f>
        <v>35561</v>
      </c>
      <c r="P18" s="44">
        <f>(O18/P$33)</f>
        <v>29.708437761069341</v>
      </c>
      <c r="Q18" s="9"/>
    </row>
    <row r="19" spans="1:120">
      <c r="A19" s="12"/>
      <c r="B19" s="23">
        <v>334.49</v>
      </c>
      <c r="C19" s="19" t="s">
        <v>46</v>
      </c>
      <c r="D19" s="43">
        <v>16215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2"/>
        <v>16215</v>
      </c>
      <c r="P19" s="44">
        <f>(O19/P$33)</f>
        <v>13.546365914786968</v>
      </c>
      <c r="Q19" s="9"/>
    </row>
    <row r="20" spans="1:120">
      <c r="A20" s="12"/>
      <c r="B20" s="23">
        <v>335.125</v>
      </c>
      <c r="C20" s="19" t="s">
        <v>115</v>
      </c>
      <c r="D20" s="43">
        <v>47233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2"/>
        <v>47233</v>
      </c>
      <c r="P20" s="44">
        <f>(O20/P$33)</f>
        <v>39.459482038429407</v>
      </c>
      <c r="Q20" s="9"/>
    </row>
    <row r="21" spans="1:120">
      <c r="A21" s="12"/>
      <c r="B21" s="23">
        <v>335.14</v>
      </c>
      <c r="C21" s="19" t="s">
        <v>70</v>
      </c>
      <c r="D21" s="43">
        <v>371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2"/>
        <v>371</v>
      </c>
      <c r="P21" s="44">
        <f>(O21/P$33)</f>
        <v>0.30994152046783624</v>
      </c>
      <c r="Q21" s="9"/>
    </row>
    <row r="22" spans="1:120">
      <c r="A22" s="12"/>
      <c r="B22" s="23">
        <v>335.15</v>
      </c>
      <c r="C22" s="19" t="s">
        <v>71</v>
      </c>
      <c r="D22" s="43">
        <v>245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2"/>
        <v>245</v>
      </c>
      <c r="P22" s="44">
        <f>(O22/P$33)</f>
        <v>0.2046783625730994</v>
      </c>
      <c r="Q22" s="9"/>
    </row>
    <row r="23" spans="1:120">
      <c r="A23" s="12"/>
      <c r="B23" s="23">
        <v>335.18</v>
      </c>
      <c r="C23" s="19" t="s">
        <v>116</v>
      </c>
      <c r="D23" s="43">
        <v>88803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2"/>
        <v>88803</v>
      </c>
      <c r="P23" s="44">
        <f>(O23/P$33)</f>
        <v>74.187969924812023</v>
      </c>
      <c r="Q23" s="9"/>
    </row>
    <row r="24" spans="1:120" ht="15.75">
      <c r="A24" s="27" t="s">
        <v>29</v>
      </c>
      <c r="B24" s="28"/>
      <c r="C24" s="29"/>
      <c r="D24" s="30">
        <f>SUM(D25:D27)</f>
        <v>48984</v>
      </c>
      <c r="E24" s="30">
        <f>SUM(E25:E27)</f>
        <v>0</v>
      </c>
      <c r="F24" s="30">
        <f>SUM(F25:F27)</f>
        <v>0</v>
      </c>
      <c r="G24" s="30">
        <f>SUM(G25:G27)</f>
        <v>0</v>
      </c>
      <c r="H24" s="30">
        <f>SUM(H25:H27)</f>
        <v>0</v>
      </c>
      <c r="I24" s="30">
        <f>SUM(I25:I27)</f>
        <v>0</v>
      </c>
      <c r="J24" s="30">
        <f>SUM(J25:J27)</f>
        <v>0</v>
      </c>
      <c r="K24" s="30">
        <f>SUM(K25:K27)</f>
        <v>0</v>
      </c>
      <c r="L24" s="30">
        <f>SUM(L25:L27)</f>
        <v>0</v>
      </c>
      <c r="M24" s="30">
        <f>SUM(M25:M27)</f>
        <v>0</v>
      </c>
      <c r="N24" s="30">
        <f>SUM(N25:N27)</f>
        <v>0</v>
      </c>
      <c r="O24" s="30">
        <f>SUM(D24:N24)</f>
        <v>48984</v>
      </c>
      <c r="P24" s="42">
        <f>(O24/P$33)</f>
        <v>40.922305764411028</v>
      </c>
      <c r="Q24" s="10"/>
    </row>
    <row r="25" spans="1:120">
      <c r="A25" s="12"/>
      <c r="B25" s="23">
        <v>342.9</v>
      </c>
      <c r="C25" s="19" t="s">
        <v>92</v>
      </c>
      <c r="D25" s="43">
        <v>33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ref="O25:O26" si="3">SUM(D25:N25)</f>
        <v>33</v>
      </c>
      <c r="P25" s="44">
        <f>(O25/P$33)</f>
        <v>2.7568922305764409E-2</v>
      </c>
      <c r="Q25" s="9"/>
    </row>
    <row r="26" spans="1:120">
      <c r="A26" s="12"/>
      <c r="B26" s="23">
        <v>343.4</v>
      </c>
      <c r="C26" s="19" t="s">
        <v>123</v>
      </c>
      <c r="D26" s="43">
        <v>19440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3"/>
        <v>19440</v>
      </c>
      <c r="P26" s="44">
        <f>(O26/P$33)</f>
        <v>16.2406015037594</v>
      </c>
      <c r="Q26" s="9"/>
    </row>
    <row r="27" spans="1:120">
      <c r="A27" s="12"/>
      <c r="B27" s="23">
        <v>349</v>
      </c>
      <c r="C27" s="19" t="s">
        <v>117</v>
      </c>
      <c r="D27" s="43">
        <v>29511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>SUM(D27:N27)</f>
        <v>29511</v>
      </c>
      <c r="P27" s="44">
        <f>(O27/P$33)</f>
        <v>24.654135338345863</v>
      </c>
      <c r="Q27" s="9"/>
    </row>
    <row r="28" spans="1:120" ht="15.75">
      <c r="A28" s="27" t="s">
        <v>2</v>
      </c>
      <c r="B28" s="28"/>
      <c r="C28" s="29"/>
      <c r="D28" s="30">
        <f>SUM(D29:D30)</f>
        <v>30656</v>
      </c>
      <c r="E28" s="30">
        <f>SUM(E29:E30)</f>
        <v>0</v>
      </c>
      <c r="F28" s="30">
        <f>SUM(F29:F30)</f>
        <v>0</v>
      </c>
      <c r="G28" s="30">
        <f>SUM(G29:G30)</f>
        <v>0</v>
      </c>
      <c r="H28" s="30">
        <f>SUM(H29:H30)</f>
        <v>0</v>
      </c>
      <c r="I28" s="30">
        <f>SUM(I29:I30)</f>
        <v>0</v>
      </c>
      <c r="J28" s="30">
        <f>SUM(J29:J30)</f>
        <v>0</v>
      </c>
      <c r="K28" s="30">
        <f>SUM(K29:K30)</f>
        <v>0</v>
      </c>
      <c r="L28" s="30">
        <f>SUM(L29:L30)</f>
        <v>0</v>
      </c>
      <c r="M28" s="30">
        <f>SUM(M29:M30)</f>
        <v>0</v>
      </c>
      <c r="N28" s="30">
        <f>SUM(N29:N30)</f>
        <v>0</v>
      </c>
      <c r="O28" s="30">
        <f>SUM(D28:N28)</f>
        <v>30656</v>
      </c>
      <c r="P28" s="42">
        <f>(O28/P$33)</f>
        <v>25.610693400167083</v>
      </c>
      <c r="Q28" s="10"/>
    </row>
    <row r="29" spans="1:120">
      <c r="A29" s="12"/>
      <c r="B29" s="23">
        <v>361.1</v>
      </c>
      <c r="C29" s="19" t="s">
        <v>33</v>
      </c>
      <c r="D29" s="43">
        <v>26655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>SUM(D29:N29)</f>
        <v>26655</v>
      </c>
      <c r="P29" s="44">
        <f>(O29/P$33)</f>
        <v>22.268170426065161</v>
      </c>
      <c r="Q29" s="9"/>
    </row>
    <row r="30" spans="1:120" ht="15.75" thickBot="1">
      <c r="A30" s="12"/>
      <c r="B30" s="23">
        <v>369.9</v>
      </c>
      <c r="C30" s="19" t="s">
        <v>35</v>
      </c>
      <c r="D30" s="43">
        <v>4001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ref="O30" si="4">SUM(D30:N30)</f>
        <v>4001</v>
      </c>
      <c r="P30" s="44">
        <f>(O30/P$33)</f>
        <v>3.3425229741019216</v>
      </c>
      <c r="Q30" s="9"/>
    </row>
    <row r="31" spans="1:120" ht="16.5" thickBot="1">
      <c r="A31" s="13" t="s">
        <v>31</v>
      </c>
      <c r="B31" s="21"/>
      <c r="C31" s="20"/>
      <c r="D31" s="14">
        <f>SUM(D5,D12,D17,D24,D28)</f>
        <v>790913</v>
      </c>
      <c r="E31" s="14">
        <f t="shared" ref="E31:N31" si="5">SUM(E5,E12,E17,E24,E28)</f>
        <v>35561</v>
      </c>
      <c r="F31" s="14">
        <f t="shared" si="5"/>
        <v>0</v>
      </c>
      <c r="G31" s="14">
        <f t="shared" si="5"/>
        <v>0</v>
      </c>
      <c r="H31" s="14">
        <f t="shared" si="5"/>
        <v>0</v>
      </c>
      <c r="I31" s="14">
        <f t="shared" si="5"/>
        <v>0</v>
      </c>
      <c r="J31" s="14">
        <f t="shared" si="5"/>
        <v>0</v>
      </c>
      <c r="K31" s="14">
        <f t="shared" si="5"/>
        <v>0</v>
      </c>
      <c r="L31" s="14">
        <f t="shared" si="5"/>
        <v>0</v>
      </c>
      <c r="M31" s="14">
        <f t="shared" si="5"/>
        <v>0</v>
      </c>
      <c r="N31" s="14">
        <f t="shared" si="5"/>
        <v>0</v>
      </c>
      <c r="O31" s="14">
        <f>SUM(D31:N31)</f>
        <v>826474</v>
      </c>
      <c r="P31" s="36">
        <f>(O31/P$33)</f>
        <v>690.45446950710107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48" t="s">
        <v>124</v>
      </c>
      <c r="N33" s="48"/>
      <c r="O33" s="48"/>
      <c r="P33" s="40">
        <v>1197</v>
      </c>
    </row>
    <row r="34" spans="1:16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1"/>
    </row>
    <row r="35" spans="1:16" ht="15.75" customHeight="1" thickBot="1">
      <c r="A35" s="52" t="s">
        <v>52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4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36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4"/>
      <c r="N3" s="35"/>
      <c r="O3" s="70" t="s">
        <v>41</v>
      </c>
      <c r="P3" s="11"/>
      <c r="Q3"/>
    </row>
    <row r="4" spans="1:133" ht="32.25" customHeight="1" thickBot="1">
      <c r="A4" s="64"/>
      <c r="B4" s="65"/>
      <c r="C4" s="66"/>
      <c r="D4" s="32" t="s">
        <v>3</v>
      </c>
      <c r="E4" s="32" t="s">
        <v>37</v>
      </c>
      <c r="F4" s="32" t="s">
        <v>38</v>
      </c>
      <c r="G4" s="32" t="s">
        <v>39</v>
      </c>
      <c r="H4" s="32" t="s">
        <v>4</v>
      </c>
      <c r="I4" s="32" t="s">
        <v>5</v>
      </c>
      <c r="J4" s="33" t="s">
        <v>40</v>
      </c>
      <c r="K4" s="33" t="s">
        <v>6</v>
      </c>
      <c r="L4" s="33" t="s">
        <v>7</v>
      </c>
      <c r="M4" s="33" t="s">
        <v>8</v>
      </c>
      <c r="N4" s="33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SUM(D6:D11)</f>
        <v>106151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106151</v>
      </c>
      <c r="O5" s="31">
        <f t="shared" ref="O5:O34" si="1">(N5/O$36)</f>
        <v>115.13123644251627</v>
      </c>
      <c r="P5" s="6"/>
    </row>
    <row r="6" spans="1:133">
      <c r="A6" s="12"/>
      <c r="B6" s="23">
        <v>312.10000000000002</v>
      </c>
      <c r="C6" s="19" t="s">
        <v>9</v>
      </c>
      <c r="D6" s="43">
        <v>18066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18066</v>
      </c>
      <c r="O6" s="44">
        <f t="shared" si="1"/>
        <v>19.594360086767896</v>
      </c>
      <c r="P6" s="9"/>
    </row>
    <row r="7" spans="1:133">
      <c r="A7" s="12"/>
      <c r="B7" s="23">
        <v>314.10000000000002</v>
      </c>
      <c r="C7" s="19" t="s">
        <v>10</v>
      </c>
      <c r="D7" s="43">
        <v>19701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19701</v>
      </c>
      <c r="O7" s="44">
        <f t="shared" si="1"/>
        <v>21.367678958785248</v>
      </c>
      <c r="P7" s="9"/>
    </row>
    <row r="8" spans="1:133">
      <c r="A8" s="12"/>
      <c r="B8" s="23">
        <v>314.3</v>
      </c>
      <c r="C8" s="19" t="s">
        <v>11</v>
      </c>
      <c r="D8" s="43">
        <v>14964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14964</v>
      </c>
      <c r="O8" s="44">
        <f t="shared" si="1"/>
        <v>16.229934924078091</v>
      </c>
      <c r="P8" s="9"/>
    </row>
    <row r="9" spans="1:133">
      <c r="A9" s="12"/>
      <c r="B9" s="23">
        <v>314.8</v>
      </c>
      <c r="C9" s="19" t="s">
        <v>66</v>
      </c>
      <c r="D9" s="43">
        <v>7238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7238</v>
      </c>
      <c r="O9" s="44">
        <f t="shared" si="1"/>
        <v>7.8503253796095445</v>
      </c>
      <c r="P9" s="9"/>
    </row>
    <row r="10" spans="1:133">
      <c r="A10" s="12"/>
      <c r="B10" s="23">
        <v>315</v>
      </c>
      <c r="C10" s="19" t="s">
        <v>67</v>
      </c>
      <c r="D10" s="43">
        <v>33255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33255</v>
      </c>
      <c r="O10" s="44">
        <f t="shared" si="1"/>
        <v>36.068329718004335</v>
      </c>
      <c r="P10" s="9"/>
    </row>
    <row r="11" spans="1:133">
      <c r="A11" s="12"/>
      <c r="B11" s="23">
        <v>316</v>
      </c>
      <c r="C11" s="19" t="s">
        <v>68</v>
      </c>
      <c r="D11" s="43">
        <v>12927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12927</v>
      </c>
      <c r="O11" s="44">
        <f t="shared" si="1"/>
        <v>14.020607375271149</v>
      </c>
      <c r="P11" s="9"/>
    </row>
    <row r="12" spans="1:133" ht="15.75">
      <c r="A12" s="27" t="s">
        <v>15</v>
      </c>
      <c r="B12" s="28"/>
      <c r="C12" s="29"/>
      <c r="D12" s="30">
        <f t="shared" ref="D12:M12" si="3">SUM(D13:D18)</f>
        <v>127970</v>
      </c>
      <c r="E12" s="30">
        <f t="shared" si="3"/>
        <v>8442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ref="N12:N34" si="4">SUM(D12:M12)</f>
        <v>136412</v>
      </c>
      <c r="O12" s="42">
        <f t="shared" si="1"/>
        <v>147.95227765726682</v>
      </c>
      <c r="P12" s="10"/>
    </row>
    <row r="13" spans="1:133">
      <c r="A13" s="12"/>
      <c r="B13" s="23">
        <v>322</v>
      </c>
      <c r="C13" s="19" t="s">
        <v>0</v>
      </c>
      <c r="D13" s="43">
        <v>50806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50806</v>
      </c>
      <c r="O13" s="44">
        <f t="shared" si="1"/>
        <v>55.104121475054228</v>
      </c>
      <c r="P13" s="9"/>
    </row>
    <row r="14" spans="1:133">
      <c r="A14" s="12"/>
      <c r="B14" s="23">
        <v>323.10000000000002</v>
      </c>
      <c r="C14" s="19" t="s">
        <v>16</v>
      </c>
      <c r="D14" s="43">
        <v>53784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53784</v>
      </c>
      <c r="O14" s="44">
        <f t="shared" si="1"/>
        <v>58.334056399132322</v>
      </c>
      <c r="P14" s="9"/>
    </row>
    <row r="15" spans="1:133">
      <c r="A15" s="12"/>
      <c r="B15" s="23">
        <v>323.39999999999998</v>
      </c>
      <c r="C15" s="19" t="s">
        <v>17</v>
      </c>
      <c r="D15" s="43">
        <v>4642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4642</v>
      </c>
      <c r="O15" s="44">
        <f t="shared" si="1"/>
        <v>5.0347071583514102</v>
      </c>
      <c r="P15" s="9"/>
    </row>
    <row r="16" spans="1:133">
      <c r="A16" s="12"/>
      <c r="B16" s="23">
        <v>323.7</v>
      </c>
      <c r="C16" s="19" t="s">
        <v>18</v>
      </c>
      <c r="D16" s="43">
        <v>18738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18738</v>
      </c>
      <c r="O16" s="44">
        <f t="shared" si="1"/>
        <v>20.323210412147507</v>
      </c>
      <c r="P16" s="9"/>
    </row>
    <row r="17" spans="1:16">
      <c r="A17" s="12"/>
      <c r="B17" s="23">
        <v>324.61</v>
      </c>
      <c r="C17" s="19" t="s">
        <v>62</v>
      </c>
      <c r="D17" s="43">
        <v>0</v>
      </c>
      <c r="E17" s="43">
        <v>2592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2592</v>
      </c>
      <c r="O17" s="44">
        <f t="shared" si="1"/>
        <v>2.811279826464208</v>
      </c>
      <c r="P17" s="9"/>
    </row>
    <row r="18" spans="1:16">
      <c r="A18" s="12"/>
      <c r="B18" s="23">
        <v>324.70999999999998</v>
      </c>
      <c r="C18" s="19" t="s">
        <v>63</v>
      </c>
      <c r="D18" s="43">
        <v>0</v>
      </c>
      <c r="E18" s="43">
        <v>5850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5850</v>
      </c>
      <c r="O18" s="44">
        <f t="shared" si="1"/>
        <v>6.3449023861171367</v>
      </c>
      <c r="P18" s="9"/>
    </row>
    <row r="19" spans="1:16" ht="15.75">
      <c r="A19" s="27" t="s">
        <v>19</v>
      </c>
      <c r="B19" s="28"/>
      <c r="C19" s="29"/>
      <c r="D19" s="30">
        <f t="shared" ref="D19:M19" si="5">SUM(D20:D25)</f>
        <v>94914</v>
      </c>
      <c r="E19" s="30">
        <f t="shared" si="5"/>
        <v>77716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41">
        <f t="shared" si="4"/>
        <v>172630</v>
      </c>
      <c r="O19" s="42">
        <f t="shared" si="1"/>
        <v>187.23427331887203</v>
      </c>
      <c r="P19" s="10"/>
    </row>
    <row r="20" spans="1:16">
      <c r="A20" s="12"/>
      <c r="B20" s="23">
        <v>334.49</v>
      </c>
      <c r="C20" s="19" t="s">
        <v>46</v>
      </c>
      <c r="D20" s="43">
        <v>29908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29908</v>
      </c>
      <c r="O20" s="44">
        <f t="shared" si="1"/>
        <v>32.43817787418655</v>
      </c>
      <c r="P20" s="9"/>
    </row>
    <row r="21" spans="1:16">
      <c r="A21" s="12"/>
      <c r="B21" s="23">
        <v>335.12</v>
      </c>
      <c r="C21" s="19" t="s">
        <v>69</v>
      </c>
      <c r="D21" s="43">
        <v>19475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19475</v>
      </c>
      <c r="O21" s="44">
        <f t="shared" si="1"/>
        <v>21.122559652928416</v>
      </c>
      <c r="P21" s="9"/>
    </row>
    <row r="22" spans="1:16">
      <c r="A22" s="12"/>
      <c r="B22" s="23">
        <v>335.14</v>
      </c>
      <c r="C22" s="19" t="s">
        <v>70</v>
      </c>
      <c r="D22" s="43">
        <v>38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38</v>
      </c>
      <c r="O22" s="44">
        <f t="shared" si="1"/>
        <v>4.1214750542299353E-2</v>
      </c>
      <c r="P22" s="9"/>
    </row>
    <row r="23" spans="1:16">
      <c r="A23" s="12"/>
      <c r="B23" s="23">
        <v>335.15</v>
      </c>
      <c r="C23" s="19" t="s">
        <v>71</v>
      </c>
      <c r="D23" s="43">
        <v>832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832</v>
      </c>
      <c r="O23" s="44">
        <f t="shared" si="1"/>
        <v>0.90238611713665939</v>
      </c>
      <c r="P23" s="9"/>
    </row>
    <row r="24" spans="1:16">
      <c r="A24" s="12"/>
      <c r="B24" s="23">
        <v>335.18</v>
      </c>
      <c r="C24" s="19" t="s">
        <v>72</v>
      </c>
      <c r="D24" s="43">
        <v>44661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44661</v>
      </c>
      <c r="O24" s="44">
        <f t="shared" si="1"/>
        <v>48.439262472885034</v>
      </c>
      <c r="P24" s="9"/>
    </row>
    <row r="25" spans="1:16">
      <c r="A25" s="12"/>
      <c r="B25" s="23">
        <v>337.3</v>
      </c>
      <c r="C25" s="19" t="s">
        <v>48</v>
      </c>
      <c r="D25" s="43">
        <v>0</v>
      </c>
      <c r="E25" s="43">
        <v>77716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77716</v>
      </c>
      <c r="O25" s="44">
        <f t="shared" si="1"/>
        <v>84.290672451193061</v>
      </c>
      <c r="P25" s="9"/>
    </row>
    <row r="26" spans="1:16" ht="15.75">
      <c r="A26" s="27" t="s">
        <v>29</v>
      </c>
      <c r="B26" s="28"/>
      <c r="C26" s="29"/>
      <c r="D26" s="30">
        <f t="shared" ref="D26:M26" si="6">SUM(D27:D27)</f>
        <v>500</v>
      </c>
      <c r="E26" s="30">
        <f t="shared" si="6"/>
        <v>0</v>
      </c>
      <c r="F26" s="30">
        <f t="shared" si="6"/>
        <v>0</v>
      </c>
      <c r="G26" s="30">
        <f t="shared" si="6"/>
        <v>0</v>
      </c>
      <c r="H26" s="30">
        <f t="shared" si="6"/>
        <v>0</v>
      </c>
      <c r="I26" s="30">
        <f t="shared" si="6"/>
        <v>0</v>
      </c>
      <c r="J26" s="30">
        <f t="shared" si="6"/>
        <v>0</v>
      </c>
      <c r="K26" s="30">
        <f t="shared" si="6"/>
        <v>0</v>
      </c>
      <c r="L26" s="30">
        <f t="shared" si="6"/>
        <v>0</v>
      </c>
      <c r="M26" s="30">
        <f t="shared" si="6"/>
        <v>0</v>
      </c>
      <c r="N26" s="30">
        <f t="shared" si="4"/>
        <v>500</v>
      </c>
      <c r="O26" s="42">
        <f t="shared" si="1"/>
        <v>0.54229934924078094</v>
      </c>
      <c r="P26" s="10"/>
    </row>
    <row r="27" spans="1:16">
      <c r="A27" s="12"/>
      <c r="B27" s="23">
        <v>349</v>
      </c>
      <c r="C27" s="19" t="s">
        <v>49</v>
      </c>
      <c r="D27" s="43">
        <v>500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500</v>
      </c>
      <c r="O27" s="44">
        <f t="shared" si="1"/>
        <v>0.54229934924078094</v>
      </c>
      <c r="P27" s="9"/>
    </row>
    <row r="28" spans="1:16" ht="15.75">
      <c r="A28" s="27" t="s">
        <v>73</v>
      </c>
      <c r="B28" s="28"/>
      <c r="C28" s="29"/>
      <c r="D28" s="30">
        <f t="shared" ref="D28:M28" si="7">SUM(D29:D29)</f>
        <v>178</v>
      </c>
      <c r="E28" s="30">
        <f t="shared" si="7"/>
        <v>0</v>
      </c>
      <c r="F28" s="30">
        <f t="shared" si="7"/>
        <v>0</v>
      </c>
      <c r="G28" s="30">
        <f t="shared" si="7"/>
        <v>0</v>
      </c>
      <c r="H28" s="30">
        <f t="shared" si="7"/>
        <v>0</v>
      </c>
      <c r="I28" s="30">
        <f t="shared" si="7"/>
        <v>0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30">
        <f t="shared" si="7"/>
        <v>0</v>
      </c>
      <c r="N28" s="30">
        <f t="shared" si="4"/>
        <v>178</v>
      </c>
      <c r="O28" s="42">
        <f t="shared" si="1"/>
        <v>0.19305856832971802</v>
      </c>
      <c r="P28" s="10"/>
    </row>
    <row r="29" spans="1:16">
      <c r="A29" s="45"/>
      <c r="B29" s="46">
        <v>351.5</v>
      </c>
      <c r="C29" s="47" t="s">
        <v>74</v>
      </c>
      <c r="D29" s="43">
        <v>178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178</v>
      </c>
      <c r="O29" s="44">
        <f t="shared" si="1"/>
        <v>0.19305856832971802</v>
      </c>
      <c r="P29" s="9"/>
    </row>
    <row r="30" spans="1:16" ht="15.75">
      <c r="A30" s="27" t="s">
        <v>2</v>
      </c>
      <c r="B30" s="28"/>
      <c r="C30" s="29"/>
      <c r="D30" s="30">
        <f t="shared" ref="D30:M30" si="8">SUM(D31:D33)</f>
        <v>11641</v>
      </c>
      <c r="E30" s="30">
        <f t="shared" si="8"/>
        <v>8275</v>
      </c>
      <c r="F30" s="30">
        <f t="shared" si="8"/>
        <v>0</v>
      </c>
      <c r="G30" s="30">
        <f t="shared" si="8"/>
        <v>0</v>
      </c>
      <c r="H30" s="30">
        <f t="shared" si="8"/>
        <v>0</v>
      </c>
      <c r="I30" s="30">
        <f t="shared" si="8"/>
        <v>0</v>
      </c>
      <c r="J30" s="30">
        <f t="shared" si="8"/>
        <v>0</v>
      </c>
      <c r="K30" s="30">
        <f t="shared" si="8"/>
        <v>0</v>
      </c>
      <c r="L30" s="30">
        <f t="shared" si="8"/>
        <v>0</v>
      </c>
      <c r="M30" s="30">
        <f t="shared" si="8"/>
        <v>0</v>
      </c>
      <c r="N30" s="30">
        <f t="shared" si="4"/>
        <v>19916</v>
      </c>
      <c r="O30" s="42">
        <f t="shared" si="1"/>
        <v>21.600867678958785</v>
      </c>
      <c r="P30" s="10"/>
    </row>
    <row r="31" spans="1:16">
      <c r="A31" s="12"/>
      <c r="B31" s="23">
        <v>361.1</v>
      </c>
      <c r="C31" s="19" t="s">
        <v>33</v>
      </c>
      <c r="D31" s="43">
        <v>1225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1225</v>
      </c>
      <c r="O31" s="44">
        <f t="shared" si="1"/>
        <v>1.3286334056399132</v>
      </c>
      <c r="P31" s="9"/>
    </row>
    <row r="32" spans="1:16">
      <c r="A32" s="12"/>
      <c r="B32" s="23">
        <v>366</v>
      </c>
      <c r="C32" s="19" t="s">
        <v>50</v>
      </c>
      <c r="D32" s="43">
        <v>2813</v>
      </c>
      <c r="E32" s="43">
        <v>8275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11088</v>
      </c>
      <c r="O32" s="44">
        <f t="shared" si="1"/>
        <v>12.026030368763557</v>
      </c>
      <c r="P32" s="9"/>
    </row>
    <row r="33" spans="1:119" ht="15.75" thickBot="1">
      <c r="A33" s="12"/>
      <c r="B33" s="23">
        <v>369.9</v>
      </c>
      <c r="C33" s="19" t="s">
        <v>35</v>
      </c>
      <c r="D33" s="43">
        <v>7603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7603</v>
      </c>
      <c r="O33" s="44">
        <f t="shared" si="1"/>
        <v>8.2462039045553137</v>
      </c>
      <c r="P33" s="9"/>
    </row>
    <row r="34" spans="1:119" ht="16.5" thickBot="1">
      <c r="A34" s="13" t="s">
        <v>31</v>
      </c>
      <c r="B34" s="21"/>
      <c r="C34" s="20"/>
      <c r="D34" s="14">
        <f>SUM(D5,D12,D19,D26,D28,D30)</f>
        <v>341354</v>
      </c>
      <c r="E34" s="14">
        <f t="shared" ref="E34:M34" si="9">SUM(E5,E12,E19,E26,E28,E30)</f>
        <v>94433</v>
      </c>
      <c r="F34" s="14">
        <f t="shared" si="9"/>
        <v>0</v>
      </c>
      <c r="G34" s="14">
        <f t="shared" si="9"/>
        <v>0</v>
      </c>
      <c r="H34" s="14">
        <f t="shared" si="9"/>
        <v>0</v>
      </c>
      <c r="I34" s="14">
        <f t="shared" si="9"/>
        <v>0</v>
      </c>
      <c r="J34" s="14">
        <f t="shared" si="9"/>
        <v>0</v>
      </c>
      <c r="K34" s="14">
        <f t="shared" si="9"/>
        <v>0</v>
      </c>
      <c r="L34" s="14">
        <f t="shared" si="9"/>
        <v>0</v>
      </c>
      <c r="M34" s="14">
        <f t="shared" si="9"/>
        <v>0</v>
      </c>
      <c r="N34" s="14">
        <f t="shared" si="4"/>
        <v>435787</v>
      </c>
      <c r="O34" s="36">
        <f t="shared" si="1"/>
        <v>472.65401301518438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7"/>
      <c r="B36" s="38"/>
      <c r="C36" s="38"/>
      <c r="D36" s="39"/>
      <c r="E36" s="39"/>
      <c r="F36" s="39"/>
      <c r="G36" s="39"/>
      <c r="H36" s="39"/>
      <c r="I36" s="39"/>
      <c r="J36" s="39"/>
      <c r="K36" s="39"/>
      <c r="L36" s="48" t="s">
        <v>87</v>
      </c>
      <c r="M36" s="48"/>
      <c r="N36" s="48"/>
      <c r="O36" s="40">
        <v>922</v>
      </c>
    </row>
    <row r="37" spans="1:119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1"/>
    </row>
    <row r="38" spans="1:119" ht="15.75" customHeight="1" thickBot="1">
      <c r="A38" s="52" t="s">
        <v>52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36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4"/>
      <c r="N3" s="35"/>
      <c r="O3" s="70" t="s">
        <v>41</v>
      </c>
      <c r="P3" s="11"/>
      <c r="Q3"/>
    </row>
    <row r="4" spans="1:133" ht="32.25" customHeight="1" thickBot="1">
      <c r="A4" s="64"/>
      <c r="B4" s="65"/>
      <c r="C4" s="66"/>
      <c r="D4" s="32" t="s">
        <v>3</v>
      </c>
      <c r="E4" s="32" t="s">
        <v>37</v>
      </c>
      <c r="F4" s="32" t="s">
        <v>38</v>
      </c>
      <c r="G4" s="32" t="s">
        <v>39</v>
      </c>
      <c r="H4" s="32" t="s">
        <v>4</v>
      </c>
      <c r="I4" s="32" t="s">
        <v>5</v>
      </c>
      <c r="J4" s="33" t="s">
        <v>40</v>
      </c>
      <c r="K4" s="33" t="s">
        <v>6</v>
      </c>
      <c r="L4" s="33" t="s">
        <v>7</v>
      </c>
      <c r="M4" s="33" t="s">
        <v>8</v>
      </c>
      <c r="N4" s="33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SUM(D6:D11)</f>
        <v>112492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112492</v>
      </c>
      <c r="O5" s="31">
        <f t="shared" ref="O5:O34" si="1">(N5/O$36)</f>
        <v>125.54910714285714</v>
      </c>
      <c r="P5" s="6"/>
    </row>
    <row r="6" spans="1:133">
      <c r="A6" s="12"/>
      <c r="B6" s="23">
        <v>312.10000000000002</v>
      </c>
      <c r="C6" s="19" t="s">
        <v>9</v>
      </c>
      <c r="D6" s="43">
        <v>17387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17387</v>
      </c>
      <c r="O6" s="44">
        <f t="shared" si="1"/>
        <v>19.405133928571427</v>
      </c>
      <c r="P6" s="9"/>
    </row>
    <row r="7" spans="1:133">
      <c r="A7" s="12"/>
      <c r="B7" s="23">
        <v>314.10000000000002</v>
      </c>
      <c r="C7" s="19" t="s">
        <v>10</v>
      </c>
      <c r="D7" s="43">
        <v>18739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18739</v>
      </c>
      <c r="O7" s="44">
        <f t="shared" si="1"/>
        <v>20.9140625</v>
      </c>
      <c r="P7" s="9"/>
    </row>
    <row r="8" spans="1:133">
      <c r="A8" s="12"/>
      <c r="B8" s="23">
        <v>314.3</v>
      </c>
      <c r="C8" s="19" t="s">
        <v>11</v>
      </c>
      <c r="D8" s="43">
        <v>15928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15928</v>
      </c>
      <c r="O8" s="44">
        <f t="shared" si="1"/>
        <v>17.776785714285715</v>
      </c>
      <c r="P8" s="9"/>
    </row>
    <row r="9" spans="1:133">
      <c r="A9" s="12"/>
      <c r="B9" s="23">
        <v>314.8</v>
      </c>
      <c r="C9" s="19" t="s">
        <v>66</v>
      </c>
      <c r="D9" s="43">
        <v>7505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7505</v>
      </c>
      <c r="O9" s="44">
        <f t="shared" si="1"/>
        <v>8.3761160714285712</v>
      </c>
      <c r="P9" s="9"/>
    </row>
    <row r="10" spans="1:133">
      <c r="A10" s="12"/>
      <c r="B10" s="23">
        <v>315</v>
      </c>
      <c r="C10" s="19" t="s">
        <v>67</v>
      </c>
      <c r="D10" s="43">
        <v>39771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39771</v>
      </c>
      <c r="O10" s="44">
        <f t="shared" si="1"/>
        <v>44.387276785714285</v>
      </c>
      <c r="P10" s="9"/>
    </row>
    <row r="11" spans="1:133">
      <c r="A11" s="12"/>
      <c r="B11" s="23">
        <v>316</v>
      </c>
      <c r="C11" s="19" t="s">
        <v>68</v>
      </c>
      <c r="D11" s="43">
        <v>13162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13162</v>
      </c>
      <c r="O11" s="44">
        <f t="shared" si="1"/>
        <v>14.689732142857142</v>
      </c>
      <c r="P11" s="9"/>
    </row>
    <row r="12" spans="1:133" ht="15.75">
      <c r="A12" s="27" t="s">
        <v>15</v>
      </c>
      <c r="B12" s="28"/>
      <c r="C12" s="29"/>
      <c r="D12" s="30">
        <f t="shared" ref="D12:M12" si="3">SUM(D13:D18)</f>
        <v>140390</v>
      </c>
      <c r="E12" s="30">
        <f t="shared" si="3"/>
        <v>14972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ref="N12:N34" si="4">SUM(D12:M12)</f>
        <v>155362</v>
      </c>
      <c r="O12" s="42">
        <f t="shared" si="1"/>
        <v>173.39508928571428</v>
      </c>
      <c r="P12" s="10"/>
    </row>
    <row r="13" spans="1:133">
      <c r="A13" s="12"/>
      <c r="B13" s="23">
        <v>322</v>
      </c>
      <c r="C13" s="19" t="s">
        <v>0</v>
      </c>
      <c r="D13" s="43">
        <v>72479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72479</v>
      </c>
      <c r="O13" s="44">
        <f t="shared" si="1"/>
        <v>80.891741071428569</v>
      </c>
      <c r="P13" s="9"/>
    </row>
    <row r="14" spans="1:133">
      <c r="A14" s="12"/>
      <c r="B14" s="23">
        <v>323.10000000000002</v>
      </c>
      <c r="C14" s="19" t="s">
        <v>16</v>
      </c>
      <c r="D14" s="43">
        <v>48827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48827</v>
      </c>
      <c r="O14" s="44">
        <f t="shared" si="1"/>
        <v>54.494419642857146</v>
      </c>
      <c r="P14" s="9"/>
    </row>
    <row r="15" spans="1:133">
      <c r="A15" s="12"/>
      <c r="B15" s="23">
        <v>323.39999999999998</v>
      </c>
      <c r="C15" s="19" t="s">
        <v>17</v>
      </c>
      <c r="D15" s="43">
        <v>3864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3864</v>
      </c>
      <c r="O15" s="44">
        <f t="shared" si="1"/>
        <v>4.3125</v>
      </c>
      <c r="P15" s="9"/>
    </row>
    <row r="16" spans="1:133">
      <c r="A16" s="12"/>
      <c r="B16" s="23">
        <v>323.7</v>
      </c>
      <c r="C16" s="19" t="s">
        <v>18</v>
      </c>
      <c r="D16" s="43">
        <v>15220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15220</v>
      </c>
      <c r="O16" s="44">
        <f t="shared" si="1"/>
        <v>16.986607142857142</v>
      </c>
      <c r="P16" s="9"/>
    </row>
    <row r="17" spans="1:16">
      <c r="A17" s="12"/>
      <c r="B17" s="23">
        <v>324.61</v>
      </c>
      <c r="C17" s="19" t="s">
        <v>62</v>
      </c>
      <c r="D17" s="43">
        <v>0</v>
      </c>
      <c r="E17" s="43">
        <v>5472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5472</v>
      </c>
      <c r="O17" s="44">
        <f t="shared" si="1"/>
        <v>6.1071428571428568</v>
      </c>
      <c r="P17" s="9"/>
    </row>
    <row r="18" spans="1:16">
      <c r="A18" s="12"/>
      <c r="B18" s="23">
        <v>324.70999999999998</v>
      </c>
      <c r="C18" s="19" t="s">
        <v>63</v>
      </c>
      <c r="D18" s="43">
        <v>0</v>
      </c>
      <c r="E18" s="43">
        <v>9500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9500</v>
      </c>
      <c r="O18" s="44">
        <f t="shared" si="1"/>
        <v>10.602678571428571</v>
      </c>
      <c r="P18" s="9"/>
    </row>
    <row r="19" spans="1:16" ht="15.75">
      <c r="A19" s="27" t="s">
        <v>19</v>
      </c>
      <c r="B19" s="28"/>
      <c r="C19" s="29"/>
      <c r="D19" s="30">
        <f t="shared" ref="D19:M19" si="5">SUM(D20:D25)</f>
        <v>87637</v>
      </c>
      <c r="E19" s="30">
        <f t="shared" si="5"/>
        <v>73855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41">
        <f t="shared" si="4"/>
        <v>161492</v>
      </c>
      <c r="O19" s="42">
        <f t="shared" si="1"/>
        <v>180.23660714285714</v>
      </c>
      <c r="P19" s="10"/>
    </row>
    <row r="20" spans="1:16">
      <c r="A20" s="12"/>
      <c r="B20" s="23">
        <v>334.49</v>
      </c>
      <c r="C20" s="19" t="s">
        <v>46</v>
      </c>
      <c r="D20" s="43">
        <v>26077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26077</v>
      </c>
      <c r="O20" s="44">
        <f t="shared" si="1"/>
        <v>29.103794642857142</v>
      </c>
      <c r="P20" s="9"/>
    </row>
    <row r="21" spans="1:16">
      <c r="A21" s="12"/>
      <c r="B21" s="23">
        <v>335.12</v>
      </c>
      <c r="C21" s="19" t="s">
        <v>69</v>
      </c>
      <c r="D21" s="43">
        <v>17646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17646</v>
      </c>
      <c r="O21" s="44">
        <f t="shared" si="1"/>
        <v>19.694196428571427</v>
      </c>
      <c r="P21" s="9"/>
    </row>
    <row r="22" spans="1:16">
      <c r="A22" s="12"/>
      <c r="B22" s="23">
        <v>335.14</v>
      </c>
      <c r="C22" s="19" t="s">
        <v>70</v>
      </c>
      <c r="D22" s="43">
        <v>874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874</v>
      </c>
      <c r="O22" s="44">
        <f t="shared" si="1"/>
        <v>0.9754464285714286</v>
      </c>
      <c r="P22" s="9"/>
    </row>
    <row r="23" spans="1:16">
      <c r="A23" s="12"/>
      <c r="B23" s="23">
        <v>335.15</v>
      </c>
      <c r="C23" s="19" t="s">
        <v>71</v>
      </c>
      <c r="D23" s="43">
        <v>832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832</v>
      </c>
      <c r="O23" s="44">
        <f t="shared" si="1"/>
        <v>0.9285714285714286</v>
      </c>
      <c r="P23" s="9"/>
    </row>
    <row r="24" spans="1:16">
      <c r="A24" s="12"/>
      <c r="B24" s="23">
        <v>335.18</v>
      </c>
      <c r="C24" s="19" t="s">
        <v>72</v>
      </c>
      <c r="D24" s="43">
        <v>42208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42208</v>
      </c>
      <c r="O24" s="44">
        <f t="shared" si="1"/>
        <v>47.107142857142854</v>
      </c>
      <c r="P24" s="9"/>
    </row>
    <row r="25" spans="1:16">
      <c r="A25" s="12"/>
      <c r="B25" s="23">
        <v>337.3</v>
      </c>
      <c r="C25" s="19" t="s">
        <v>48</v>
      </c>
      <c r="D25" s="43">
        <v>0</v>
      </c>
      <c r="E25" s="43">
        <v>73855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73855</v>
      </c>
      <c r="O25" s="44">
        <f t="shared" si="1"/>
        <v>82.427455357142861</v>
      </c>
      <c r="P25" s="9"/>
    </row>
    <row r="26" spans="1:16" ht="15.75">
      <c r="A26" s="27" t="s">
        <v>29</v>
      </c>
      <c r="B26" s="28"/>
      <c r="C26" s="29"/>
      <c r="D26" s="30">
        <f t="shared" ref="D26:M26" si="6">SUM(D27:D27)</f>
        <v>9878</v>
      </c>
      <c r="E26" s="30">
        <f t="shared" si="6"/>
        <v>0</v>
      </c>
      <c r="F26" s="30">
        <f t="shared" si="6"/>
        <v>0</v>
      </c>
      <c r="G26" s="30">
        <f t="shared" si="6"/>
        <v>0</v>
      </c>
      <c r="H26" s="30">
        <f t="shared" si="6"/>
        <v>0</v>
      </c>
      <c r="I26" s="30">
        <f t="shared" si="6"/>
        <v>0</v>
      </c>
      <c r="J26" s="30">
        <f t="shared" si="6"/>
        <v>0</v>
      </c>
      <c r="K26" s="30">
        <f t="shared" si="6"/>
        <v>0</v>
      </c>
      <c r="L26" s="30">
        <f t="shared" si="6"/>
        <v>0</v>
      </c>
      <c r="M26" s="30">
        <f t="shared" si="6"/>
        <v>0</v>
      </c>
      <c r="N26" s="30">
        <f t="shared" si="4"/>
        <v>9878</v>
      </c>
      <c r="O26" s="42">
        <f t="shared" si="1"/>
        <v>11.024553571428571</v>
      </c>
      <c r="P26" s="10"/>
    </row>
    <row r="27" spans="1:16">
      <c r="A27" s="12"/>
      <c r="B27" s="23">
        <v>349</v>
      </c>
      <c r="C27" s="19" t="s">
        <v>49</v>
      </c>
      <c r="D27" s="43">
        <v>9878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9878</v>
      </c>
      <c r="O27" s="44">
        <f t="shared" si="1"/>
        <v>11.024553571428571</v>
      </c>
      <c r="P27" s="9"/>
    </row>
    <row r="28" spans="1:16" ht="15.75">
      <c r="A28" s="27" t="s">
        <v>73</v>
      </c>
      <c r="B28" s="28"/>
      <c r="C28" s="29"/>
      <c r="D28" s="30">
        <f t="shared" ref="D28:M28" si="7">SUM(D29:D29)</f>
        <v>150</v>
      </c>
      <c r="E28" s="30">
        <f t="shared" si="7"/>
        <v>0</v>
      </c>
      <c r="F28" s="30">
        <f t="shared" si="7"/>
        <v>0</v>
      </c>
      <c r="G28" s="30">
        <f t="shared" si="7"/>
        <v>0</v>
      </c>
      <c r="H28" s="30">
        <f t="shared" si="7"/>
        <v>0</v>
      </c>
      <c r="I28" s="30">
        <f t="shared" si="7"/>
        <v>0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30">
        <f t="shared" si="7"/>
        <v>0</v>
      </c>
      <c r="N28" s="30">
        <f t="shared" si="4"/>
        <v>150</v>
      </c>
      <c r="O28" s="42">
        <f t="shared" si="1"/>
        <v>0.16741071428571427</v>
      </c>
      <c r="P28" s="10"/>
    </row>
    <row r="29" spans="1:16">
      <c r="A29" s="45"/>
      <c r="B29" s="46">
        <v>351.5</v>
      </c>
      <c r="C29" s="47" t="s">
        <v>74</v>
      </c>
      <c r="D29" s="43">
        <v>150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150</v>
      </c>
      <c r="O29" s="44">
        <f t="shared" si="1"/>
        <v>0.16741071428571427</v>
      </c>
      <c r="P29" s="9"/>
    </row>
    <row r="30" spans="1:16" ht="15.75">
      <c r="A30" s="27" t="s">
        <v>2</v>
      </c>
      <c r="B30" s="28"/>
      <c r="C30" s="29"/>
      <c r="D30" s="30">
        <f t="shared" ref="D30:M30" si="8">SUM(D31:D33)</f>
        <v>10918</v>
      </c>
      <c r="E30" s="30">
        <f t="shared" si="8"/>
        <v>0</v>
      </c>
      <c r="F30" s="30">
        <f t="shared" si="8"/>
        <v>0</v>
      </c>
      <c r="G30" s="30">
        <f t="shared" si="8"/>
        <v>0</v>
      </c>
      <c r="H30" s="30">
        <f t="shared" si="8"/>
        <v>0</v>
      </c>
      <c r="I30" s="30">
        <f t="shared" si="8"/>
        <v>0</v>
      </c>
      <c r="J30" s="30">
        <f t="shared" si="8"/>
        <v>0</v>
      </c>
      <c r="K30" s="30">
        <f t="shared" si="8"/>
        <v>0</v>
      </c>
      <c r="L30" s="30">
        <f t="shared" si="8"/>
        <v>0</v>
      </c>
      <c r="M30" s="30">
        <f t="shared" si="8"/>
        <v>0</v>
      </c>
      <c r="N30" s="30">
        <f t="shared" si="4"/>
        <v>10918</v>
      </c>
      <c r="O30" s="42">
        <f t="shared" si="1"/>
        <v>12.185267857142858</v>
      </c>
      <c r="P30" s="10"/>
    </row>
    <row r="31" spans="1:16">
      <c r="A31" s="12"/>
      <c r="B31" s="23">
        <v>361.1</v>
      </c>
      <c r="C31" s="19" t="s">
        <v>33</v>
      </c>
      <c r="D31" s="43">
        <v>5975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5975</v>
      </c>
      <c r="O31" s="44">
        <f t="shared" si="1"/>
        <v>6.6685267857142856</v>
      </c>
      <c r="P31" s="9"/>
    </row>
    <row r="32" spans="1:16">
      <c r="A32" s="12"/>
      <c r="B32" s="23">
        <v>366</v>
      </c>
      <c r="C32" s="19" t="s">
        <v>50</v>
      </c>
      <c r="D32" s="43">
        <v>1119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1119</v>
      </c>
      <c r="O32" s="44">
        <f t="shared" si="1"/>
        <v>1.2488839285714286</v>
      </c>
      <c r="P32" s="9"/>
    </row>
    <row r="33" spans="1:119" ht="15.75" thickBot="1">
      <c r="A33" s="12"/>
      <c r="B33" s="23">
        <v>369.9</v>
      </c>
      <c r="C33" s="19" t="s">
        <v>35</v>
      </c>
      <c r="D33" s="43">
        <v>3824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3824</v>
      </c>
      <c r="O33" s="44">
        <f t="shared" si="1"/>
        <v>4.2678571428571432</v>
      </c>
      <c r="P33" s="9"/>
    </row>
    <row r="34" spans="1:119" ht="16.5" thickBot="1">
      <c r="A34" s="13" t="s">
        <v>31</v>
      </c>
      <c r="B34" s="21"/>
      <c r="C34" s="20"/>
      <c r="D34" s="14">
        <f>SUM(D5,D12,D19,D26,D28,D30)</f>
        <v>361465</v>
      </c>
      <c r="E34" s="14">
        <f t="shared" ref="E34:M34" si="9">SUM(E5,E12,E19,E26,E28,E30)</f>
        <v>88827</v>
      </c>
      <c r="F34" s="14">
        <f t="shared" si="9"/>
        <v>0</v>
      </c>
      <c r="G34" s="14">
        <f t="shared" si="9"/>
        <v>0</v>
      </c>
      <c r="H34" s="14">
        <f t="shared" si="9"/>
        <v>0</v>
      </c>
      <c r="I34" s="14">
        <f t="shared" si="9"/>
        <v>0</v>
      </c>
      <c r="J34" s="14">
        <f t="shared" si="9"/>
        <v>0</v>
      </c>
      <c r="K34" s="14">
        <f t="shared" si="9"/>
        <v>0</v>
      </c>
      <c r="L34" s="14">
        <f t="shared" si="9"/>
        <v>0</v>
      </c>
      <c r="M34" s="14">
        <f t="shared" si="9"/>
        <v>0</v>
      </c>
      <c r="N34" s="14">
        <f t="shared" si="4"/>
        <v>450292</v>
      </c>
      <c r="O34" s="36">
        <f t="shared" si="1"/>
        <v>502.55803571428572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7"/>
      <c r="B36" s="38"/>
      <c r="C36" s="38"/>
      <c r="D36" s="39"/>
      <c r="E36" s="39"/>
      <c r="F36" s="39"/>
      <c r="G36" s="39"/>
      <c r="H36" s="39"/>
      <c r="I36" s="39"/>
      <c r="J36" s="39"/>
      <c r="K36" s="39"/>
      <c r="L36" s="48" t="s">
        <v>75</v>
      </c>
      <c r="M36" s="48"/>
      <c r="N36" s="48"/>
      <c r="O36" s="40">
        <v>896</v>
      </c>
    </row>
    <row r="37" spans="1:119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1"/>
    </row>
    <row r="38" spans="1:119" ht="15.75" customHeight="1" thickBot="1">
      <c r="A38" s="52" t="s">
        <v>52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36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4"/>
      <c r="N3" s="35"/>
      <c r="O3" s="70" t="s">
        <v>41</v>
      </c>
      <c r="P3" s="11"/>
      <c r="Q3"/>
    </row>
    <row r="4" spans="1:133" ht="32.25" customHeight="1" thickBot="1">
      <c r="A4" s="64"/>
      <c r="B4" s="65"/>
      <c r="C4" s="66"/>
      <c r="D4" s="32" t="s">
        <v>3</v>
      </c>
      <c r="E4" s="32" t="s">
        <v>37</v>
      </c>
      <c r="F4" s="32" t="s">
        <v>38</v>
      </c>
      <c r="G4" s="32" t="s">
        <v>39</v>
      </c>
      <c r="H4" s="32" t="s">
        <v>4</v>
      </c>
      <c r="I4" s="32" t="s">
        <v>5</v>
      </c>
      <c r="J4" s="33" t="s">
        <v>40</v>
      </c>
      <c r="K4" s="33" t="s">
        <v>6</v>
      </c>
      <c r="L4" s="33" t="s">
        <v>7</v>
      </c>
      <c r="M4" s="33" t="s">
        <v>8</v>
      </c>
      <c r="N4" s="33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SUM(D6:D11)</f>
        <v>93545</v>
      </c>
      <c r="E5" s="25">
        <f t="shared" si="0"/>
        <v>17350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110895</v>
      </c>
      <c r="O5" s="31">
        <f t="shared" ref="O5:O33" si="1">(N5/O$35)</f>
        <v>124.60112359550561</v>
      </c>
      <c r="P5" s="6"/>
    </row>
    <row r="6" spans="1:133">
      <c r="A6" s="12"/>
      <c r="B6" s="23">
        <v>312.41000000000003</v>
      </c>
      <c r="C6" s="19" t="s">
        <v>54</v>
      </c>
      <c r="D6" s="43">
        <v>0</v>
      </c>
      <c r="E6" s="43">
        <v>17350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17350</v>
      </c>
      <c r="O6" s="44">
        <f t="shared" si="1"/>
        <v>19.49438202247191</v>
      </c>
      <c r="P6" s="9"/>
    </row>
    <row r="7" spans="1:133">
      <c r="A7" s="12"/>
      <c r="B7" s="23">
        <v>314.10000000000002</v>
      </c>
      <c r="C7" s="19" t="s">
        <v>10</v>
      </c>
      <c r="D7" s="43">
        <v>18395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18395</v>
      </c>
      <c r="O7" s="44">
        <f t="shared" si="1"/>
        <v>20.668539325842698</v>
      </c>
      <c r="P7" s="9"/>
    </row>
    <row r="8" spans="1:133">
      <c r="A8" s="12"/>
      <c r="B8" s="23">
        <v>314.3</v>
      </c>
      <c r="C8" s="19" t="s">
        <v>11</v>
      </c>
      <c r="D8" s="43">
        <v>15721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15721</v>
      </c>
      <c r="O8" s="44">
        <f t="shared" si="1"/>
        <v>17.664044943820226</v>
      </c>
      <c r="P8" s="9"/>
    </row>
    <row r="9" spans="1:133">
      <c r="A9" s="12"/>
      <c r="B9" s="23">
        <v>314.39999999999998</v>
      </c>
      <c r="C9" s="19" t="s">
        <v>12</v>
      </c>
      <c r="D9" s="43">
        <v>6006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6006</v>
      </c>
      <c r="O9" s="44">
        <f t="shared" si="1"/>
        <v>6.7483146067415731</v>
      </c>
      <c r="P9" s="9"/>
    </row>
    <row r="10" spans="1:133">
      <c r="A10" s="12"/>
      <c r="B10" s="23">
        <v>315</v>
      </c>
      <c r="C10" s="19" t="s">
        <v>13</v>
      </c>
      <c r="D10" s="43">
        <v>40674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40674</v>
      </c>
      <c r="O10" s="44">
        <f t="shared" si="1"/>
        <v>45.701123595505621</v>
      </c>
      <c r="P10" s="9"/>
    </row>
    <row r="11" spans="1:133">
      <c r="A11" s="12"/>
      <c r="B11" s="23">
        <v>316</v>
      </c>
      <c r="C11" s="19" t="s">
        <v>14</v>
      </c>
      <c r="D11" s="43">
        <v>12749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12749</v>
      </c>
      <c r="O11" s="44">
        <f t="shared" si="1"/>
        <v>14.324719101123595</v>
      </c>
      <c r="P11" s="9"/>
    </row>
    <row r="12" spans="1:133" ht="15.75">
      <c r="A12" s="27" t="s">
        <v>15</v>
      </c>
      <c r="B12" s="28"/>
      <c r="C12" s="29"/>
      <c r="D12" s="30">
        <f t="shared" ref="D12:M12" si="3">SUM(D13:D18)</f>
        <v>93616</v>
      </c>
      <c r="E12" s="30">
        <f t="shared" si="3"/>
        <v>5228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ref="N12:N33" si="4">SUM(D12:M12)</f>
        <v>98844</v>
      </c>
      <c r="O12" s="42">
        <f t="shared" si="1"/>
        <v>111.06067415730337</v>
      </c>
      <c r="P12" s="10"/>
    </row>
    <row r="13" spans="1:133">
      <c r="A13" s="12"/>
      <c r="B13" s="23">
        <v>322</v>
      </c>
      <c r="C13" s="19" t="s">
        <v>0</v>
      </c>
      <c r="D13" s="43">
        <v>27543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27543</v>
      </c>
      <c r="O13" s="44">
        <f t="shared" si="1"/>
        <v>30.947191011235955</v>
      </c>
      <c r="P13" s="9"/>
    </row>
    <row r="14" spans="1:133">
      <c r="A14" s="12"/>
      <c r="B14" s="23">
        <v>323.10000000000002</v>
      </c>
      <c r="C14" s="19" t="s">
        <v>16</v>
      </c>
      <c r="D14" s="43">
        <v>49311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49311</v>
      </c>
      <c r="O14" s="44">
        <f t="shared" si="1"/>
        <v>55.405617977528088</v>
      </c>
      <c r="P14" s="9"/>
    </row>
    <row r="15" spans="1:133">
      <c r="A15" s="12"/>
      <c r="B15" s="23">
        <v>323.39999999999998</v>
      </c>
      <c r="C15" s="19" t="s">
        <v>17</v>
      </c>
      <c r="D15" s="43">
        <v>4137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4137</v>
      </c>
      <c r="O15" s="44">
        <f t="shared" si="1"/>
        <v>4.6483146067415726</v>
      </c>
      <c r="P15" s="9"/>
    </row>
    <row r="16" spans="1:133">
      <c r="A16" s="12"/>
      <c r="B16" s="23">
        <v>323.7</v>
      </c>
      <c r="C16" s="19" t="s">
        <v>18</v>
      </c>
      <c r="D16" s="43">
        <v>12625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12625</v>
      </c>
      <c r="O16" s="44">
        <f t="shared" si="1"/>
        <v>14.185393258426966</v>
      </c>
      <c r="P16" s="9"/>
    </row>
    <row r="17" spans="1:16">
      <c r="A17" s="12"/>
      <c r="B17" s="23">
        <v>324.61</v>
      </c>
      <c r="C17" s="19" t="s">
        <v>62</v>
      </c>
      <c r="D17" s="43">
        <v>0</v>
      </c>
      <c r="E17" s="43">
        <v>576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576</v>
      </c>
      <c r="O17" s="44">
        <f t="shared" si="1"/>
        <v>0.64719101123595502</v>
      </c>
      <c r="P17" s="9"/>
    </row>
    <row r="18" spans="1:16">
      <c r="A18" s="12"/>
      <c r="B18" s="23">
        <v>324.70999999999998</v>
      </c>
      <c r="C18" s="19" t="s">
        <v>63</v>
      </c>
      <c r="D18" s="43">
        <v>0</v>
      </c>
      <c r="E18" s="43">
        <v>4652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4652</v>
      </c>
      <c r="O18" s="44">
        <f t="shared" si="1"/>
        <v>5.2269662921348319</v>
      </c>
      <c r="P18" s="9"/>
    </row>
    <row r="19" spans="1:16" ht="15.75">
      <c r="A19" s="27" t="s">
        <v>19</v>
      </c>
      <c r="B19" s="28"/>
      <c r="C19" s="29"/>
      <c r="D19" s="30">
        <f t="shared" ref="D19:M19" si="5">SUM(D20:D25)</f>
        <v>58104</v>
      </c>
      <c r="E19" s="30">
        <f t="shared" si="5"/>
        <v>101178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41">
        <f t="shared" si="4"/>
        <v>159282</v>
      </c>
      <c r="O19" s="42">
        <f t="shared" si="1"/>
        <v>178.9685393258427</v>
      </c>
      <c r="P19" s="10"/>
    </row>
    <row r="20" spans="1:16">
      <c r="A20" s="12"/>
      <c r="B20" s="23">
        <v>334.49</v>
      </c>
      <c r="C20" s="19" t="s">
        <v>46</v>
      </c>
      <c r="D20" s="43">
        <v>0</v>
      </c>
      <c r="E20" s="43">
        <v>25535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25535</v>
      </c>
      <c r="O20" s="44">
        <f t="shared" si="1"/>
        <v>28.691011235955056</v>
      </c>
      <c r="P20" s="9"/>
    </row>
    <row r="21" spans="1:16">
      <c r="A21" s="12"/>
      <c r="B21" s="23">
        <v>335.12</v>
      </c>
      <c r="C21" s="19" t="s">
        <v>22</v>
      </c>
      <c r="D21" s="43">
        <v>15749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15749</v>
      </c>
      <c r="O21" s="44">
        <f t="shared" si="1"/>
        <v>17.695505617977528</v>
      </c>
      <c r="P21" s="9"/>
    </row>
    <row r="22" spans="1:16">
      <c r="A22" s="12"/>
      <c r="B22" s="23">
        <v>335.14</v>
      </c>
      <c r="C22" s="19" t="s">
        <v>23</v>
      </c>
      <c r="D22" s="43">
        <v>0</v>
      </c>
      <c r="E22" s="43">
        <v>118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118</v>
      </c>
      <c r="O22" s="44">
        <f t="shared" si="1"/>
        <v>0.13258426966292136</v>
      </c>
      <c r="P22" s="9"/>
    </row>
    <row r="23" spans="1:16">
      <c r="A23" s="12"/>
      <c r="B23" s="23">
        <v>335.15</v>
      </c>
      <c r="C23" s="19" t="s">
        <v>56</v>
      </c>
      <c r="D23" s="43">
        <v>906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906</v>
      </c>
      <c r="O23" s="44">
        <f t="shared" si="1"/>
        <v>1.0179775280898877</v>
      </c>
      <c r="P23" s="9"/>
    </row>
    <row r="24" spans="1:16">
      <c r="A24" s="12"/>
      <c r="B24" s="23">
        <v>335.18</v>
      </c>
      <c r="C24" s="19" t="s">
        <v>24</v>
      </c>
      <c r="D24" s="43">
        <v>41449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41449</v>
      </c>
      <c r="O24" s="44">
        <f t="shared" si="1"/>
        <v>46.571910112359554</v>
      </c>
      <c r="P24" s="9"/>
    </row>
    <row r="25" spans="1:16">
      <c r="A25" s="12"/>
      <c r="B25" s="23">
        <v>337.3</v>
      </c>
      <c r="C25" s="19" t="s">
        <v>48</v>
      </c>
      <c r="D25" s="43">
        <v>0</v>
      </c>
      <c r="E25" s="43">
        <v>75525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75525</v>
      </c>
      <c r="O25" s="44">
        <f t="shared" si="1"/>
        <v>84.859550561797747</v>
      </c>
      <c r="P25" s="9"/>
    </row>
    <row r="26" spans="1:16" ht="15.75">
      <c r="A26" s="27" t="s">
        <v>29</v>
      </c>
      <c r="B26" s="28"/>
      <c r="C26" s="29"/>
      <c r="D26" s="30">
        <f t="shared" ref="D26:M26" si="6">SUM(D27:D28)</f>
        <v>5363</v>
      </c>
      <c r="E26" s="30">
        <f t="shared" si="6"/>
        <v>0</v>
      </c>
      <c r="F26" s="30">
        <f t="shared" si="6"/>
        <v>0</v>
      </c>
      <c r="G26" s="30">
        <f t="shared" si="6"/>
        <v>0</v>
      </c>
      <c r="H26" s="30">
        <f t="shared" si="6"/>
        <v>0</v>
      </c>
      <c r="I26" s="30">
        <f t="shared" si="6"/>
        <v>0</v>
      </c>
      <c r="J26" s="30">
        <f t="shared" si="6"/>
        <v>0</v>
      </c>
      <c r="K26" s="30">
        <f t="shared" si="6"/>
        <v>0</v>
      </c>
      <c r="L26" s="30">
        <f t="shared" si="6"/>
        <v>0</v>
      </c>
      <c r="M26" s="30">
        <f t="shared" si="6"/>
        <v>0</v>
      </c>
      <c r="N26" s="30">
        <f t="shared" si="4"/>
        <v>5363</v>
      </c>
      <c r="O26" s="42">
        <f t="shared" si="1"/>
        <v>6.0258426966292138</v>
      </c>
      <c r="P26" s="10"/>
    </row>
    <row r="27" spans="1:16">
      <c r="A27" s="12"/>
      <c r="B27" s="23">
        <v>342.1</v>
      </c>
      <c r="C27" s="19" t="s">
        <v>57</v>
      </c>
      <c r="D27" s="43">
        <v>653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653</v>
      </c>
      <c r="O27" s="44">
        <f t="shared" si="1"/>
        <v>0.73370786516853936</v>
      </c>
      <c r="P27" s="9"/>
    </row>
    <row r="28" spans="1:16">
      <c r="A28" s="12"/>
      <c r="B28" s="23">
        <v>349</v>
      </c>
      <c r="C28" s="19" t="s">
        <v>49</v>
      </c>
      <c r="D28" s="43">
        <v>4710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4710</v>
      </c>
      <c r="O28" s="44">
        <f t="shared" si="1"/>
        <v>5.2921348314606744</v>
      </c>
      <c r="P28" s="9"/>
    </row>
    <row r="29" spans="1:16" ht="15.75">
      <c r="A29" s="27" t="s">
        <v>2</v>
      </c>
      <c r="B29" s="28"/>
      <c r="C29" s="29"/>
      <c r="D29" s="30">
        <f t="shared" ref="D29:M29" si="7">SUM(D30:D32)</f>
        <v>21447</v>
      </c>
      <c r="E29" s="30">
        <f t="shared" si="7"/>
        <v>4</v>
      </c>
      <c r="F29" s="30">
        <f t="shared" si="7"/>
        <v>0</v>
      </c>
      <c r="G29" s="30">
        <f t="shared" si="7"/>
        <v>0</v>
      </c>
      <c r="H29" s="30">
        <f t="shared" si="7"/>
        <v>0</v>
      </c>
      <c r="I29" s="30">
        <f t="shared" si="7"/>
        <v>0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si="4"/>
        <v>21451</v>
      </c>
      <c r="O29" s="42">
        <f t="shared" si="1"/>
        <v>24.102247191011237</v>
      </c>
      <c r="P29" s="10"/>
    </row>
    <row r="30" spans="1:16">
      <c r="A30" s="12"/>
      <c r="B30" s="23">
        <v>361.1</v>
      </c>
      <c r="C30" s="19" t="s">
        <v>33</v>
      </c>
      <c r="D30" s="43">
        <v>5154</v>
      </c>
      <c r="E30" s="43">
        <v>4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5158</v>
      </c>
      <c r="O30" s="44">
        <f t="shared" si="1"/>
        <v>5.7955056179775282</v>
      </c>
      <c r="P30" s="9"/>
    </row>
    <row r="31" spans="1:16">
      <c r="A31" s="12"/>
      <c r="B31" s="23">
        <v>366</v>
      </c>
      <c r="C31" s="19" t="s">
        <v>50</v>
      </c>
      <c r="D31" s="43">
        <v>350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350</v>
      </c>
      <c r="O31" s="44">
        <f t="shared" si="1"/>
        <v>0.39325842696629215</v>
      </c>
      <c r="P31" s="9"/>
    </row>
    <row r="32" spans="1:16" ht="15.75" thickBot="1">
      <c r="A32" s="12"/>
      <c r="B32" s="23">
        <v>369.9</v>
      </c>
      <c r="C32" s="19" t="s">
        <v>35</v>
      </c>
      <c r="D32" s="43">
        <v>15943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15943</v>
      </c>
      <c r="O32" s="44">
        <f t="shared" si="1"/>
        <v>17.913483146067417</v>
      </c>
      <c r="P32" s="9"/>
    </row>
    <row r="33" spans="1:119" ht="16.5" thickBot="1">
      <c r="A33" s="13" t="s">
        <v>31</v>
      </c>
      <c r="B33" s="21"/>
      <c r="C33" s="20"/>
      <c r="D33" s="14">
        <f>SUM(D5,D12,D19,D26,D29)</f>
        <v>272075</v>
      </c>
      <c r="E33" s="14">
        <f t="shared" ref="E33:M33" si="8">SUM(E5,E12,E19,E26,E29)</f>
        <v>123760</v>
      </c>
      <c r="F33" s="14">
        <f t="shared" si="8"/>
        <v>0</v>
      </c>
      <c r="G33" s="14">
        <f t="shared" si="8"/>
        <v>0</v>
      </c>
      <c r="H33" s="14">
        <f t="shared" si="8"/>
        <v>0</v>
      </c>
      <c r="I33" s="14">
        <f t="shared" si="8"/>
        <v>0</v>
      </c>
      <c r="J33" s="14">
        <f t="shared" si="8"/>
        <v>0</v>
      </c>
      <c r="K33" s="14">
        <f t="shared" si="8"/>
        <v>0</v>
      </c>
      <c r="L33" s="14">
        <f t="shared" si="8"/>
        <v>0</v>
      </c>
      <c r="M33" s="14">
        <f t="shared" si="8"/>
        <v>0</v>
      </c>
      <c r="N33" s="14">
        <f t="shared" si="4"/>
        <v>395835</v>
      </c>
      <c r="O33" s="36">
        <f t="shared" si="1"/>
        <v>444.75842696629212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7"/>
      <c r="B35" s="38"/>
      <c r="C35" s="38"/>
      <c r="D35" s="39"/>
      <c r="E35" s="39"/>
      <c r="F35" s="39"/>
      <c r="G35" s="39"/>
      <c r="H35" s="39"/>
      <c r="I35" s="39"/>
      <c r="J35" s="39"/>
      <c r="K35" s="39"/>
      <c r="L35" s="48" t="s">
        <v>64</v>
      </c>
      <c r="M35" s="48"/>
      <c r="N35" s="48"/>
      <c r="O35" s="40">
        <v>890</v>
      </c>
    </row>
    <row r="36" spans="1:119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</row>
    <row r="37" spans="1:119" ht="15.75" customHeight="1" thickBot="1">
      <c r="A37" s="52" t="s">
        <v>52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4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36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4"/>
      <c r="N3" s="35"/>
      <c r="O3" s="70" t="s">
        <v>41</v>
      </c>
      <c r="P3" s="11"/>
      <c r="Q3"/>
    </row>
    <row r="4" spans="1:133" ht="32.25" customHeight="1" thickBot="1">
      <c r="A4" s="64"/>
      <c r="B4" s="65"/>
      <c r="C4" s="66"/>
      <c r="D4" s="32" t="s">
        <v>3</v>
      </c>
      <c r="E4" s="32" t="s">
        <v>37</v>
      </c>
      <c r="F4" s="32" t="s">
        <v>38</v>
      </c>
      <c r="G4" s="32" t="s">
        <v>39</v>
      </c>
      <c r="H4" s="32" t="s">
        <v>4</v>
      </c>
      <c r="I4" s="32" t="s">
        <v>5</v>
      </c>
      <c r="J4" s="33" t="s">
        <v>40</v>
      </c>
      <c r="K4" s="33" t="s">
        <v>6</v>
      </c>
      <c r="L4" s="33" t="s">
        <v>7</v>
      </c>
      <c r="M4" s="33" t="s">
        <v>8</v>
      </c>
      <c r="N4" s="33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SUM(D6:D12)</f>
        <v>96298</v>
      </c>
      <c r="E5" s="25">
        <f t="shared" si="0"/>
        <v>13211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109509</v>
      </c>
      <c r="O5" s="31">
        <f t="shared" ref="O5:O33" si="1">(N5/O$35)</f>
        <v>125.01027397260275</v>
      </c>
      <c r="P5" s="6"/>
    </row>
    <row r="6" spans="1:133">
      <c r="A6" s="12"/>
      <c r="B6" s="23">
        <v>312.41000000000003</v>
      </c>
      <c r="C6" s="19" t="s">
        <v>54</v>
      </c>
      <c r="D6" s="43">
        <v>0</v>
      </c>
      <c r="E6" s="43">
        <v>13211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2" si="2">SUM(D6:M6)</f>
        <v>13211</v>
      </c>
      <c r="O6" s="44">
        <f t="shared" si="1"/>
        <v>15.081050228310502</v>
      </c>
      <c r="P6" s="9"/>
    </row>
    <row r="7" spans="1:133">
      <c r="A7" s="12"/>
      <c r="B7" s="23">
        <v>314.10000000000002</v>
      </c>
      <c r="C7" s="19" t="s">
        <v>10</v>
      </c>
      <c r="D7" s="43">
        <v>18143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18143</v>
      </c>
      <c r="O7" s="44">
        <f t="shared" si="1"/>
        <v>20.711187214611872</v>
      </c>
      <c r="P7" s="9"/>
    </row>
    <row r="8" spans="1:133">
      <c r="A8" s="12"/>
      <c r="B8" s="23">
        <v>314.3</v>
      </c>
      <c r="C8" s="19" t="s">
        <v>11</v>
      </c>
      <c r="D8" s="43">
        <v>15487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15487</v>
      </c>
      <c r="O8" s="44">
        <f t="shared" si="1"/>
        <v>17.679223744292237</v>
      </c>
      <c r="P8" s="9"/>
    </row>
    <row r="9" spans="1:133">
      <c r="A9" s="12"/>
      <c r="B9" s="23">
        <v>314.39999999999998</v>
      </c>
      <c r="C9" s="19" t="s">
        <v>12</v>
      </c>
      <c r="D9" s="43">
        <v>5859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5859</v>
      </c>
      <c r="O9" s="44">
        <f t="shared" si="1"/>
        <v>6.6883561643835616</v>
      </c>
      <c r="P9" s="9"/>
    </row>
    <row r="10" spans="1:133">
      <c r="A10" s="12"/>
      <c r="B10" s="23">
        <v>315</v>
      </c>
      <c r="C10" s="19" t="s">
        <v>13</v>
      </c>
      <c r="D10" s="43">
        <v>40348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40348</v>
      </c>
      <c r="O10" s="44">
        <f t="shared" si="1"/>
        <v>46.05936073059361</v>
      </c>
      <c r="P10" s="9"/>
    </row>
    <row r="11" spans="1:133">
      <c r="A11" s="12"/>
      <c r="B11" s="23">
        <v>316</v>
      </c>
      <c r="C11" s="19" t="s">
        <v>14</v>
      </c>
      <c r="D11" s="43">
        <v>16149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16149</v>
      </c>
      <c r="O11" s="44">
        <f t="shared" si="1"/>
        <v>18.434931506849313</v>
      </c>
      <c r="P11" s="9"/>
    </row>
    <row r="12" spans="1:133">
      <c r="A12" s="12"/>
      <c r="B12" s="23">
        <v>319</v>
      </c>
      <c r="C12" s="19" t="s">
        <v>55</v>
      </c>
      <c r="D12" s="43">
        <v>312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312</v>
      </c>
      <c r="O12" s="44">
        <f t="shared" si="1"/>
        <v>0.35616438356164382</v>
      </c>
      <c r="P12" s="9"/>
    </row>
    <row r="13" spans="1:133" ht="15.75">
      <c r="A13" s="27" t="s">
        <v>15</v>
      </c>
      <c r="B13" s="28"/>
      <c r="C13" s="29"/>
      <c r="D13" s="30">
        <f t="shared" ref="D13:M13" si="3">SUM(D14:D17)</f>
        <v>94601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33" si="4">SUM(D13:M13)</f>
        <v>94601</v>
      </c>
      <c r="O13" s="42">
        <f t="shared" si="1"/>
        <v>107.99200913242009</v>
      </c>
      <c r="P13" s="10"/>
    </row>
    <row r="14" spans="1:133">
      <c r="A14" s="12"/>
      <c r="B14" s="23">
        <v>322</v>
      </c>
      <c r="C14" s="19" t="s">
        <v>0</v>
      </c>
      <c r="D14" s="43">
        <v>27204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27204</v>
      </c>
      <c r="O14" s="44">
        <f t="shared" si="1"/>
        <v>31.054794520547944</v>
      </c>
      <c r="P14" s="9"/>
    </row>
    <row r="15" spans="1:133">
      <c r="A15" s="12"/>
      <c r="B15" s="23">
        <v>323.10000000000002</v>
      </c>
      <c r="C15" s="19" t="s">
        <v>16</v>
      </c>
      <c r="D15" s="43">
        <v>50065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50065</v>
      </c>
      <c r="O15" s="44">
        <f t="shared" si="1"/>
        <v>57.151826484018265</v>
      </c>
      <c r="P15" s="9"/>
    </row>
    <row r="16" spans="1:133">
      <c r="A16" s="12"/>
      <c r="B16" s="23">
        <v>323.39999999999998</v>
      </c>
      <c r="C16" s="19" t="s">
        <v>17</v>
      </c>
      <c r="D16" s="43">
        <v>4962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4962</v>
      </c>
      <c r="O16" s="44">
        <f t="shared" si="1"/>
        <v>5.6643835616438354</v>
      </c>
      <c r="P16" s="9"/>
    </row>
    <row r="17" spans="1:16">
      <c r="A17" s="12"/>
      <c r="B17" s="23">
        <v>323.7</v>
      </c>
      <c r="C17" s="19" t="s">
        <v>18</v>
      </c>
      <c r="D17" s="43">
        <v>12370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12370</v>
      </c>
      <c r="O17" s="44">
        <f t="shared" si="1"/>
        <v>14.121004566210045</v>
      </c>
      <c r="P17" s="9"/>
    </row>
    <row r="18" spans="1:16" ht="15.75">
      <c r="A18" s="27" t="s">
        <v>19</v>
      </c>
      <c r="B18" s="28"/>
      <c r="C18" s="29"/>
      <c r="D18" s="30">
        <f t="shared" ref="D18:M18" si="5">SUM(D19:D23)</f>
        <v>58155</v>
      </c>
      <c r="E18" s="30">
        <f t="shared" si="5"/>
        <v>110133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41">
        <f t="shared" si="4"/>
        <v>168288</v>
      </c>
      <c r="O18" s="42">
        <f t="shared" si="1"/>
        <v>192.10958904109589</v>
      </c>
      <c r="P18" s="10"/>
    </row>
    <row r="19" spans="1:16">
      <c r="A19" s="12"/>
      <c r="B19" s="23">
        <v>334.49</v>
      </c>
      <c r="C19" s="19" t="s">
        <v>46</v>
      </c>
      <c r="D19" s="43">
        <v>0</v>
      </c>
      <c r="E19" s="43">
        <v>24570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24570</v>
      </c>
      <c r="O19" s="44">
        <f t="shared" si="1"/>
        <v>28.047945205479451</v>
      </c>
      <c r="P19" s="9"/>
    </row>
    <row r="20" spans="1:16">
      <c r="A20" s="12"/>
      <c r="B20" s="23">
        <v>335.12</v>
      </c>
      <c r="C20" s="19" t="s">
        <v>22</v>
      </c>
      <c r="D20" s="43">
        <v>15182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15182</v>
      </c>
      <c r="O20" s="44">
        <f t="shared" si="1"/>
        <v>17.331050228310502</v>
      </c>
      <c r="P20" s="9"/>
    </row>
    <row r="21" spans="1:16">
      <c r="A21" s="12"/>
      <c r="B21" s="23">
        <v>335.15</v>
      </c>
      <c r="C21" s="19" t="s">
        <v>56</v>
      </c>
      <c r="D21" s="43">
        <v>930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930</v>
      </c>
      <c r="O21" s="44">
        <f t="shared" si="1"/>
        <v>1.0616438356164384</v>
      </c>
      <c r="P21" s="9"/>
    </row>
    <row r="22" spans="1:16">
      <c r="A22" s="12"/>
      <c r="B22" s="23">
        <v>335.18</v>
      </c>
      <c r="C22" s="19" t="s">
        <v>24</v>
      </c>
      <c r="D22" s="43">
        <v>42043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42043</v>
      </c>
      <c r="O22" s="44">
        <f t="shared" si="1"/>
        <v>47.99429223744292</v>
      </c>
      <c r="P22" s="9"/>
    </row>
    <row r="23" spans="1:16">
      <c r="A23" s="12"/>
      <c r="B23" s="23">
        <v>337.3</v>
      </c>
      <c r="C23" s="19" t="s">
        <v>48</v>
      </c>
      <c r="D23" s="43">
        <v>0</v>
      </c>
      <c r="E23" s="43">
        <v>85563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85563</v>
      </c>
      <c r="O23" s="44">
        <f t="shared" si="1"/>
        <v>97.674657534246577</v>
      </c>
      <c r="P23" s="9"/>
    </row>
    <row r="24" spans="1:16" ht="15.75">
      <c r="A24" s="27" t="s">
        <v>29</v>
      </c>
      <c r="B24" s="28"/>
      <c r="C24" s="29"/>
      <c r="D24" s="30">
        <f t="shared" ref="D24:M24" si="6">SUM(D25:D28)</f>
        <v>2455</v>
      </c>
      <c r="E24" s="30">
        <f t="shared" si="6"/>
        <v>440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0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4"/>
        <v>2895</v>
      </c>
      <c r="O24" s="42">
        <f t="shared" si="1"/>
        <v>3.3047945205479454</v>
      </c>
      <c r="P24" s="10"/>
    </row>
    <row r="25" spans="1:16">
      <c r="A25" s="12"/>
      <c r="B25" s="23">
        <v>342.1</v>
      </c>
      <c r="C25" s="19" t="s">
        <v>57</v>
      </c>
      <c r="D25" s="43">
        <v>880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880</v>
      </c>
      <c r="O25" s="44">
        <f t="shared" si="1"/>
        <v>1.004566210045662</v>
      </c>
      <c r="P25" s="9"/>
    </row>
    <row r="26" spans="1:16">
      <c r="A26" s="12"/>
      <c r="B26" s="23">
        <v>342.2</v>
      </c>
      <c r="C26" s="19" t="s">
        <v>58</v>
      </c>
      <c r="D26" s="43">
        <v>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</v>
      </c>
      <c r="O26" s="44">
        <f t="shared" si="1"/>
        <v>2.2831050228310501E-3</v>
      </c>
      <c r="P26" s="9"/>
    </row>
    <row r="27" spans="1:16">
      <c r="A27" s="12"/>
      <c r="B27" s="23">
        <v>344.9</v>
      </c>
      <c r="C27" s="19" t="s">
        <v>59</v>
      </c>
      <c r="D27" s="43">
        <v>0</v>
      </c>
      <c r="E27" s="43">
        <v>440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440</v>
      </c>
      <c r="O27" s="44">
        <f t="shared" si="1"/>
        <v>0.50228310502283102</v>
      </c>
      <c r="P27" s="9"/>
    </row>
    <row r="28" spans="1:16">
      <c r="A28" s="12"/>
      <c r="B28" s="23">
        <v>349</v>
      </c>
      <c r="C28" s="19" t="s">
        <v>49</v>
      </c>
      <c r="D28" s="43">
        <v>1573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1573</v>
      </c>
      <c r="O28" s="44">
        <f t="shared" si="1"/>
        <v>1.7956621004566211</v>
      </c>
      <c r="P28" s="9"/>
    </row>
    <row r="29" spans="1:16" ht="15.75">
      <c r="A29" s="27" t="s">
        <v>2</v>
      </c>
      <c r="B29" s="28"/>
      <c r="C29" s="29"/>
      <c r="D29" s="30">
        <f t="shared" ref="D29:M29" si="7">SUM(D30:D32)</f>
        <v>13960</v>
      </c>
      <c r="E29" s="30">
        <f t="shared" si="7"/>
        <v>7</v>
      </c>
      <c r="F29" s="30">
        <f t="shared" si="7"/>
        <v>0</v>
      </c>
      <c r="G29" s="30">
        <f t="shared" si="7"/>
        <v>0</v>
      </c>
      <c r="H29" s="30">
        <f t="shared" si="7"/>
        <v>0</v>
      </c>
      <c r="I29" s="30">
        <f t="shared" si="7"/>
        <v>0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si="4"/>
        <v>13967</v>
      </c>
      <c r="O29" s="42">
        <f t="shared" si="1"/>
        <v>15.94406392694064</v>
      </c>
      <c r="P29" s="10"/>
    </row>
    <row r="30" spans="1:16">
      <c r="A30" s="12"/>
      <c r="B30" s="23">
        <v>361.1</v>
      </c>
      <c r="C30" s="19" t="s">
        <v>33</v>
      </c>
      <c r="D30" s="43">
        <v>7112</v>
      </c>
      <c r="E30" s="43">
        <v>7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7119</v>
      </c>
      <c r="O30" s="44">
        <f t="shared" si="1"/>
        <v>8.1267123287671232</v>
      </c>
      <c r="P30" s="9"/>
    </row>
    <row r="31" spans="1:16">
      <c r="A31" s="12"/>
      <c r="B31" s="23">
        <v>366</v>
      </c>
      <c r="C31" s="19" t="s">
        <v>50</v>
      </c>
      <c r="D31" s="43">
        <v>200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200</v>
      </c>
      <c r="O31" s="44">
        <f t="shared" si="1"/>
        <v>0.22831050228310501</v>
      </c>
      <c r="P31" s="9"/>
    </row>
    <row r="32" spans="1:16" ht="15.75" thickBot="1">
      <c r="A32" s="12"/>
      <c r="B32" s="23">
        <v>369.9</v>
      </c>
      <c r="C32" s="19" t="s">
        <v>35</v>
      </c>
      <c r="D32" s="43">
        <v>6648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6648</v>
      </c>
      <c r="O32" s="44">
        <f t="shared" si="1"/>
        <v>7.5890410958904111</v>
      </c>
      <c r="P32" s="9"/>
    </row>
    <row r="33" spans="1:119" ht="16.5" thickBot="1">
      <c r="A33" s="13" t="s">
        <v>31</v>
      </c>
      <c r="B33" s="21"/>
      <c r="C33" s="20"/>
      <c r="D33" s="14">
        <f>SUM(D5,D13,D18,D24,D29)</f>
        <v>265469</v>
      </c>
      <c r="E33" s="14">
        <f t="shared" ref="E33:M33" si="8">SUM(E5,E13,E18,E24,E29)</f>
        <v>123791</v>
      </c>
      <c r="F33" s="14">
        <f t="shared" si="8"/>
        <v>0</v>
      </c>
      <c r="G33" s="14">
        <f t="shared" si="8"/>
        <v>0</v>
      </c>
      <c r="H33" s="14">
        <f t="shared" si="8"/>
        <v>0</v>
      </c>
      <c r="I33" s="14">
        <f t="shared" si="8"/>
        <v>0</v>
      </c>
      <c r="J33" s="14">
        <f t="shared" si="8"/>
        <v>0</v>
      </c>
      <c r="K33" s="14">
        <f t="shared" si="8"/>
        <v>0</v>
      </c>
      <c r="L33" s="14">
        <f t="shared" si="8"/>
        <v>0</v>
      </c>
      <c r="M33" s="14">
        <f t="shared" si="8"/>
        <v>0</v>
      </c>
      <c r="N33" s="14">
        <f t="shared" si="4"/>
        <v>389260</v>
      </c>
      <c r="O33" s="36">
        <f t="shared" si="1"/>
        <v>444.36073059360729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7"/>
      <c r="B35" s="38"/>
      <c r="C35" s="38"/>
      <c r="D35" s="39"/>
      <c r="E35" s="39"/>
      <c r="F35" s="39"/>
      <c r="G35" s="39"/>
      <c r="H35" s="39"/>
      <c r="I35" s="39"/>
      <c r="J35" s="39"/>
      <c r="K35" s="39"/>
      <c r="L35" s="48" t="s">
        <v>60</v>
      </c>
      <c r="M35" s="48"/>
      <c r="N35" s="48"/>
      <c r="O35" s="40">
        <v>876</v>
      </c>
    </row>
    <row r="36" spans="1:119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</row>
    <row r="37" spans="1:119" ht="15.75" customHeight="1" thickBot="1">
      <c r="A37" s="52" t="s">
        <v>52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4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36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4"/>
      <c r="N3" s="35"/>
      <c r="O3" s="70" t="s">
        <v>41</v>
      </c>
      <c r="P3" s="11"/>
      <c r="Q3"/>
    </row>
    <row r="4" spans="1:133" ht="32.25" customHeight="1" thickBot="1">
      <c r="A4" s="64"/>
      <c r="B4" s="65"/>
      <c r="C4" s="66"/>
      <c r="D4" s="32" t="s">
        <v>3</v>
      </c>
      <c r="E4" s="32" t="s">
        <v>37</v>
      </c>
      <c r="F4" s="32" t="s">
        <v>38</v>
      </c>
      <c r="G4" s="32" t="s">
        <v>39</v>
      </c>
      <c r="H4" s="32" t="s">
        <v>4</v>
      </c>
      <c r="I4" s="32" t="s">
        <v>5</v>
      </c>
      <c r="J4" s="33" t="s">
        <v>40</v>
      </c>
      <c r="K4" s="33" t="s">
        <v>6</v>
      </c>
      <c r="L4" s="33" t="s">
        <v>7</v>
      </c>
      <c r="M4" s="33" t="s">
        <v>8</v>
      </c>
      <c r="N4" s="33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SUM(D6:D11)</f>
        <v>85441</v>
      </c>
      <c r="E5" s="25">
        <f t="shared" si="0"/>
        <v>12961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98402</v>
      </c>
      <c r="O5" s="31">
        <f t="shared" ref="O5:O31" si="1">(N5/O$33)</f>
        <v>109.33555555555556</v>
      </c>
      <c r="P5" s="6"/>
    </row>
    <row r="6" spans="1:133">
      <c r="A6" s="12"/>
      <c r="B6" s="23">
        <v>312.10000000000002</v>
      </c>
      <c r="C6" s="19" t="s">
        <v>9</v>
      </c>
      <c r="D6" s="43">
        <v>0</v>
      </c>
      <c r="E6" s="43">
        <v>12961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12961</v>
      </c>
      <c r="O6" s="44">
        <f t="shared" si="1"/>
        <v>14.401111111111112</v>
      </c>
      <c r="P6" s="9"/>
    </row>
    <row r="7" spans="1:133">
      <c r="A7" s="12"/>
      <c r="B7" s="23">
        <v>314.10000000000002</v>
      </c>
      <c r="C7" s="19" t="s">
        <v>10</v>
      </c>
      <c r="D7" s="43">
        <v>18181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18181</v>
      </c>
      <c r="O7" s="44">
        <f t="shared" si="1"/>
        <v>20.201111111111111</v>
      </c>
      <c r="P7" s="9"/>
    </row>
    <row r="8" spans="1:133">
      <c r="A8" s="12"/>
      <c r="B8" s="23">
        <v>314.3</v>
      </c>
      <c r="C8" s="19" t="s">
        <v>11</v>
      </c>
      <c r="D8" s="43">
        <v>13642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13642</v>
      </c>
      <c r="O8" s="44">
        <f t="shared" si="1"/>
        <v>15.157777777777778</v>
      </c>
      <c r="P8" s="9"/>
    </row>
    <row r="9" spans="1:133">
      <c r="A9" s="12"/>
      <c r="B9" s="23">
        <v>314.39999999999998</v>
      </c>
      <c r="C9" s="19" t="s">
        <v>12</v>
      </c>
      <c r="D9" s="43">
        <v>5857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5857</v>
      </c>
      <c r="O9" s="44">
        <f t="shared" si="1"/>
        <v>6.5077777777777781</v>
      </c>
      <c r="P9" s="9"/>
    </row>
    <row r="10" spans="1:133">
      <c r="A10" s="12"/>
      <c r="B10" s="23">
        <v>315</v>
      </c>
      <c r="C10" s="19" t="s">
        <v>13</v>
      </c>
      <c r="D10" s="43">
        <v>42398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42398</v>
      </c>
      <c r="O10" s="44">
        <f t="shared" si="1"/>
        <v>47.108888888888892</v>
      </c>
      <c r="P10" s="9"/>
    </row>
    <row r="11" spans="1:133">
      <c r="A11" s="12"/>
      <c r="B11" s="23">
        <v>316</v>
      </c>
      <c r="C11" s="19" t="s">
        <v>14</v>
      </c>
      <c r="D11" s="43">
        <v>5363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5363</v>
      </c>
      <c r="O11" s="44">
        <f t="shared" si="1"/>
        <v>5.9588888888888887</v>
      </c>
      <c r="P11" s="9"/>
    </row>
    <row r="12" spans="1:133" ht="15.75">
      <c r="A12" s="27" t="s">
        <v>15</v>
      </c>
      <c r="B12" s="28"/>
      <c r="C12" s="29"/>
      <c r="D12" s="30">
        <f t="shared" ref="D12:M12" si="3">SUM(D13:D17)</f>
        <v>71931</v>
      </c>
      <c r="E12" s="30">
        <f t="shared" si="3"/>
        <v>1043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ref="N12:N31" si="4">SUM(D12:M12)</f>
        <v>72974</v>
      </c>
      <c r="O12" s="42">
        <f t="shared" si="1"/>
        <v>81.082222222222228</v>
      </c>
      <c r="P12" s="10"/>
    </row>
    <row r="13" spans="1:133">
      <c r="A13" s="12"/>
      <c r="B13" s="23">
        <v>322</v>
      </c>
      <c r="C13" s="19" t="s">
        <v>0</v>
      </c>
      <c r="D13" s="43">
        <v>14143</v>
      </c>
      <c r="E13" s="43">
        <v>396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14539</v>
      </c>
      <c r="O13" s="44">
        <f t="shared" si="1"/>
        <v>16.154444444444444</v>
      </c>
      <c r="P13" s="9"/>
    </row>
    <row r="14" spans="1:133">
      <c r="A14" s="12"/>
      <c r="B14" s="23">
        <v>323.10000000000002</v>
      </c>
      <c r="C14" s="19" t="s">
        <v>16</v>
      </c>
      <c r="D14" s="43">
        <v>50319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50319</v>
      </c>
      <c r="O14" s="44">
        <f t="shared" si="1"/>
        <v>55.91</v>
      </c>
      <c r="P14" s="9"/>
    </row>
    <row r="15" spans="1:133">
      <c r="A15" s="12"/>
      <c r="B15" s="23">
        <v>323.39999999999998</v>
      </c>
      <c r="C15" s="19" t="s">
        <v>17</v>
      </c>
      <c r="D15" s="43">
        <v>5305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5305</v>
      </c>
      <c r="O15" s="44">
        <f t="shared" si="1"/>
        <v>5.8944444444444448</v>
      </c>
      <c r="P15" s="9"/>
    </row>
    <row r="16" spans="1:133">
      <c r="A16" s="12"/>
      <c r="B16" s="23">
        <v>323.7</v>
      </c>
      <c r="C16" s="19" t="s">
        <v>18</v>
      </c>
      <c r="D16" s="43">
        <v>2099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2099</v>
      </c>
      <c r="O16" s="44">
        <f t="shared" si="1"/>
        <v>2.3322222222222222</v>
      </c>
      <c r="P16" s="9"/>
    </row>
    <row r="17" spans="1:119">
      <c r="A17" s="12"/>
      <c r="B17" s="23">
        <v>324.12</v>
      </c>
      <c r="C17" s="19" t="s">
        <v>45</v>
      </c>
      <c r="D17" s="43">
        <v>65</v>
      </c>
      <c r="E17" s="43">
        <v>647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712</v>
      </c>
      <c r="O17" s="44">
        <f t="shared" si="1"/>
        <v>0.7911111111111111</v>
      </c>
      <c r="P17" s="9"/>
    </row>
    <row r="18" spans="1:119" ht="15.75">
      <c r="A18" s="27" t="s">
        <v>19</v>
      </c>
      <c r="B18" s="28"/>
      <c r="C18" s="29"/>
      <c r="D18" s="30">
        <f t="shared" ref="D18:M18" si="5">SUM(D19:D24)</f>
        <v>56332</v>
      </c>
      <c r="E18" s="30">
        <f t="shared" si="5"/>
        <v>106314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41">
        <f t="shared" si="4"/>
        <v>162646</v>
      </c>
      <c r="O18" s="42">
        <f t="shared" si="1"/>
        <v>180.71777777777777</v>
      </c>
      <c r="P18" s="10"/>
    </row>
    <row r="19" spans="1:119">
      <c r="A19" s="12"/>
      <c r="B19" s="23">
        <v>334.49</v>
      </c>
      <c r="C19" s="19" t="s">
        <v>46</v>
      </c>
      <c r="D19" s="43">
        <v>0</v>
      </c>
      <c r="E19" s="43">
        <v>24072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24072</v>
      </c>
      <c r="O19" s="44">
        <f t="shared" si="1"/>
        <v>26.746666666666666</v>
      </c>
      <c r="P19" s="9"/>
    </row>
    <row r="20" spans="1:119">
      <c r="A20" s="12"/>
      <c r="B20" s="23">
        <v>335.12</v>
      </c>
      <c r="C20" s="19" t="s">
        <v>22</v>
      </c>
      <c r="D20" s="43">
        <v>14289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14289</v>
      </c>
      <c r="O20" s="44">
        <f t="shared" si="1"/>
        <v>15.876666666666667</v>
      </c>
      <c r="P20" s="9"/>
    </row>
    <row r="21" spans="1:119">
      <c r="A21" s="12"/>
      <c r="B21" s="23">
        <v>335.14</v>
      </c>
      <c r="C21" s="19" t="s">
        <v>23</v>
      </c>
      <c r="D21" s="43">
        <v>0</v>
      </c>
      <c r="E21" s="43">
        <v>182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182</v>
      </c>
      <c r="O21" s="44">
        <f t="shared" si="1"/>
        <v>0.20222222222222222</v>
      </c>
      <c r="P21" s="9"/>
    </row>
    <row r="22" spans="1:119">
      <c r="A22" s="12"/>
      <c r="B22" s="23">
        <v>335.18</v>
      </c>
      <c r="C22" s="19" t="s">
        <v>24</v>
      </c>
      <c r="D22" s="43">
        <v>42043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42043</v>
      </c>
      <c r="O22" s="44">
        <f t="shared" si="1"/>
        <v>46.714444444444446</v>
      </c>
      <c r="P22" s="9"/>
    </row>
    <row r="23" spans="1:119">
      <c r="A23" s="12"/>
      <c r="B23" s="23">
        <v>337.2</v>
      </c>
      <c r="C23" s="19" t="s">
        <v>47</v>
      </c>
      <c r="D23" s="43">
        <v>0</v>
      </c>
      <c r="E23" s="43">
        <v>425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425</v>
      </c>
      <c r="O23" s="44">
        <f t="shared" si="1"/>
        <v>0.47222222222222221</v>
      </c>
      <c r="P23" s="9"/>
    </row>
    <row r="24" spans="1:119">
      <c r="A24" s="12"/>
      <c r="B24" s="23">
        <v>337.3</v>
      </c>
      <c r="C24" s="19" t="s">
        <v>48</v>
      </c>
      <c r="D24" s="43">
        <v>0</v>
      </c>
      <c r="E24" s="43">
        <v>81635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81635</v>
      </c>
      <c r="O24" s="44">
        <f t="shared" si="1"/>
        <v>90.705555555555549</v>
      </c>
      <c r="P24" s="9"/>
    </row>
    <row r="25" spans="1:119" ht="15.75">
      <c r="A25" s="27" t="s">
        <v>29</v>
      </c>
      <c r="B25" s="28"/>
      <c r="C25" s="29"/>
      <c r="D25" s="30">
        <f t="shared" ref="D25:M25" si="6">SUM(D26:D26)</f>
        <v>2456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0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4"/>
        <v>2456</v>
      </c>
      <c r="O25" s="42">
        <f t="shared" si="1"/>
        <v>2.7288888888888887</v>
      </c>
      <c r="P25" s="10"/>
    </row>
    <row r="26" spans="1:119">
      <c r="A26" s="12"/>
      <c r="B26" s="23">
        <v>349</v>
      </c>
      <c r="C26" s="19" t="s">
        <v>49</v>
      </c>
      <c r="D26" s="43">
        <v>2456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2456</v>
      </c>
      <c r="O26" s="44">
        <f t="shared" si="1"/>
        <v>2.7288888888888887</v>
      </c>
      <c r="P26" s="9"/>
    </row>
    <row r="27" spans="1:119" ht="15.75">
      <c r="A27" s="27" t="s">
        <v>2</v>
      </c>
      <c r="B27" s="28"/>
      <c r="C27" s="29"/>
      <c r="D27" s="30">
        <f t="shared" ref="D27:M27" si="7">SUM(D28:D30)</f>
        <v>12382</v>
      </c>
      <c r="E27" s="30">
        <f t="shared" si="7"/>
        <v>7</v>
      </c>
      <c r="F27" s="30">
        <f t="shared" si="7"/>
        <v>0</v>
      </c>
      <c r="G27" s="30">
        <f t="shared" si="7"/>
        <v>0</v>
      </c>
      <c r="H27" s="30">
        <f t="shared" si="7"/>
        <v>0</v>
      </c>
      <c r="I27" s="30">
        <f t="shared" si="7"/>
        <v>0</v>
      </c>
      <c r="J27" s="30">
        <f t="shared" si="7"/>
        <v>0</v>
      </c>
      <c r="K27" s="30">
        <f t="shared" si="7"/>
        <v>0</v>
      </c>
      <c r="L27" s="30">
        <f t="shared" si="7"/>
        <v>0</v>
      </c>
      <c r="M27" s="30">
        <f t="shared" si="7"/>
        <v>0</v>
      </c>
      <c r="N27" s="30">
        <f t="shared" si="4"/>
        <v>12389</v>
      </c>
      <c r="O27" s="42">
        <f t="shared" si="1"/>
        <v>13.765555555555556</v>
      </c>
      <c r="P27" s="10"/>
    </row>
    <row r="28" spans="1:119">
      <c r="A28" s="12"/>
      <c r="B28" s="23">
        <v>361.1</v>
      </c>
      <c r="C28" s="19" t="s">
        <v>33</v>
      </c>
      <c r="D28" s="43">
        <v>10815</v>
      </c>
      <c r="E28" s="43">
        <v>7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10822</v>
      </c>
      <c r="O28" s="44">
        <f t="shared" si="1"/>
        <v>12.024444444444445</v>
      </c>
      <c r="P28" s="9"/>
    </row>
    <row r="29" spans="1:119">
      <c r="A29" s="12"/>
      <c r="B29" s="23">
        <v>366</v>
      </c>
      <c r="C29" s="19" t="s">
        <v>50</v>
      </c>
      <c r="D29" s="43">
        <v>50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50</v>
      </c>
      <c r="O29" s="44">
        <f t="shared" si="1"/>
        <v>5.5555555555555552E-2</v>
      </c>
      <c r="P29" s="9"/>
    </row>
    <row r="30" spans="1:119" ht="15.75" thickBot="1">
      <c r="A30" s="12"/>
      <c r="B30" s="23">
        <v>369.9</v>
      </c>
      <c r="C30" s="19" t="s">
        <v>35</v>
      </c>
      <c r="D30" s="43">
        <v>1517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1517</v>
      </c>
      <c r="O30" s="44">
        <f t="shared" si="1"/>
        <v>1.6855555555555555</v>
      </c>
      <c r="P30" s="9"/>
    </row>
    <row r="31" spans="1:119" ht="16.5" thickBot="1">
      <c r="A31" s="13" t="s">
        <v>31</v>
      </c>
      <c r="B31" s="21"/>
      <c r="C31" s="20"/>
      <c r="D31" s="14">
        <f>SUM(D5,D12,D18,D25,D27)</f>
        <v>228542</v>
      </c>
      <c r="E31" s="14">
        <f t="shared" ref="E31:M31" si="8">SUM(E5,E12,E18,E25,E27)</f>
        <v>120325</v>
      </c>
      <c r="F31" s="14">
        <f t="shared" si="8"/>
        <v>0</v>
      </c>
      <c r="G31" s="14">
        <f t="shared" si="8"/>
        <v>0</v>
      </c>
      <c r="H31" s="14">
        <f t="shared" si="8"/>
        <v>0</v>
      </c>
      <c r="I31" s="14">
        <f t="shared" si="8"/>
        <v>0</v>
      </c>
      <c r="J31" s="14">
        <f t="shared" si="8"/>
        <v>0</v>
      </c>
      <c r="K31" s="14">
        <f t="shared" si="8"/>
        <v>0</v>
      </c>
      <c r="L31" s="14">
        <f t="shared" si="8"/>
        <v>0</v>
      </c>
      <c r="M31" s="14">
        <f t="shared" si="8"/>
        <v>0</v>
      </c>
      <c r="N31" s="14">
        <f t="shared" si="4"/>
        <v>348867</v>
      </c>
      <c r="O31" s="36">
        <f t="shared" si="1"/>
        <v>387.63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 ht="15.75" customHeight="1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48" t="s">
        <v>51</v>
      </c>
      <c r="M33" s="48"/>
      <c r="N33" s="48"/>
      <c r="O33" s="40">
        <v>900</v>
      </c>
    </row>
    <row r="34" spans="1:1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1"/>
    </row>
    <row r="35" spans="1:15" ht="15.75" thickBot="1">
      <c r="A35" s="52" t="s">
        <v>52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4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32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36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4"/>
      <c r="N3" s="35"/>
      <c r="O3" s="70" t="s">
        <v>41</v>
      </c>
      <c r="P3" s="11"/>
      <c r="Q3"/>
    </row>
    <row r="4" spans="1:133" ht="32.25" customHeight="1" thickBot="1">
      <c r="A4" s="64"/>
      <c r="B4" s="65"/>
      <c r="C4" s="66"/>
      <c r="D4" s="32" t="s">
        <v>3</v>
      </c>
      <c r="E4" s="32" t="s">
        <v>37</v>
      </c>
      <c r="F4" s="32" t="s">
        <v>38</v>
      </c>
      <c r="G4" s="32" t="s">
        <v>39</v>
      </c>
      <c r="H4" s="32" t="s">
        <v>4</v>
      </c>
      <c r="I4" s="32" t="s">
        <v>5</v>
      </c>
      <c r="J4" s="33" t="s">
        <v>40</v>
      </c>
      <c r="K4" s="33" t="s">
        <v>6</v>
      </c>
      <c r="L4" s="33" t="s">
        <v>7</v>
      </c>
      <c r="M4" s="33" t="s">
        <v>8</v>
      </c>
      <c r="N4" s="33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SUM(D6:D11)</f>
        <v>96903</v>
      </c>
      <c r="E5" s="25">
        <f t="shared" si="0"/>
        <v>12324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109227</v>
      </c>
      <c r="O5" s="31">
        <f t="shared" ref="O5:O29" si="1">(N5/O$31)</f>
        <v>114.85488958990537</v>
      </c>
      <c r="P5" s="6"/>
    </row>
    <row r="6" spans="1:133">
      <c r="A6" s="12"/>
      <c r="B6" s="23">
        <v>312.10000000000002</v>
      </c>
      <c r="C6" s="19" t="s">
        <v>9</v>
      </c>
      <c r="D6" s="43">
        <v>0</v>
      </c>
      <c r="E6" s="43">
        <v>12324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12324</v>
      </c>
      <c r="O6" s="44">
        <f t="shared" si="1"/>
        <v>12.958990536277602</v>
      </c>
      <c r="P6" s="9"/>
    </row>
    <row r="7" spans="1:133">
      <c r="A7" s="12"/>
      <c r="B7" s="23">
        <v>314.10000000000002</v>
      </c>
      <c r="C7" s="19" t="s">
        <v>10</v>
      </c>
      <c r="D7" s="43">
        <v>18272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18272</v>
      </c>
      <c r="O7" s="44">
        <f t="shared" si="1"/>
        <v>19.213459516298634</v>
      </c>
      <c r="P7" s="9"/>
    </row>
    <row r="8" spans="1:133">
      <c r="A8" s="12"/>
      <c r="B8" s="23">
        <v>314.3</v>
      </c>
      <c r="C8" s="19" t="s">
        <v>11</v>
      </c>
      <c r="D8" s="43">
        <v>12956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12956</v>
      </c>
      <c r="O8" s="44">
        <f t="shared" si="1"/>
        <v>13.623554153522608</v>
      </c>
      <c r="P8" s="9"/>
    </row>
    <row r="9" spans="1:133">
      <c r="A9" s="12"/>
      <c r="B9" s="23">
        <v>314.39999999999998</v>
      </c>
      <c r="C9" s="19" t="s">
        <v>12</v>
      </c>
      <c r="D9" s="43">
        <v>5314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5314</v>
      </c>
      <c r="O9" s="44">
        <f t="shared" si="1"/>
        <v>5.5878023133543637</v>
      </c>
      <c r="P9" s="9"/>
    </row>
    <row r="10" spans="1:133">
      <c r="A10" s="12"/>
      <c r="B10" s="23">
        <v>315</v>
      </c>
      <c r="C10" s="19" t="s">
        <v>13</v>
      </c>
      <c r="D10" s="43">
        <v>47599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47599</v>
      </c>
      <c r="O10" s="44">
        <f t="shared" si="1"/>
        <v>50.051524710830705</v>
      </c>
      <c r="P10" s="9"/>
    </row>
    <row r="11" spans="1:133">
      <c r="A11" s="12"/>
      <c r="B11" s="23">
        <v>316</v>
      </c>
      <c r="C11" s="19" t="s">
        <v>14</v>
      </c>
      <c r="D11" s="43">
        <v>12762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12762</v>
      </c>
      <c r="O11" s="44">
        <f t="shared" si="1"/>
        <v>13.419558359621451</v>
      </c>
      <c r="P11" s="9"/>
    </row>
    <row r="12" spans="1:133" ht="15.75">
      <c r="A12" s="27" t="s">
        <v>15</v>
      </c>
      <c r="B12" s="28"/>
      <c r="C12" s="29"/>
      <c r="D12" s="30">
        <f t="shared" ref="D12:M12" si="3">SUM(D13:D16)</f>
        <v>72583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ref="N12:N29" si="4">SUM(D12:M12)</f>
        <v>72583</v>
      </c>
      <c r="O12" s="42">
        <f t="shared" si="1"/>
        <v>76.322818086225027</v>
      </c>
      <c r="P12" s="10"/>
    </row>
    <row r="13" spans="1:133">
      <c r="A13" s="12"/>
      <c r="B13" s="23">
        <v>322</v>
      </c>
      <c r="C13" s="19" t="s">
        <v>0</v>
      </c>
      <c r="D13" s="43">
        <v>18215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18215</v>
      </c>
      <c r="O13" s="44">
        <f t="shared" si="1"/>
        <v>19.153522607781284</v>
      </c>
      <c r="P13" s="9"/>
    </row>
    <row r="14" spans="1:133">
      <c r="A14" s="12"/>
      <c r="B14" s="23">
        <v>323.10000000000002</v>
      </c>
      <c r="C14" s="19" t="s">
        <v>16</v>
      </c>
      <c r="D14" s="43">
        <v>49075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49075</v>
      </c>
      <c r="O14" s="44">
        <f t="shared" si="1"/>
        <v>51.603575184016826</v>
      </c>
      <c r="P14" s="9"/>
    </row>
    <row r="15" spans="1:133">
      <c r="A15" s="12"/>
      <c r="B15" s="23">
        <v>323.39999999999998</v>
      </c>
      <c r="C15" s="19" t="s">
        <v>17</v>
      </c>
      <c r="D15" s="43">
        <v>4859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4859</v>
      </c>
      <c r="O15" s="44">
        <f t="shared" si="1"/>
        <v>5.1093585699263935</v>
      </c>
      <c r="P15" s="9"/>
    </row>
    <row r="16" spans="1:133">
      <c r="A16" s="12"/>
      <c r="B16" s="23">
        <v>323.7</v>
      </c>
      <c r="C16" s="19" t="s">
        <v>18</v>
      </c>
      <c r="D16" s="43">
        <v>434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434</v>
      </c>
      <c r="O16" s="44">
        <f t="shared" si="1"/>
        <v>0.45636172450052576</v>
      </c>
      <c r="P16" s="9"/>
    </row>
    <row r="17" spans="1:119" ht="15.75">
      <c r="A17" s="27" t="s">
        <v>19</v>
      </c>
      <c r="B17" s="28"/>
      <c r="C17" s="29"/>
      <c r="D17" s="30">
        <f t="shared" ref="D17:M17" si="5">SUM(D18:D22)</f>
        <v>56835</v>
      </c>
      <c r="E17" s="30">
        <f t="shared" si="5"/>
        <v>126612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0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41">
        <f t="shared" si="4"/>
        <v>183447</v>
      </c>
      <c r="O17" s="42">
        <f t="shared" si="1"/>
        <v>192.89905362776025</v>
      </c>
      <c r="P17" s="10"/>
    </row>
    <row r="18" spans="1:119">
      <c r="A18" s="12"/>
      <c r="B18" s="23">
        <v>331.39</v>
      </c>
      <c r="C18" s="19" t="s">
        <v>21</v>
      </c>
      <c r="D18" s="43">
        <v>0</v>
      </c>
      <c r="E18" s="43">
        <v>109099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109099</v>
      </c>
      <c r="O18" s="44">
        <f t="shared" si="1"/>
        <v>114.72029442691904</v>
      </c>
      <c r="P18" s="9"/>
    </row>
    <row r="19" spans="1:119">
      <c r="A19" s="12"/>
      <c r="B19" s="23">
        <v>334.2</v>
      </c>
      <c r="C19" s="19" t="s">
        <v>20</v>
      </c>
      <c r="D19" s="43">
        <v>0</v>
      </c>
      <c r="E19" s="43">
        <v>17513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17513</v>
      </c>
      <c r="O19" s="44">
        <f t="shared" si="1"/>
        <v>18.415352260778128</v>
      </c>
      <c r="P19" s="9"/>
    </row>
    <row r="20" spans="1:119">
      <c r="A20" s="12"/>
      <c r="B20" s="23">
        <v>335.12</v>
      </c>
      <c r="C20" s="19" t="s">
        <v>22</v>
      </c>
      <c r="D20" s="43">
        <v>14482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14482</v>
      </c>
      <c r="O20" s="44">
        <f t="shared" si="1"/>
        <v>15.228180862250262</v>
      </c>
      <c r="P20" s="9"/>
    </row>
    <row r="21" spans="1:119">
      <c r="A21" s="12"/>
      <c r="B21" s="23">
        <v>335.14</v>
      </c>
      <c r="C21" s="19" t="s">
        <v>23</v>
      </c>
      <c r="D21" s="43">
        <v>214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214</v>
      </c>
      <c r="O21" s="44">
        <f t="shared" si="1"/>
        <v>0.22502628811777076</v>
      </c>
      <c r="P21" s="9"/>
    </row>
    <row r="22" spans="1:119">
      <c r="A22" s="12"/>
      <c r="B22" s="23">
        <v>335.18</v>
      </c>
      <c r="C22" s="19" t="s">
        <v>24</v>
      </c>
      <c r="D22" s="43">
        <v>42139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42139</v>
      </c>
      <c r="O22" s="44">
        <f t="shared" si="1"/>
        <v>44.310199789695055</v>
      </c>
      <c r="P22" s="9"/>
    </row>
    <row r="23" spans="1:119" ht="15.75">
      <c r="A23" s="27" t="s">
        <v>29</v>
      </c>
      <c r="B23" s="28"/>
      <c r="C23" s="29"/>
      <c r="D23" s="30">
        <f t="shared" ref="D23:M23" si="6">SUM(D24:D24)</f>
        <v>0</v>
      </c>
      <c r="E23" s="30">
        <f t="shared" si="6"/>
        <v>88563</v>
      </c>
      <c r="F23" s="30">
        <f t="shared" si="6"/>
        <v>0</v>
      </c>
      <c r="G23" s="30">
        <f t="shared" si="6"/>
        <v>0</v>
      </c>
      <c r="H23" s="30">
        <f t="shared" si="6"/>
        <v>0</v>
      </c>
      <c r="I23" s="30">
        <f t="shared" si="6"/>
        <v>0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 t="shared" si="4"/>
        <v>88563</v>
      </c>
      <c r="O23" s="42">
        <f t="shared" si="1"/>
        <v>93.126182965299691</v>
      </c>
      <c r="P23" s="10"/>
    </row>
    <row r="24" spans="1:119">
      <c r="A24" s="12"/>
      <c r="B24" s="23">
        <v>347.9</v>
      </c>
      <c r="C24" s="19" t="s">
        <v>30</v>
      </c>
      <c r="D24" s="43">
        <v>0</v>
      </c>
      <c r="E24" s="43">
        <v>88563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88563</v>
      </c>
      <c r="O24" s="44">
        <f t="shared" si="1"/>
        <v>93.126182965299691</v>
      </c>
      <c r="P24" s="9"/>
    </row>
    <row r="25" spans="1:119" ht="15.75">
      <c r="A25" s="27" t="s">
        <v>2</v>
      </c>
      <c r="B25" s="28"/>
      <c r="C25" s="29"/>
      <c r="D25" s="30">
        <f t="shared" ref="D25:M25" si="7">SUM(D26:D28)</f>
        <v>22556</v>
      </c>
      <c r="E25" s="30">
        <f t="shared" si="7"/>
        <v>91469</v>
      </c>
      <c r="F25" s="30">
        <f t="shared" si="7"/>
        <v>0</v>
      </c>
      <c r="G25" s="30">
        <f t="shared" si="7"/>
        <v>0</v>
      </c>
      <c r="H25" s="30">
        <f t="shared" si="7"/>
        <v>0</v>
      </c>
      <c r="I25" s="30">
        <f t="shared" si="7"/>
        <v>0</v>
      </c>
      <c r="J25" s="30">
        <f t="shared" si="7"/>
        <v>0</v>
      </c>
      <c r="K25" s="30">
        <f t="shared" si="7"/>
        <v>0</v>
      </c>
      <c r="L25" s="30">
        <f t="shared" si="7"/>
        <v>0</v>
      </c>
      <c r="M25" s="30">
        <f t="shared" si="7"/>
        <v>0</v>
      </c>
      <c r="N25" s="30">
        <f t="shared" si="4"/>
        <v>114025</v>
      </c>
      <c r="O25" s="42">
        <f t="shared" si="1"/>
        <v>119.90010515247108</v>
      </c>
      <c r="P25" s="10"/>
    </row>
    <row r="26" spans="1:119">
      <c r="A26" s="12"/>
      <c r="B26" s="23">
        <v>361.1</v>
      </c>
      <c r="C26" s="19" t="s">
        <v>33</v>
      </c>
      <c r="D26" s="43">
        <v>11299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11299</v>
      </c>
      <c r="O26" s="44">
        <f t="shared" si="1"/>
        <v>11.88117770767613</v>
      </c>
      <c r="P26" s="9"/>
    </row>
    <row r="27" spans="1:119">
      <c r="A27" s="12"/>
      <c r="B27" s="23">
        <v>361.3</v>
      </c>
      <c r="C27" s="19" t="s">
        <v>34</v>
      </c>
      <c r="D27" s="43">
        <v>-2840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-2840</v>
      </c>
      <c r="O27" s="44">
        <f t="shared" si="1"/>
        <v>-2.9863301787592009</v>
      </c>
      <c r="P27" s="9"/>
    </row>
    <row r="28" spans="1:119" ht="15.75" thickBot="1">
      <c r="A28" s="12"/>
      <c r="B28" s="23">
        <v>369.9</v>
      </c>
      <c r="C28" s="19" t="s">
        <v>35</v>
      </c>
      <c r="D28" s="43">
        <v>14097</v>
      </c>
      <c r="E28" s="43">
        <v>91469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105566</v>
      </c>
      <c r="O28" s="44">
        <f t="shared" si="1"/>
        <v>111.00525762355416</v>
      </c>
      <c r="P28" s="9"/>
    </row>
    <row r="29" spans="1:119" ht="16.5" thickBot="1">
      <c r="A29" s="13" t="s">
        <v>31</v>
      </c>
      <c r="B29" s="21"/>
      <c r="C29" s="20"/>
      <c r="D29" s="14">
        <f>SUM(D5,D12,D17,D23,D25)</f>
        <v>248877</v>
      </c>
      <c r="E29" s="14">
        <f t="shared" ref="E29:M29" si="8">SUM(E5,E12,E17,E23,E25)</f>
        <v>318968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0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0</v>
      </c>
      <c r="N29" s="14">
        <f t="shared" si="4"/>
        <v>567845</v>
      </c>
      <c r="O29" s="36">
        <f t="shared" si="1"/>
        <v>597.10304942166135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7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48" t="s">
        <v>42</v>
      </c>
      <c r="M31" s="48"/>
      <c r="N31" s="48"/>
      <c r="O31" s="40">
        <v>951</v>
      </c>
    </row>
    <row r="32" spans="1:119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</row>
    <row r="33" spans="1:15" ht="15.75" thickBot="1">
      <c r="A33" s="52" t="s">
        <v>52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</row>
  </sheetData>
  <mergeCells count="10">
    <mergeCell ref="A33:O33"/>
    <mergeCell ref="A32:O32"/>
    <mergeCell ref="L31:N3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36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4"/>
      <c r="N3" s="35"/>
      <c r="O3" s="70" t="s">
        <v>41</v>
      </c>
      <c r="P3" s="11"/>
      <c r="Q3"/>
    </row>
    <row r="4" spans="1:133" ht="32.25" customHeight="1" thickBot="1">
      <c r="A4" s="64"/>
      <c r="B4" s="65"/>
      <c r="C4" s="66"/>
      <c r="D4" s="32" t="s">
        <v>3</v>
      </c>
      <c r="E4" s="32" t="s">
        <v>37</v>
      </c>
      <c r="F4" s="32" t="s">
        <v>38</v>
      </c>
      <c r="G4" s="32" t="s">
        <v>39</v>
      </c>
      <c r="H4" s="32" t="s">
        <v>4</v>
      </c>
      <c r="I4" s="32" t="s">
        <v>5</v>
      </c>
      <c r="J4" s="33" t="s">
        <v>40</v>
      </c>
      <c r="K4" s="33" t="s">
        <v>6</v>
      </c>
      <c r="L4" s="33" t="s">
        <v>7</v>
      </c>
      <c r="M4" s="33" t="s">
        <v>8</v>
      </c>
      <c r="N4" s="33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SUM(D6:D11)</f>
        <v>87225</v>
      </c>
      <c r="E5" s="25">
        <f t="shared" si="0"/>
        <v>15679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102904</v>
      </c>
      <c r="O5" s="31">
        <f t="shared" ref="O5:O35" si="1">(N5/O$37)</f>
        <v>106.30578512396694</v>
      </c>
      <c r="P5" s="6"/>
    </row>
    <row r="6" spans="1:133">
      <c r="A6" s="12"/>
      <c r="B6" s="23">
        <v>312.10000000000002</v>
      </c>
      <c r="C6" s="19" t="s">
        <v>9</v>
      </c>
      <c r="D6" s="43">
        <v>0</v>
      </c>
      <c r="E6" s="43">
        <v>12436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12436</v>
      </c>
      <c r="O6" s="44">
        <f t="shared" si="1"/>
        <v>12.847107438016529</v>
      </c>
      <c r="P6" s="9"/>
    </row>
    <row r="7" spans="1:133">
      <c r="A7" s="12"/>
      <c r="B7" s="23">
        <v>314.10000000000002</v>
      </c>
      <c r="C7" s="19" t="s">
        <v>10</v>
      </c>
      <c r="D7" s="43">
        <v>17062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17062</v>
      </c>
      <c r="O7" s="44">
        <f t="shared" si="1"/>
        <v>17.626033057851238</v>
      </c>
      <c r="P7" s="9"/>
    </row>
    <row r="8" spans="1:133">
      <c r="A8" s="12"/>
      <c r="B8" s="23">
        <v>314.3</v>
      </c>
      <c r="C8" s="19" t="s">
        <v>11</v>
      </c>
      <c r="D8" s="43">
        <v>11988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11988</v>
      </c>
      <c r="O8" s="44">
        <f t="shared" si="1"/>
        <v>12.384297520661157</v>
      </c>
      <c r="P8" s="9"/>
    </row>
    <row r="9" spans="1:133">
      <c r="A9" s="12"/>
      <c r="B9" s="23">
        <v>314.39999999999998</v>
      </c>
      <c r="C9" s="19" t="s">
        <v>12</v>
      </c>
      <c r="D9" s="43">
        <v>4887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4887</v>
      </c>
      <c r="O9" s="44">
        <f t="shared" si="1"/>
        <v>5.0485537190082646</v>
      </c>
      <c r="P9" s="9"/>
    </row>
    <row r="10" spans="1:133">
      <c r="A10" s="12"/>
      <c r="B10" s="23">
        <v>315</v>
      </c>
      <c r="C10" s="19" t="s">
        <v>13</v>
      </c>
      <c r="D10" s="43">
        <v>36379</v>
      </c>
      <c r="E10" s="43">
        <v>3243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39622</v>
      </c>
      <c r="O10" s="44">
        <f t="shared" si="1"/>
        <v>40.93181818181818</v>
      </c>
      <c r="P10" s="9"/>
    </row>
    <row r="11" spans="1:133">
      <c r="A11" s="12"/>
      <c r="B11" s="23">
        <v>316</v>
      </c>
      <c r="C11" s="19" t="s">
        <v>14</v>
      </c>
      <c r="D11" s="43">
        <v>16909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16909</v>
      </c>
      <c r="O11" s="44">
        <f t="shared" si="1"/>
        <v>17.46797520661157</v>
      </c>
      <c r="P11" s="9"/>
    </row>
    <row r="12" spans="1:133" ht="15.75">
      <c r="A12" s="27" t="s">
        <v>77</v>
      </c>
      <c r="B12" s="28"/>
      <c r="C12" s="29"/>
      <c r="D12" s="30">
        <f t="shared" ref="D12:M12" si="3">SUM(D13:D17)</f>
        <v>115552</v>
      </c>
      <c r="E12" s="30">
        <f t="shared" si="3"/>
        <v>109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ref="N12:N35" si="4">SUM(D12:M12)</f>
        <v>115661</v>
      </c>
      <c r="O12" s="42">
        <f t="shared" si="1"/>
        <v>119.48450413223141</v>
      </c>
      <c r="P12" s="10"/>
    </row>
    <row r="13" spans="1:133">
      <c r="A13" s="12"/>
      <c r="B13" s="23">
        <v>322</v>
      </c>
      <c r="C13" s="19" t="s">
        <v>0</v>
      </c>
      <c r="D13" s="43">
        <v>67647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67647</v>
      </c>
      <c r="O13" s="44">
        <f t="shared" si="1"/>
        <v>69.883264462809919</v>
      </c>
      <c r="P13" s="9"/>
    </row>
    <row r="14" spans="1:133">
      <c r="A14" s="12"/>
      <c r="B14" s="23">
        <v>323.10000000000002</v>
      </c>
      <c r="C14" s="19" t="s">
        <v>16</v>
      </c>
      <c r="D14" s="43">
        <v>42587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42587</v>
      </c>
      <c r="O14" s="44">
        <f t="shared" si="1"/>
        <v>43.994834710743802</v>
      </c>
      <c r="P14" s="9"/>
    </row>
    <row r="15" spans="1:133">
      <c r="A15" s="12"/>
      <c r="B15" s="23">
        <v>323.39999999999998</v>
      </c>
      <c r="C15" s="19" t="s">
        <v>17</v>
      </c>
      <c r="D15" s="43">
        <v>4895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4895</v>
      </c>
      <c r="O15" s="44">
        <f t="shared" si="1"/>
        <v>5.0568181818181817</v>
      </c>
      <c r="P15" s="9"/>
    </row>
    <row r="16" spans="1:133">
      <c r="A16" s="12"/>
      <c r="B16" s="23">
        <v>323.7</v>
      </c>
      <c r="C16" s="19" t="s">
        <v>18</v>
      </c>
      <c r="D16" s="43">
        <v>423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423</v>
      </c>
      <c r="O16" s="44">
        <f t="shared" si="1"/>
        <v>0.43698347107438018</v>
      </c>
      <c r="P16" s="9"/>
    </row>
    <row r="17" spans="1:16">
      <c r="A17" s="12"/>
      <c r="B17" s="23">
        <v>329</v>
      </c>
      <c r="C17" s="19" t="s">
        <v>78</v>
      </c>
      <c r="D17" s="43">
        <v>0</v>
      </c>
      <c r="E17" s="43">
        <v>109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109</v>
      </c>
      <c r="O17" s="44">
        <f t="shared" si="1"/>
        <v>0.11260330578512397</v>
      </c>
      <c r="P17" s="9"/>
    </row>
    <row r="18" spans="1:16" ht="15.75">
      <c r="A18" s="27" t="s">
        <v>19</v>
      </c>
      <c r="B18" s="28"/>
      <c r="C18" s="29"/>
      <c r="D18" s="30">
        <f t="shared" ref="D18:M18" si="5">SUM(D19:D21)</f>
        <v>63181</v>
      </c>
      <c r="E18" s="30">
        <f t="shared" si="5"/>
        <v>78616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41">
        <f t="shared" si="4"/>
        <v>141797</v>
      </c>
      <c r="O18" s="42">
        <f t="shared" si="1"/>
        <v>146.48450413223139</v>
      </c>
      <c r="P18" s="10"/>
    </row>
    <row r="19" spans="1:16">
      <c r="A19" s="12"/>
      <c r="B19" s="23">
        <v>335.12</v>
      </c>
      <c r="C19" s="19" t="s">
        <v>22</v>
      </c>
      <c r="D19" s="43">
        <v>16865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16865</v>
      </c>
      <c r="O19" s="44">
        <f t="shared" si="1"/>
        <v>17.422520661157026</v>
      </c>
      <c r="P19" s="9"/>
    </row>
    <row r="20" spans="1:16">
      <c r="A20" s="12"/>
      <c r="B20" s="23">
        <v>335.18</v>
      </c>
      <c r="C20" s="19" t="s">
        <v>24</v>
      </c>
      <c r="D20" s="43">
        <v>46316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46316</v>
      </c>
      <c r="O20" s="44">
        <f t="shared" si="1"/>
        <v>47.847107438016529</v>
      </c>
      <c r="P20" s="9"/>
    </row>
    <row r="21" spans="1:16">
      <c r="A21" s="12"/>
      <c r="B21" s="23">
        <v>337.4</v>
      </c>
      <c r="C21" s="19" t="s">
        <v>79</v>
      </c>
      <c r="D21" s="43">
        <v>0</v>
      </c>
      <c r="E21" s="43">
        <v>78616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78616</v>
      </c>
      <c r="O21" s="44">
        <f t="shared" si="1"/>
        <v>81.214876033057848</v>
      </c>
      <c r="P21" s="9"/>
    </row>
    <row r="22" spans="1:16" ht="15.75">
      <c r="A22" s="27" t="s">
        <v>29</v>
      </c>
      <c r="B22" s="28"/>
      <c r="C22" s="29"/>
      <c r="D22" s="30">
        <f t="shared" ref="D22:M22" si="6">SUM(D23:D26)</f>
        <v>10959</v>
      </c>
      <c r="E22" s="30">
        <f t="shared" si="6"/>
        <v>162833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0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4"/>
        <v>173792</v>
      </c>
      <c r="O22" s="42">
        <f t="shared" si="1"/>
        <v>179.53719008264463</v>
      </c>
      <c r="P22" s="10"/>
    </row>
    <row r="23" spans="1:16">
      <c r="A23" s="12"/>
      <c r="B23" s="23">
        <v>341.9</v>
      </c>
      <c r="C23" s="19" t="s">
        <v>80</v>
      </c>
      <c r="D23" s="43">
        <v>9687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9687</v>
      </c>
      <c r="O23" s="44">
        <f t="shared" si="1"/>
        <v>10.007231404958677</v>
      </c>
      <c r="P23" s="9"/>
    </row>
    <row r="24" spans="1:16">
      <c r="A24" s="12"/>
      <c r="B24" s="23">
        <v>342.5</v>
      </c>
      <c r="C24" s="19" t="s">
        <v>81</v>
      </c>
      <c r="D24" s="43">
        <v>1272</v>
      </c>
      <c r="E24" s="43">
        <v>3889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5161</v>
      </c>
      <c r="O24" s="44">
        <f t="shared" si="1"/>
        <v>5.3316115702479339</v>
      </c>
      <c r="P24" s="9"/>
    </row>
    <row r="25" spans="1:16">
      <c r="A25" s="12"/>
      <c r="B25" s="23">
        <v>344.9</v>
      </c>
      <c r="C25" s="19" t="s">
        <v>59</v>
      </c>
      <c r="D25" s="43">
        <v>0</v>
      </c>
      <c r="E25" s="43">
        <v>22902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22902</v>
      </c>
      <c r="O25" s="44">
        <f t="shared" si="1"/>
        <v>23.65909090909091</v>
      </c>
      <c r="P25" s="9"/>
    </row>
    <row r="26" spans="1:16">
      <c r="A26" s="12"/>
      <c r="B26" s="23">
        <v>347.9</v>
      </c>
      <c r="C26" s="19" t="s">
        <v>30</v>
      </c>
      <c r="D26" s="43">
        <v>0</v>
      </c>
      <c r="E26" s="43">
        <v>136042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136042</v>
      </c>
      <c r="O26" s="44">
        <f t="shared" si="1"/>
        <v>140.53925619834712</v>
      </c>
      <c r="P26" s="9"/>
    </row>
    <row r="27" spans="1:16" ht="15.75">
      <c r="A27" s="27" t="s">
        <v>2</v>
      </c>
      <c r="B27" s="28"/>
      <c r="C27" s="29"/>
      <c r="D27" s="30">
        <f t="shared" ref="D27:M27" si="7">SUM(D28:D32)</f>
        <v>13371</v>
      </c>
      <c r="E27" s="30">
        <f t="shared" si="7"/>
        <v>20756</v>
      </c>
      <c r="F27" s="30">
        <f t="shared" si="7"/>
        <v>0</v>
      </c>
      <c r="G27" s="30">
        <f t="shared" si="7"/>
        <v>0</v>
      </c>
      <c r="H27" s="30">
        <f t="shared" si="7"/>
        <v>0</v>
      </c>
      <c r="I27" s="30">
        <f t="shared" si="7"/>
        <v>0</v>
      </c>
      <c r="J27" s="30">
        <f t="shared" si="7"/>
        <v>0</v>
      </c>
      <c r="K27" s="30">
        <f t="shared" si="7"/>
        <v>0</v>
      </c>
      <c r="L27" s="30">
        <f t="shared" si="7"/>
        <v>0</v>
      </c>
      <c r="M27" s="30">
        <f t="shared" si="7"/>
        <v>0</v>
      </c>
      <c r="N27" s="30">
        <f t="shared" si="4"/>
        <v>34127</v>
      </c>
      <c r="O27" s="42">
        <f t="shared" si="1"/>
        <v>35.255165289256198</v>
      </c>
      <c r="P27" s="10"/>
    </row>
    <row r="28" spans="1:16">
      <c r="A28" s="12"/>
      <c r="B28" s="23">
        <v>361.1</v>
      </c>
      <c r="C28" s="19" t="s">
        <v>33</v>
      </c>
      <c r="D28" s="43">
        <v>12337</v>
      </c>
      <c r="E28" s="43">
        <v>13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12350</v>
      </c>
      <c r="O28" s="44">
        <f t="shared" si="1"/>
        <v>12.758264462809917</v>
      </c>
      <c r="P28" s="9"/>
    </row>
    <row r="29" spans="1:16">
      <c r="A29" s="12"/>
      <c r="B29" s="23">
        <v>361.3</v>
      </c>
      <c r="C29" s="19" t="s">
        <v>34</v>
      </c>
      <c r="D29" s="43">
        <v>-3347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-3347</v>
      </c>
      <c r="O29" s="44">
        <f t="shared" si="1"/>
        <v>-3.4576446280991737</v>
      </c>
      <c r="P29" s="9"/>
    </row>
    <row r="30" spans="1:16">
      <c r="A30" s="12"/>
      <c r="B30" s="23">
        <v>363.29</v>
      </c>
      <c r="C30" s="19" t="s">
        <v>82</v>
      </c>
      <c r="D30" s="43">
        <v>0</v>
      </c>
      <c r="E30" s="43">
        <v>20743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20743</v>
      </c>
      <c r="O30" s="44">
        <f t="shared" si="1"/>
        <v>21.428719008264462</v>
      </c>
      <c r="P30" s="9"/>
    </row>
    <row r="31" spans="1:16">
      <c r="A31" s="12"/>
      <c r="B31" s="23">
        <v>366</v>
      </c>
      <c r="C31" s="19" t="s">
        <v>50</v>
      </c>
      <c r="D31" s="43">
        <v>3697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3697</v>
      </c>
      <c r="O31" s="44">
        <f t="shared" si="1"/>
        <v>3.8192148760330578</v>
      </c>
      <c r="P31" s="9"/>
    </row>
    <row r="32" spans="1:16">
      <c r="A32" s="12"/>
      <c r="B32" s="23">
        <v>369.9</v>
      </c>
      <c r="C32" s="19" t="s">
        <v>35</v>
      </c>
      <c r="D32" s="43">
        <v>684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684</v>
      </c>
      <c r="O32" s="44">
        <f t="shared" si="1"/>
        <v>0.70661157024793386</v>
      </c>
      <c r="P32" s="9"/>
    </row>
    <row r="33" spans="1:119" ht="15.75">
      <c r="A33" s="27" t="s">
        <v>83</v>
      </c>
      <c r="B33" s="28"/>
      <c r="C33" s="29"/>
      <c r="D33" s="30">
        <f t="shared" ref="D33:M33" si="8">SUM(D34:D34)</f>
        <v>0</v>
      </c>
      <c r="E33" s="30">
        <f t="shared" si="8"/>
        <v>35663</v>
      </c>
      <c r="F33" s="30">
        <f t="shared" si="8"/>
        <v>0</v>
      </c>
      <c r="G33" s="30">
        <f t="shared" si="8"/>
        <v>0</v>
      </c>
      <c r="H33" s="30">
        <f t="shared" si="8"/>
        <v>0</v>
      </c>
      <c r="I33" s="30">
        <f t="shared" si="8"/>
        <v>0</v>
      </c>
      <c r="J33" s="30">
        <f t="shared" si="8"/>
        <v>0</v>
      </c>
      <c r="K33" s="30">
        <f t="shared" si="8"/>
        <v>0</v>
      </c>
      <c r="L33" s="30">
        <f t="shared" si="8"/>
        <v>0</v>
      </c>
      <c r="M33" s="30">
        <f t="shared" si="8"/>
        <v>0</v>
      </c>
      <c r="N33" s="30">
        <f t="shared" si="4"/>
        <v>35663</v>
      </c>
      <c r="O33" s="42">
        <f t="shared" si="1"/>
        <v>36.841942148760332</v>
      </c>
      <c r="P33" s="9"/>
    </row>
    <row r="34" spans="1:119" ht="15.75" thickBot="1">
      <c r="A34" s="12"/>
      <c r="B34" s="23">
        <v>381</v>
      </c>
      <c r="C34" s="19" t="s">
        <v>84</v>
      </c>
      <c r="D34" s="43">
        <v>0</v>
      </c>
      <c r="E34" s="43">
        <v>35663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35663</v>
      </c>
      <c r="O34" s="44">
        <f t="shared" si="1"/>
        <v>36.841942148760332</v>
      </c>
      <c r="P34" s="9"/>
    </row>
    <row r="35" spans="1:119" ht="16.5" thickBot="1">
      <c r="A35" s="13" t="s">
        <v>31</v>
      </c>
      <c r="B35" s="21"/>
      <c r="C35" s="20"/>
      <c r="D35" s="14">
        <f>SUM(D5,D12,D18,D22,D27,D33)</f>
        <v>290288</v>
      </c>
      <c r="E35" s="14">
        <f t="shared" ref="E35:M35" si="9">SUM(E5,E12,E18,E22,E27,E33)</f>
        <v>313656</v>
      </c>
      <c r="F35" s="14">
        <f t="shared" si="9"/>
        <v>0</v>
      </c>
      <c r="G35" s="14">
        <f t="shared" si="9"/>
        <v>0</v>
      </c>
      <c r="H35" s="14">
        <f t="shared" si="9"/>
        <v>0</v>
      </c>
      <c r="I35" s="14">
        <f t="shared" si="9"/>
        <v>0</v>
      </c>
      <c r="J35" s="14">
        <f t="shared" si="9"/>
        <v>0</v>
      </c>
      <c r="K35" s="14">
        <f t="shared" si="9"/>
        <v>0</v>
      </c>
      <c r="L35" s="14">
        <f t="shared" si="9"/>
        <v>0</v>
      </c>
      <c r="M35" s="14">
        <f t="shared" si="9"/>
        <v>0</v>
      </c>
      <c r="N35" s="14">
        <f t="shared" si="4"/>
        <v>603944</v>
      </c>
      <c r="O35" s="36">
        <f t="shared" si="1"/>
        <v>623.90909090909088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7"/>
      <c r="B37" s="38"/>
      <c r="C37" s="38"/>
      <c r="D37" s="39"/>
      <c r="E37" s="39"/>
      <c r="F37" s="39"/>
      <c r="G37" s="39"/>
      <c r="H37" s="39"/>
      <c r="I37" s="39"/>
      <c r="J37" s="39"/>
      <c r="K37" s="39"/>
      <c r="L37" s="48" t="s">
        <v>85</v>
      </c>
      <c r="M37" s="48"/>
      <c r="N37" s="48"/>
      <c r="O37" s="40">
        <v>968</v>
      </c>
    </row>
    <row r="38" spans="1:119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19" ht="15.75" customHeight="1" thickBot="1">
      <c r="A39" s="52" t="s">
        <v>52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36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8"/>
      <c r="M3" s="69"/>
      <c r="N3" s="34"/>
      <c r="O3" s="35"/>
      <c r="P3" s="70" t="s">
        <v>105</v>
      </c>
      <c r="Q3" s="11"/>
      <c r="R3"/>
    </row>
    <row r="4" spans="1:134" ht="32.25" customHeight="1" thickBot="1">
      <c r="A4" s="64"/>
      <c r="B4" s="65"/>
      <c r="C4" s="66"/>
      <c r="D4" s="32" t="s">
        <v>3</v>
      </c>
      <c r="E4" s="32" t="s">
        <v>37</v>
      </c>
      <c r="F4" s="32" t="s">
        <v>38</v>
      </c>
      <c r="G4" s="32" t="s">
        <v>39</v>
      </c>
      <c r="H4" s="32" t="s">
        <v>4</v>
      </c>
      <c r="I4" s="32" t="s">
        <v>5</v>
      </c>
      <c r="J4" s="33" t="s">
        <v>40</v>
      </c>
      <c r="K4" s="33" t="s">
        <v>6</v>
      </c>
      <c r="L4" s="33" t="s">
        <v>7</v>
      </c>
      <c r="M4" s="33" t="s">
        <v>106</v>
      </c>
      <c r="N4" s="33" t="s">
        <v>8</v>
      </c>
      <c r="O4" s="33" t="s">
        <v>107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108</v>
      </c>
      <c r="B5" s="24"/>
      <c r="C5" s="24"/>
      <c r="D5" s="25">
        <f t="shared" ref="D5:N5" si="0">SUM(D6:D11)</f>
        <v>242401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242401</v>
      </c>
      <c r="P5" s="31">
        <f t="shared" ref="P5:P32" si="1">(O5/P$34)</f>
        <v>202.33806343906511</v>
      </c>
      <c r="Q5" s="6"/>
    </row>
    <row r="6" spans="1:134">
      <c r="A6" s="12"/>
      <c r="B6" s="23">
        <v>312.41000000000003</v>
      </c>
      <c r="C6" s="19" t="s">
        <v>109</v>
      </c>
      <c r="D6" s="43">
        <v>28359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11" si="2">SUM(D6:N6)</f>
        <v>28359</v>
      </c>
      <c r="P6" s="44">
        <f t="shared" si="1"/>
        <v>23.671953255425709</v>
      </c>
      <c r="Q6" s="9"/>
    </row>
    <row r="7" spans="1:134">
      <c r="A7" s="12"/>
      <c r="B7" s="23">
        <v>314.10000000000002</v>
      </c>
      <c r="C7" s="19" t="s">
        <v>10</v>
      </c>
      <c r="D7" s="43">
        <v>98777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98777</v>
      </c>
      <c r="P7" s="44">
        <f t="shared" si="1"/>
        <v>82.451585976627712</v>
      </c>
      <c r="Q7" s="9"/>
    </row>
    <row r="8" spans="1:134">
      <c r="A8" s="12"/>
      <c r="B8" s="23">
        <v>314.3</v>
      </c>
      <c r="C8" s="19" t="s">
        <v>11</v>
      </c>
      <c r="D8" s="43">
        <v>20312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20312</v>
      </c>
      <c r="P8" s="44">
        <f t="shared" si="1"/>
        <v>16.95492487479132</v>
      </c>
      <c r="Q8" s="9"/>
    </row>
    <row r="9" spans="1:134">
      <c r="A9" s="12"/>
      <c r="B9" s="23">
        <v>314.39999999999998</v>
      </c>
      <c r="C9" s="19" t="s">
        <v>12</v>
      </c>
      <c r="D9" s="43">
        <v>9438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9438</v>
      </c>
      <c r="P9" s="44">
        <f t="shared" si="1"/>
        <v>7.8781302170283807</v>
      </c>
      <c r="Q9" s="9"/>
    </row>
    <row r="10" spans="1:134">
      <c r="A10" s="12"/>
      <c r="B10" s="23">
        <v>315.10000000000002</v>
      </c>
      <c r="C10" s="19" t="s">
        <v>110</v>
      </c>
      <c r="D10" s="43">
        <v>53539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53539</v>
      </c>
      <c r="P10" s="44">
        <f t="shared" si="1"/>
        <v>44.690317195325541</v>
      </c>
      <c r="Q10" s="9"/>
    </row>
    <row r="11" spans="1:134">
      <c r="A11" s="12"/>
      <c r="B11" s="23">
        <v>316</v>
      </c>
      <c r="C11" s="19" t="s">
        <v>68</v>
      </c>
      <c r="D11" s="43">
        <v>31976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31976</v>
      </c>
      <c r="P11" s="44">
        <f t="shared" si="1"/>
        <v>26.691151919866446</v>
      </c>
      <c r="Q11" s="9"/>
    </row>
    <row r="12" spans="1:134" ht="15.75">
      <c r="A12" s="27" t="s">
        <v>15</v>
      </c>
      <c r="B12" s="28"/>
      <c r="C12" s="29"/>
      <c r="D12" s="30">
        <f t="shared" ref="D12:N12" si="3">SUM(D13:D15)</f>
        <v>185034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30">
        <f t="shared" si="3"/>
        <v>0</v>
      </c>
      <c r="O12" s="41">
        <f>SUM(D12:N12)</f>
        <v>185034</v>
      </c>
      <c r="P12" s="42">
        <f t="shared" si="1"/>
        <v>154.45242070116862</v>
      </c>
      <c r="Q12" s="10"/>
    </row>
    <row r="13" spans="1:134">
      <c r="A13" s="12"/>
      <c r="B13" s="23">
        <v>322</v>
      </c>
      <c r="C13" s="19" t="s">
        <v>111</v>
      </c>
      <c r="D13" s="43">
        <v>104734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104734</v>
      </c>
      <c r="P13" s="44">
        <f t="shared" si="1"/>
        <v>87.424040066777962</v>
      </c>
      <c r="Q13" s="9"/>
    </row>
    <row r="14" spans="1:134">
      <c r="A14" s="12"/>
      <c r="B14" s="23">
        <v>323.10000000000002</v>
      </c>
      <c r="C14" s="19" t="s">
        <v>16</v>
      </c>
      <c r="D14" s="43">
        <v>73836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5" si="4">SUM(D14:N14)</f>
        <v>73836</v>
      </c>
      <c r="P14" s="44">
        <f t="shared" si="1"/>
        <v>61.632721202003339</v>
      </c>
      <c r="Q14" s="9"/>
    </row>
    <row r="15" spans="1:134">
      <c r="A15" s="12"/>
      <c r="B15" s="23">
        <v>323.39999999999998</v>
      </c>
      <c r="C15" s="19" t="s">
        <v>17</v>
      </c>
      <c r="D15" s="43">
        <v>6464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6464</v>
      </c>
      <c r="P15" s="44">
        <f t="shared" si="1"/>
        <v>5.3956594323873119</v>
      </c>
      <c r="Q15" s="9"/>
    </row>
    <row r="16" spans="1:134" ht="15.75">
      <c r="A16" s="27" t="s">
        <v>112</v>
      </c>
      <c r="B16" s="28"/>
      <c r="C16" s="29"/>
      <c r="D16" s="30">
        <f t="shared" ref="D16:N16" si="5">SUM(D17:D22)</f>
        <v>320692</v>
      </c>
      <c r="E16" s="30">
        <f t="shared" si="5"/>
        <v>27951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30">
        <f t="shared" si="5"/>
        <v>0</v>
      </c>
      <c r="O16" s="41">
        <f>SUM(D16:N16)</f>
        <v>348643</v>
      </c>
      <c r="P16" s="42">
        <f t="shared" si="1"/>
        <v>291.02086811352251</v>
      </c>
      <c r="Q16" s="10"/>
    </row>
    <row r="17" spans="1:120">
      <c r="A17" s="12"/>
      <c r="B17" s="23">
        <v>331.34</v>
      </c>
      <c r="C17" s="19" t="s">
        <v>113</v>
      </c>
      <c r="D17" s="43">
        <v>23986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2" si="6">SUM(D17:N17)</f>
        <v>23986</v>
      </c>
      <c r="P17" s="44">
        <f t="shared" si="1"/>
        <v>20.02170283806344</v>
      </c>
      <c r="Q17" s="9"/>
    </row>
    <row r="18" spans="1:120">
      <c r="A18" s="12"/>
      <c r="B18" s="23">
        <v>331.49</v>
      </c>
      <c r="C18" s="19" t="s">
        <v>120</v>
      </c>
      <c r="D18" s="43">
        <v>12978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12978</v>
      </c>
      <c r="P18" s="44">
        <f t="shared" si="1"/>
        <v>10.8330550918197</v>
      </c>
      <c r="Q18" s="9"/>
    </row>
    <row r="19" spans="1:120">
      <c r="A19" s="12"/>
      <c r="B19" s="23">
        <v>331.51</v>
      </c>
      <c r="C19" s="19" t="s">
        <v>114</v>
      </c>
      <c r="D19" s="43">
        <v>159231</v>
      </c>
      <c r="E19" s="43">
        <v>27951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187182</v>
      </c>
      <c r="P19" s="44">
        <f t="shared" si="1"/>
        <v>156.24540901502505</v>
      </c>
      <c r="Q19" s="9"/>
    </row>
    <row r="20" spans="1:120">
      <c r="A20" s="12"/>
      <c r="B20" s="23">
        <v>335.125</v>
      </c>
      <c r="C20" s="19" t="s">
        <v>115</v>
      </c>
      <c r="D20" s="43">
        <v>42860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42860</v>
      </c>
      <c r="P20" s="44">
        <f t="shared" si="1"/>
        <v>35.776293823038394</v>
      </c>
      <c r="Q20" s="9"/>
    </row>
    <row r="21" spans="1:120">
      <c r="A21" s="12"/>
      <c r="B21" s="23">
        <v>335.15</v>
      </c>
      <c r="C21" s="19" t="s">
        <v>71</v>
      </c>
      <c r="D21" s="43">
        <v>881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881</v>
      </c>
      <c r="P21" s="44">
        <f t="shared" si="1"/>
        <v>0.73539232053422365</v>
      </c>
      <c r="Q21" s="9"/>
    </row>
    <row r="22" spans="1:120">
      <c r="A22" s="12"/>
      <c r="B22" s="23">
        <v>335.18</v>
      </c>
      <c r="C22" s="19" t="s">
        <v>116</v>
      </c>
      <c r="D22" s="43">
        <v>80756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80756</v>
      </c>
      <c r="P22" s="44">
        <f t="shared" si="1"/>
        <v>67.409015025041739</v>
      </c>
      <c r="Q22" s="9"/>
    </row>
    <row r="23" spans="1:120" ht="15.75">
      <c r="A23" s="27" t="s">
        <v>29</v>
      </c>
      <c r="B23" s="28"/>
      <c r="C23" s="29"/>
      <c r="D23" s="30">
        <f t="shared" ref="D23:N23" si="7">SUM(D24:D25)</f>
        <v>3745</v>
      </c>
      <c r="E23" s="30">
        <f t="shared" si="7"/>
        <v>0</v>
      </c>
      <c r="F23" s="30">
        <f t="shared" si="7"/>
        <v>0</v>
      </c>
      <c r="G23" s="30">
        <f t="shared" si="7"/>
        <v>0</v>
      </c>
      <c r="H23" s="30">
        <f t="shared" si="7"/>
        <v>0</v>
      </c>
      <c r="I23" s="30">
        <f t="shared" si="7"/>
        <v>0</v>
      </c>
      <c r="J23" s="30">
        <f t="shared" si="7"/>
        <v>0</v>
      </c>
      <c r="K23" s="30">
        <f t="shared" si="7"/>
        <v>0</v>
      </c>
      <c r="L23" s="30">
        <f t="shared" si="7"/>
        <v>0</v>
      </c>
      <c r="M23" s="30">
        <f t="shared" si="7"/>
        <v>0</v>
      </c>
      <c r="N23" s="30">
        <f t="shared" si="7"/>
        <v>0</v>
      </c>
      <c r="O23" s="30">
        <f>SUM(D23:N23)</f>
        <v>3745</v>
      </c>
      <c r="P23" s="42">
        <f t="shared" si="1"/>
        <v>3.126043405676127</v>
      </c>
      <c r="Q23" s="10"/>
    </row>
    <row r="24" spans="1:120">
      <c r="A24" s="12"/>
      <c r="B24" s="23">
        <v>342.9</v>
      </c>
      <c r="C24" s="19" t="s">
        <v>92</v>
      </c>
      <c r="D24" s="43">
        <v>106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ref="O24" si="8">SUM(D24:N24)</f>
        <v>106</v>
      </c>
      <c r="P24" s="44">
        <f t="shared" si="1"/>
        <v>8.8480801335559259E-2</v>
      </c>
      <c r="Q24" s="9"/>
    </row>
    <row r="25" spans="1:120">
      <c r="A25" s="12"/>
      <c r="B25" s="23">
        <v>349</v>
      </c>
      <c r="C25" s="19" t="s">
        <v>117</v>
      </c>
      <c r="D25" s="43">
        <v>3639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>SUM(D25:N25)</f>
        <v>3639</v>
      </c>
      <c r="P25" s="44">
        <f t="shared" si="1"/>
        <v>3.0375626043405677</v>
      </c>
      <c r="Q25" s="9"/>
    </row>
    <row r="26" spans="1:120" ht="15.75">
      <c r="A26" s="27" t="s">
        <v>2</v>
      </c>
      <c r="B26" s="28"/>
      <c r="C26" s="29"/>
      <c r="D26" s="30">
        <f t="shared" ref="D26:N26" si="9">SUM(D27:D29)</f>
        <v>4583</v>
      </c>
      <c r="E26" s="30">
        <f t="shared" si="9"/>
        <v>612</v>
      </c>
      <c r="F26" s="30">
        <f t="shared" si="9"/>
        <v>0</v>
      </c>
      <c r="G26" s="30">
        <f t="shared" si="9"/>
        <v>0</v>
      </c>
      <c r="H26" s="30">
        <f t="shared" si="9"/>
        <v>0</v>
      </c>
      <c r="I26" s="30">
        <f t="shared" si="9"/>
        <v>0</v>
      </c>
      <c r="J26" s="30">
        <f t="shared" si="9"/>
        <v>0</v>
      </c>
      <c r="K26" s="30">
        <f t="shared" si="9"/>
        <v>0</v>
      </c>
      <c r="L26" s="30">
        <f t="shared" si="9"/>
        <v>0</v>
      </c>
      <c r="M26" s="30">
        <f t="shared" si="9"/>
        <v>0</v>
      </c>
      <c r="N26" s="30">
        <f t="shared" si="9"/>
        <v>0</v>
      </c>
      <c r="O26" s="30">
        <f>SUM(D26:N26)</f>
        <v>5195</v>
      </c>
      <c r="P26" s="42">
        <f t="shared" si="1"/>
        <v>4.3363939899833053</v>
      </c>
      <c r="Q26" s="10"/>
    </row>
    <row r="27" spans="1:120">
      <c r="A27" s="12"/>
      <c r="B27" s="23">
        <v>361.1</v>
      </c>
      <c r="C27" s="19" t="s">
        <v>33</v>
      </c>
      <c r="D27" s="43">
        <v>596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>SUM(D27:N27)</f>
        <v>596</v>
      </c>
      <c r="P27" s="44">
        <f t="shared" si="1"/>
        <v>0.4974958263772955</v>
      </c>
      <c r="Q27" s="9"/>
    </row>
    <row r="28" spans="1:120">
      <c r="A28" s="12"/>
      <c r="B28" s="23">
        <v>366</v>
      </c>
      <c r="C28" s="19" t="s">
        <v>50</v>
      </c>
      <c r="D28" s="43">
        <v>0</v>
      </c>
      <c r="E28" s="43">
        <v>612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ref="O28:O31" si="10">SUM(D28:N28)</f>
        <v>612</v>
      </c>
      <c r="P28" s="44">
        <f t="shared" si="1"/>
        <v>0.51085141903171949</v>
      </c>
      <c r="Q28" s="9"/>
    </row>
    <row r="29" spans="1:120">
      <c r="A29" s="12"/>
      <c r="B29" s="23">
        <v>369.9</v>
      </c>
      <c r="C29" s="19" t="s">
        <v>35</v>
      </c>
      <c r="D29" s="43">
        <v>3987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10"/>
        <v>3987</v>
      </c>
      <c r="P29" s="44">
        <f t="shared" si="1"/>
        <v>3.3280467445742903</v>
      </c>
      <c r="Q29" s="9"/>
    </row>
    <row r="30" spans="1:120" ht="15.75">
      <c r="A30" s="27" t="s">
        <v>83</v>
      </c>
      <c r="B30" s="28"/>
      <c r="C30" s="29"/>
      <c r="D30" s="30">
        <f t="shared" ref="D30:N30" si="11">SUM(D31:D31)</f>
        <v>4876</v>
      </c>
      <c r="E30" s="30">
        <f t="shared" si="11"/>
        <v>7278</v>
      </c>
      <c r="F30" s="30">
        <f t="shared" si="11"/>
        <v>0</v>
      </c>
      <c r="G30" s="30">
        <f t="shared" si="11"/>
        <v>0</v>
      </c>
      <c r="H30" s="30">
        <f t="shared" si="11"/>
        <v>0</v>
      </c>
      <c r="I30" s="30">
        <f t="shared" si="11"/>
        <v>0</v>
      </c>
      <c r="J30" s="30">
        <f t="shared" si="11"/>
        <v>0</v>
      </c>
      <c r="K30" s="30">
        <f t="shared" si="11"/>
        <v>0</v>
      </c>
      <c r="L30" s="30">
        <f t="shared" si="11"/>
        <v>0</v>
      </c>
      <c r="M30" s="30">
        <f t="shared" si="11"/>
        <v>0</v>
      </c>
      <c r="N30" s="30">
        <f t="shared" si="11"/>
        <v>0</v>
      </c>
      <c r="O30" s="30">
        <f t="shared" si="10"/>
        <v>12154</v>
      </c>
      <c r="P30" s="42">
        <f t="shared" si="1"/>
        <v>10.145242070116861</v>
      </c>
      <c r="Q30" s="9"/>
    </row>
    <row r="31" spans="1:120" ht="15.75" thickBot="1">
      <c r="A31" s="12"/>
      <c r="B31" s="23">
        <v>381</v>
      </c>
      <c r="C31" s="19" t="s">
        <v>84</v>
      </c>
      <c r="D31" s="43">
        <v>4876</v>
      </c>
      <c r="E31" s="43">
        <v>7278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10"/>
        <v>12154</v>
      </c>
      <c r="P31" s="44">
        <f t="shared" si="1"/>
        <v>10.145242070116861</v>
      </c>
      <c r="Q31" s="9"/>
    </row>
    <row r="32" spans="1:120" ht="16.5" thickBot="1">
      <c r="A32" s="13" t="s">
        <v>31</v>
      </c>
      <c r="B32" s="21"/>
      <c r="C32" s="20"/>
      <c r="D32" s="14">
        <f>SUM(D5,D12,D16,D23,D26,D30)</f>
        <v>761331</v>
      </c>
      <c r="E32" s="14">
        <f t="shared" ref="E32:N32" si="12">SUM(E5,E12,E16,E23,E26,E30)</f>
        <v>35841</v>
      </c>
      <c r="F32" s="14">
        <f t="shared" si="12"/>
        <v>0</v>
      </c>
      <c r="G32" s="14">
        <f t="shared" si="12"/>
        <v>0</v>
      </c>
      <c r="H32" s="14">
        <f t="shared" si="12"/>
        <v>0</v>
      </c>
      <c r="I32" s="14">
        <f t="shared" si="12"/>
        <v>0</v>
      </c>
      <c r="J32" s="14">
        <f t="shared" si="12"/>
        <v>0</v>
      </c>
      <c r="K32" s="14">
        <f t="shared" si="12"/>
        <v>0</v>
      </c>
      <c r="L32" s="14">
        <f t="shared" si="12"/>
        <v>0</v>
      </c>
      <c r="M32" s="14">
        <f t="shared" si="12"/>
        <v>0</v>
      </c>
      <c r="N32" s="14">
        <f t="shared" si="12"/>
        <v>0</v>
      </c>
      <c r="O32" s="14">
        <f>SUM(D32:N32)</f>
        <v>797172</v>
      </c>
      <c r="P32" s="36">
        <f t="shared" si="1"/>
        <v>665.41903171953254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</row>
    <row r="34" spans="1:16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48" t="s">
        <v>121</v>
      </c>
      <c r="N34" s="48"/>
      <c r="O34" s="48"/>
      <c r="P34" s="40">
        <v>1198</v>
      </c>
    </row>
    <row r="35" spans="1:16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1"/>
    </row>
    <row r="36" spans="1:16" ht="15.75" customHeight="1" thickBot="1">
      <c r="A36" s="52" t="s">
        <v>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4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104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36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8"/>
      <c r="M3" s="69"/>
      <c r="N3" s="34"/>
      <c r="O3" s="35"/>
      <c r="P3" s="70" t="s">
        <v>105</v>
      </c>
      <c r="Q3" s="11"/>
      <c r="R3"/>
    </row>
    <row r="4" spans="1:134" ht="32.25" customHeight="1" thickBot="1">
      <c r="A4" s="64"/>
      <c r="B4" s="65"/>
      <c r="C4" s="66"/>
      <c r="D4" s="32" t="s">
        <v>3</v>
      </c>
      <c r="E4" s="32" t="s">
        <v>37</v>
      </c>
      <c r="F4" s="32" t="s">
        <v>38</v>
      </c>
      <c r="G4" s="32" t="s">
        <v>39</v>
      </c>
      <c r="H4" s="32" t="s">
        <v>4</v>
      </c>
      <c r="I4" s="32" t="s">
        <v>5</v>
      </c>
      <c r="J4" s="33" t="s">
        <v>40</v>
      </c>
      <c r="K4" s="33" t="s">
        <v>6</v>
      </c>
      <c r="L4" s="33" t="s">
        <v>7</v>
      </c>
      <c r="M4" s="33" t="s">
        <v>106</v>
      </c>
      <c r="N4" s="33" t="s">
        <v>8</v>
      </c>
      <c r="O4" s="33" t="s">
        <v>107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108</v>
      </c>
      <c r="B5" s="24"/>
      <c r="C5" s="24"/>
      <c r="D5" s="25">
        <f t="shared" ref="D5:N5" si="0">SUM(D6:D11)</f>
        <v>213281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213281</v>
      </c>
      <c r="P5" s="31">
        <f t="shared" ref="P5:P30" si="1">(O5/P$32)</f>
        <v>177.29093931837073</v>
      </c>
      <c r="Q5" s="6"/>
    </row>
    <row r="6" spans="1:134">
      <c r="A6" s="12"/>
      <c r="B6" s="23">
        <v>312.41000000000003</v>
      </c>
      <c r="C6" s="19" t="s">
        <v>109</v>
      </c>
      <c r="D6" s="43">
        <v>27594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11" si="2">SUM(D6:N6)</f>
        <v>27594</v>
      </c>
      <c r="P6" s="44">
        <f t="shared" si="1"/>
        <v>22.937655860349128</v>
      </c>
      <c r="Q6" s="9"/>
    </row>
    <row r="7" spans="1:134">
      <c r="A7" s="12"/>
      <c r="B7" s="23">
        <v>314.10000000000002</v>
      </c>
      <c r="C7" s="19" t="s">
        <v>10</v>
      </c>
      <c r="D7" s="43">
        <v>94203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94203</v>
      </c>
      <c r="P7" s="44">
        <f t="shared" si="1"/>
        <v>78.306733167082299</v>
      </c>
      <c r="Q7" s="9"/>
    </row>
    <row r="8" spans="1:134">
      <c r="A8" s="12"/>
      <c r="B8" s="23">
        <v>314.3</v>
      </c>
      <c r="C8" s="19" t="s">
        <v>11</v>
      </c>
      <c r="D8" s="43">
        <v>21590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21590</v>
      </c>
      <c r="P8" s="44">
        <f t="shared" si="1"/>
        <v>17.94679966749792</v>
      </c>
      <c r="Q8" s="9"/>
    </row>
    <row r="9" spans="1:134">
      <c r="A9" s="12"/>
      <c r="B9" s="23">
        <v>314.39999999999998</v>
      </c>
      <c r="C9" s="19" t="s">
        <v>12</v>
      </c>
      <c r="D9" s="43">
        <v>7734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7734</v>
      </c>
      <c r="P9" s="44">
        <f t="shared" si="1"/>
        <v>6.4289276807980054</v>
      </c>
      <c r="Q9" s="9"/>
    </row>
    <row r="10" spans="1:134">
      <c r="A10" s="12"/>
      <c r="B10" s="23">
        <v>315.10000000000002</v>
      </c>
      <c r="C10" s="19" t="s">
        <v>110</v>
      </c>
      <c r="D10" s="43">
        <v>48530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48530</v>
      </c>
      <c r="P10" s="44">
        <f t="shared" si="1"/>
        <v>40.340814630091437</v>
      </c>
      <c r="Q10" s="9"/>
    </row>
    <row r="11" spans="1:134">
      <c r="A11" s="12"/>
      <c r="B11" s="23">
        <v>316</v>
      </c>
      <c r="C11" s="19" t="s">
        <v>68</v>
      </c>
      <c r="D11" s="43">
        <v>13630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13630</v>
      </c>
      <c r="P11" s="44">
        <f t="shared" si="1"/>
        <v>11.330008312551954</v>
      </c>
      <c r="Q11" s="9"/>
    </row>
    <row r="12" spans="1:134" ht="15.75">
      <c r="A12" s="27" t="s">
        <v>15</v>
      </c>
      <c r="B12" s="28"/>
      <c r="C12" s="29"/>
      <c r="D12" s="30">
        <f t="shared" ref="D12:N12" si="3">SUM(D13:D15)</f>
        <v>113551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30">
        <f t="shared" si="3"/>
        <v>0</v>
      </c>
      <c r="O12" s="41">
        <f>SUM(D12:N12)</f>
        <v>113551</v>
      </c>
      <c r="P12" s="42">
        <f t="shared" si="1"/>
        <v>94.38985868661679</v>
      </c>
      <c r="Q12" s="10"/>
    </row>
    <row r="13" spans="1:134">
      <c r="A13" s="12"/>
      <c r="B13" s="23">
        <v>322</v>
      </c>
      <c r="C13" s="19" t="s">
        <v>111</v>
      </c>
      <c r="D13" s="43">
        <v>42425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42425</v>
      </c>
      <c r="P13" s="44">
        <f t="shared" si="1"/>
        <v>35.266001662510391</v>
      </c>
      <c r="Q13" s="9"/>
    </row>
    <row r="14" spans="1:134">
      <c r="A14" s="12"/>
      <c r="B14" s="23">
        <v>323.10000000000002</v>
      </c>
      <c r="C14" s="19" t="s">
        <v>16</v>
      </c>
      <c r="D14" s="43">
        <v>65479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65479</v>
      </c>
      <c r="P14" s="44">
        <f t="shared" si="1"/>
        <v>54.429758935993348</v>
      </c>
      <c r="Q14" s="9"/>
    </row>
    <row r="15" spans="1:134">
      <c r="A15" s="12"/>
      <c r="B15" s="23">
        <v>323.39999999999998</v>
      </c>
      <c r="C15" s="19" t="s">
        <v>17</v>
      </c>
      <c r="D15" s="43">
        <v>5647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>SUM(D15:N15)</f>
        <v>5647</v>
      </c>
      <c r="P15" s="44">
        <f t="shared" si="1"/>
        <v>4.6940980881130505</v>
      </c>
      <c r="Q15" s="9"/>
    </row>
    <row r="16" spans="1:134" ht="15.75">
      <c r="A16" s="27" t="s">
        <v>112</v>
      </c>
      <c r="B16" s="28"/>
      <c r="C16" s="29"/>
      <c r="D16" s="30">
        <f t="shared" ref="D16:N16" si="4">SUM(D17:D23)</f>
        <v>175142</v>
      </c>
      <c r="E16" s="30">
        <f t="shared" si="4"/>
        <v>72113</v>
      </c>
      <c r="F16" s="30">
        <f t="shared" si="4"/>
        <v>0</v>
      </c>
      <c r="G16" s="30">
        <f t="shared" si="4"/>
        <v>0</v>
      </c>
      <c r="H16" s="30">
        <f t="shared" si="4"/>
        <v>0</v>
      </c>
      <c r="I16" s="30">
        <f t="shared" si="4"/>
        <v>0</v>
      </c>
      <c r="J16" s="30">
        <f t="shared" si="4"/>
        <v>0</v>
      </c>
      <c r="K16" s="30">
        <f t="shared" si="4"/>
        <v>0</v>
      </c>
      <c r="L16" s="30">
        <f t="shared" si="4"/>
        <v>0</v>
      </c>
      <c r="M16" s="30">
        <f t="shared" si="4"/>
        <v>0</v>
      </c>
      <c r="N16" s="30">
        <f t="shared" si="4"/>
        <v>0</v>
      </c>
      <c r="O16" s="41">
        <f>SUM(D16:N16)</f>
        <v>247255</v>
      </c>
      <c r="P16" s="42">
        <f t="shared" si="1"/>
        <v>205.53200332502078</v>
      </c>
      <c r="Q16" s="10"/>
    </row>
    <row r="17" spans="1:120">
      <c r="A17" s="12"/>
      <c r="B17" s="23">
        <v>331.34</v>
      </c>
      <c r="C17" s="19" t="s">
        <v>113</v>
      </c>
      <c r="D17" s="43">
        <v>24856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3" si="5">SUM(D17:N17)</f>
        <v>24856</v>
      </c>
      <c r="P17" s="44">
        <f t="shared" si="1"/>
        <v>20.661679135494598</v>
      </c>
      <c r="Q17" s="9"/>
    </row>
    <row r="18" spans="1:120">
      <c r="A18" s="12"/>
      <c r="B18" s="23">
        <v>331.51</v>
      </c>
      <c r="C18" s="19" t="s">
        <v>114</v>
      </c>
      <c r="D18" s="43">
        <v>0</v>
      </c>
      <c r="E18" s="43">
        <v>72113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5"/>
        <v>72113</v>
      </c>
      <c r="P18" s="44">
        <f t="shared" si="1"/>
        <v>59.944305901911889</v>
      </c>
      <c r="Q18" s="9"/>
    </row>
    <row r="19" spans="1:120">
      <c r="A19" s="12"/>
      <c r="B19" s="23">
        <v>334.49</v>
      </c>
      <c r="C19" s="19" t="s">
        <v>46</v>
      </c>
      <c r="D19" s="43">
        <v>42513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5"/>
        <v>42513</v>
      </c>
      <c r="P19" s="44">
        <f t="shared" si="1"/>
        <v>35.339152119700749</v>
      </c>
      <c r="Q19" s="9"/>
    </row>
    <row r="20" spans="1:120">
      <c r="A20" s="12"/>
      <c r="B20" s="23">
        <v>335.125</v>
      </c>
      <c r="C20" s="19" t="s">
        <v>115</v>
      </c>
      <c r="D20" s="43">
        <v>33739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5"/>
        <v>33739</v>
      </c>
      <c r="P20" s="44">
        <f t="shared" si="1"/>
        <v>28.045719035743975</v>
      </c>
      <c r="Q20" s="9"/>
    </row>
    <row r="21" spans="1:120">
      <c r="A21" s="12"/>
      <c r="B21" s="23">
        <v>335.14</v>
      </c>
      <c r="C21" s="19" t="s">
        <v>70</v>
      </c>
      <c r="D21" s="43">
        <v>626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5"/>
        <v>626</v>
      </c>
      <c r="P21" s="44">
        <f t="shared" si="1"/>
        <v>0.52036575228595183</v>
      </c>
      <c r="Q21" s="9"/>
    </row>
    <row r="22" spans="1:120">
      <c r="A22" s="12"/>
      <c r="B22" s="23">
        <v>335.15</v>
      </c>
      <c r="C22" s="19" t="s">
        <v>71</v>
      </c>
      <c r="D22" s="43">
        <v>881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5"/>
        <v>881</v>
      </c>
      <c r="P22" s="44">
        <f t="shared" si="1"/>
        <v>0.73233582709891942</v>
      </c>
      <c r="Q22" s="9"/>
    </row>
    <row r="23" spans="1:120">
      <c r="A23" s="12"/>
      <c r="B23" s="23">
        <v>335.18</v>
      </c>
      <c r="C23" s="19" t="s">
        <v>116</v>
      </c>
      <c r="D23" s="43">
        <v>72527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5"/>
        <v>72527</v>
      </c>
      <c r="P23" s="44">
        <f t="shared" si="1"/>
        <v>60.288445552784708</v>
      </c>
      <c r="Q23" s="9"/>
    </row>
    <row r="24" spans="1:120" ht="15.75">
      <c r="A24" s="27" t="s">
        <v>29</v>
      </c>
      <c r="B24" s="28"/>
      <c r="C24" s="29"/>
      <c r="D24" s="30">
        <f t="shared" ref="D24:N24" si="6">SUM(D25:D25)</f>
        <v>10940</v>
      </c>
      <c r="E24" s="30">
        <f t="shared" si="6"/>
        <v>0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0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6"/>
        <v>0</v>
      </c>
      <c r="O24" s="30">
        <f t="shared" ref="O24:O30" si="7">SUM(D24:N24)</f>
        <v>10940</v>
      </c>
      <c r="P24" s="42">
        <f t="shared" si="1"/>
        <v>9.0939318370739812</v>
      </c>
      <c r="Q24" s="10"/>
    </row>
    <row r="25" spans="1:120">
      <c r="A25" s="12"/>
      <c r="B25" s="23">
        <v>349</v>
      </c>
      <c r="C25" s="19" t="s">
        <v>117</v>
      </c>
      <c r="D25" s="43">
        <v>10940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7"/>
        <v>10940</v>
      </c>
      <c r="P25" s="44">
        <f t="shared" si="1"/>
        <v>9.0939318370739812</v>
      </c>
      <c r="Q25" s="9"/>
    </row>
    <row r="26" spans="1:120" ht="15.75">
      <c r="A26" s="27" t="s">
        <v>2</v>
      </c>
      <c r="B26" s="28"/>
      <c r="C26" s="29"/>
      <c r="D26" s="30">
        <f t="shared" ref="D26:N26" si="8">SUM(D27:D29)</f>
        <v>8926</v>
      </c>
      <c r="E26" s="30">
        <f t="shared" si="8"/>
        <v>4263</v>
      </c>
      <c r="F26" s="30">
        <f t="shared" si="8"/>
        <v>0</v>
      </c>
      <c r="G26" s="30">
        <f t="shared" si="8"/>
        <v>0</v>
      </c>
      <c r="H26" s="30">
        <f t="shared" si="8"/>
        <v>0</v>
      </c>
      <c r="I26" s="30">
        <f t="shared" si="8"/>
        <v>0</v>
      </c>
      <c r="J26" s="30">
        <f t="shared" si="8"/>
        <v>0</v>
      </c>
      <c r="K26" s="30">
        <f t="shared" si="8"/>
        <v>0</v>
      </c>
      <c r="L26" s="30">
        <f t="shared" si="8"/>
        <v>0</v>
      </c>
      <c r="M26" s="30">
        <f t="shared" si="8"/>
        <v>0</v>
      </c>
      <c r="N26" s="30">
        <f t="shared" si="8"/>
        <v>0</v>
      </c>
      <c r="O26" s="30">
        <f t="shared" si="7"/>
        <v>13189</v>
      </c>
      <c r="P26" s="42">
        <f t="shared" si="1"/>
        <v>10.963424771404821</v>
      </c>
      <c r="Q26" s="10"/>
    </row>
    <row r="27" spans="1:120">
      <c r="A27" s="12"/>
      <c r="B27" s="23">
        <v>361.1</v>
      </c>
      <c r="C27" s="19" t="s">
        <v>33</v>
      </c>
      <c r="D27" s="43">
        <v>8473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7"/>
        <v>8473</v>
      </c>
      <c r="P27" s="44">
        <f t="shared" si="1"/>
        <v>7.0432252701579383</v>
      </c>
      <c r="Q27" s="9"/>
    </row>
    <row r="28" spans="1:120">
      <c r="A28" s="12"/>
      <c r="B28" s="23">
        <v>366</v>
      </c>
      <c r="C28" s="19" t="s">
        <v>50</v>
      </c>
      <c r="D28" s="43">
        <v>0</v>
      </c>
      <c r="E28" s="43">
        <v>4263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7"/>
        <v>4263</v>
      </c>
      <c r="P28" s="44">
        <f t="shared" si="1"/>
        <v>3.5436408977556111</v>
      </c>
      <c r="Q28" s="9"/>
    </row>
    <row r="29" spans="1:120" ht="15.75" thickBot="1">
      <c r="A29" s="12"/>
      <c r="B29" s="23">
        <v>369.9</v>
      </c>
      <c r="C29" s="19" t="s">
        <v>35</v>
      </c>
      <c r="D29" s="43">
        <v>453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7"/>
        <v>453</v>
      </c>
      <c r="P29" s="44">
        <f t="shared" si="1"/>
        <v>0.37655860349127179</v>
      </c>
      <c r="Q29" s="9"/>
    </row>
    <row r="30" spans="1:120" ht="16.5" thickBot="1">
      <c r="A30" s="13" t="s">
        <v>31</v>
      </c>
      <c r="B30" s="21"/>
      <c r="C30" s="20"/>
      <c r="D30" s="14">
        <f>SUM(D5,D12,D16,D24,D26)</f>
        <v>521840</v>
      </c>
      <c r="E30" s="14">
        <f t="shared" ref="E30:N30" si="9">SUM(E5,E12,E16,E24,E26)</f>
        <v>76376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0</v>
      </c>
      <c r="J30" s="14">
        <f t="shared" si="9"/>
        <v>0</v>
      </c>
      <c r="K30" s="14">
        <f t="shared" si="9"/>
        <v>0</v>
      </c>
      <c r="L30" s="14">
        <f t="shared" si="9"/>
        <v>0</v>
      </c>
      <c r="M30" s="14">
        <f t="shared" si="9"/>
        <v>0</v>
      </c>
      <c r="N30" s="14">
        <f t="shared" si="9"/>
        <v>0</v>
      </c>
      <c r="O30" s="14">
        <f t="shared" si="7"/>
        <v>598216</v>
      </c>
      <c r="P30" s="36">
        <f t="shared" si="1"/>
        <v>497.2701579384871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8"/>
    </row>
    <row r="32" spans="1:120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48" t="s">
        <v>118</v>
      </c>
      <c r="N32" s="48"/>
      <c r="O32" s="48"/>
      <c r="P32" s="40">
        <v>1203</v>
      </c>
    </row>
    <row r="33" spans="1:16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1"/>
    </row>
    <row r="34" spans="1:16" ht="15.75" customHeight="1" thickBot="1">
      <c r="A34" s="52" t="s">
        <v>52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4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36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4"/>
      <c r="N3" s="35"/>
      <c r="O3" s="70" t="s">
        <v>41</v>
      </c>
      <c r="P3" s="11"/>
      <c r="Q3"/>
    </row>
    <row r="4" spans="1:133" ht="32.25" customHeight="1" thickBot="1">
      <c r="A4" s="64"/>
      <c r="B4" s="65"/>
      <c r="C4" s="66"/>
      <c r="D4" s="32" t="s">
        <v>3</v>
      </c>
      <c r="E4" s="32" t="s">
        <v>37</v>
      </c>
      <c r="F4" s="32" t="s">
        <v>38</v>
      </c>
      <c r="G4" s="32" t="s">
        <v>39</v>
      </c>
      <c r="H4" s="32" t="s">
        <v>4</v>
      </c>
      <c r="I4" s="32" t="s">
        <v>5</v>
      </c>
      <c r="J4" s="33" t="s">
        <v>40</v>
      </c>
      <c r="K4" s="33" t="s">
        <v>6</v>
      </c>
      <c r="L4" s="33" t="s">
        <v>7</v>
      </c>
      <c r="M4" s="33" t="s">
        <v>8</v>
      </c>
      <c r="N4" s="33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SUM(D6:D11)</f>
        <v>229902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229902</v>
      </c>
      <c r="O5" s="31">
        <f t="shared" ref="O5:O33" si="1">(N5/O$35)</f>
        <v>202.20052770448549</v>
      </c>
      <c r="P5" s="6"/>
    </row>
    <row r="6" spans="1:133">
      <c r="A6" s="12"/>
      <c r="B6" s="23">
        <v>312.41000000000003</v>
      </c>
      <c r="C6" s="19" t="s">
        <v>54</v>
      </c>
      <c r="D6" s="43">
        <v>26063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26063</v>
      </c>
      <c r="O6" s="44">
        <f t="shared" si="1"/>
        <v>22.922603342128408</v>
      </c>
      <c r="P6" s="9"/>
    </row>
    <row r="7" spans="1:133">
      <c r="A7" s="12"/>
      <c r="B7" s="23">
        <v>314.10000000000002</v>
      </c>
      <c r="C7" s="19" t="s">
        <v>10</v>
      </c>
      <c r="D7" s="43">
        <v>93632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93632</v>
      </c>
      <c r="O7" s="44">
        <f t="shared" si="1"/>
        <v>82.350043975373794</v>
      </c>
      <c r="P7" s="9"/>
    </row>
    <row r="8" spans="1:133">
      <c r="A8" s="12"/>
      <c r="B8" s="23">
        <v>314.3</v>
      </c>
      <c r="C8" s="19" t="s">
        <v>11</v>
      </c>
      <c r="D8" s="43">
        <v>19821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19821</v>
      </c>
      <c r="O8" s="44">
        <f t="shared" si="1"/>
        <v>17.432717678100264</v>
      </c>
      <c r="P8" s="9"/>
    </row>
    <row r="9" spans="1:133">
      <c r="A9" s="12"/>
      <c r="B9" s="23">
        <v>314.39999999999998</v>
      </c>
      <c r="C9" s="19" t="s">
        <v>12</v>
      </c>
      <c r="D9" s="43">
        <v>7924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7924</v>
      </c>
      <c r="O9" s="44">
        <f t="shared" si="1"/>
        <v>6.9692172383465261</v>
      </c>
      <c r="P9" s="9"/>
    </row>
    <row r="10" spans="1:133">
      <c r="A10" s="12"/>
      <c r="B10" s="23">
        <v>315</v>
      </c>
      <c r="C10" s="19" t="s">
        <v>67</v>
      </c>
      <c r="D10" s="43">
        <v>62626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62626</v>
      </c>
      <c r="O10" s="44">
        <f t="shared" si="1"/>
        <v>55.080035180299035</v>
      </c>
      <c r="P10" s="9"/>
    </row>
    <row r="11" spans="1:133">
      <c r="A11" s="12"/>
      <c r="B11" s="23">
        <v>316</v>
      </c>
      <c r="C11" s="19" t="s">
        <v>68</v>
      </c>
      <c r="D11" s="43">
        <v>19836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19836</v>
      </c>
      <c r="O11" s="44">
        <f t="shared" si="1"/>
        <v>17.445910290237467</v>
      </c>
      <c r="P11" s="9"/>
    </row>
    <row r="12" spans="1:133" ht="15.75">
      <c r="A12" s="27" t="s">
        <v>15</v>
      </c>
      <c r="B12" s="28"/>
      <c r="C12" s="29"/>
      <c r="D12" s="30">
        <f t="shared" ref="D12:M12" si="3">SUM(D13:D18)</f>
        <v>174405</v>
      </c>
      <c r="E12" s="30">
        <f t="shared" si="3"/>
        <v>864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ref="N12:N33" si="4">SUM(D12:M12)</f>
        <v>175269</v>
      </c>
      <c r="O12" s="42">
        <f t="shared" si="1"/>
        <v>154.15039577836413</v>
      </c>
      <c r="P12" s="10"/>
    </row>
    <row r="13" spans="1:133">
      <c r="A13" s="12"/>
      <c r="B13" s="23">
        <v>322</v>
      </c>
      <c r="C13" s="19" t="s">
        <v>0</v>
      </c>
      <c r="D13" s="43">
        <v>82633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82633</v>
      </c>
      <c r="O13" s="44">
        <f t="shared" si="1"/>
        <v>72.676341248900613</v>
      </c>
      <c r="P13" s="9"/>
    </row>
    <row r="14" spans="1:133">
      <c r="A14" s="12"/>
      <c r="B14" s="23">
        <v>323.10000000000002</v>
      </c>
      <c r="C14" s="19" t="s">
        <v>16</v>
      </c>
      <c r="D14" s="43">
        <v>64211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64211</v>
      </c>
      <c r="O14" s="44">
        <f t="shared" si="1"/>
        <v>56.474054529463501</v>
      </c>
      <c r="P14" s="9"/>
    </row>
    <row r="15" spans="1:133">
      <c r="A15" s="12"/>
      <c r="B15" s="23">
        <v>323.39999999999998</v>
      </c>
      <c r="C15" s="19" t="s">
        <v>17</v>
      </c>
      <c r="D15" s="43">
        <v>3929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3929</v>
      </c>
      <c r="O15" s="44">
        <f t="shared" si="1"/>
        <v>3.455584872471416</v>
      </c>
      <c r="P15" s="9"/>
    </row>
    <row r="16" spans="1:133">
      <c r="A16" s="12"/>
      <c r="B16" s="23">
        <v>323.7</v>
      </c>
      <c r="C16" s="19" t="s">
        <v>18</v>
      </c>
      <c r="D16" s="43">
        <v>23632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23632</v>
      </c>
      <c r="O16" s="44">
        <f t="shared" si="1"/>
        <v>20.784520668425682</v>
      </c>
      <c r="P16" s="9"/>
    </row>
    <row r="17" spans="1:16">
      <c r="A17" s="12"/>
      <c r="B17" s="23">
        <v>324.61</v>
      </c>
      <c r="C17" s="19" t="s">
        <v>62</v>
      </c>
      <c r="D17" s="43">
        <v>0</v>
      </c>
      <c r="E17" s="43">
        <v>288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288</v>
      </c>
      <c r="O17" s="44">
        <f t="shared" si="1"/>
        <v>0.25329815303430081</v>
      </c>
      <c r="P17" s="9"/>
    </row>
    <row r="18" spans="1:16">
      <c r="A18" s="12"/>
      <c r="B18" s="23">
        <v>324.62</v>
      </c>
      <c r="C18" s="19" t="s">
        <v>102</v>
      </c>
      <c r="D18" s="43">
        <v>0</v>
      </c>
      <c r="E18" s="43">
        <v>576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576</v>
      </c>
      <c r="O18" s="44">
        <f t="shared" si="1"/>
        <v>0.50659630606860162</v>
      </c>
      <c r="P18" s="9"/>
    </row>
    <row r="19" spans="1:16" ht="15.75">
      <c r="A19" s="27" t="s">
        <v>19</v>
      </c>
      <c r="B19" s="28"/>
      <c r="C19" s="29"/>
      <c r="D19" s="30">
        <f t="shared" ref="D19:M19" si="5">SUM(D20:D25)</f>
        <v>132605</v>
      </c>
      <c r="E19" s="30">
        <f t="shared" si="5"/>
        <v>15956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41">
        <f t="shared" si="4"/>
        <v>148561</v>
      </c>
      <c r="O19" s="42">
        <f t="shared" si="1"/>
        <v>130.66051011433598</v>
      </c>
      <c r="P19" s="10"/>
    </row>
    <row r="20" spans="1:16">
      <c r="A20" s="12"/>
      <c r="B20" s="23">
        <v>334.49</v>
      </c>
      <c r="C20" s="19" t="s">
        <v>46</v>
      </c>
      <c r="D20" s="43">
        <v>38144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38144</v>
      </c>
      <c r="O20" s="44">
        <f t="shared" si="1"/>
        <v>33.547933157431835</v>
      </c>
      <c r="P20" s="9"/>
    </row>
    <row r="21" spans="1:16">
      <c r="A21" s="12"/>
      <c r="B21" s="23">
        <v>335.12</v>
      </c>
      <c r="C21" s="19" t="s">
        <v>69</v>
      </c>
      <c r="D21" s="43">
        <v>27623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27623</v>
      </c>
      <c r="O21" s="44">
        <f t="shared" si="1"/>
        <v>24.294635004397538</v>
      </c>
      <c r="P21" s="9"/>
    </row>
    <row r="22" spans="1:16">
      <c r="A22" s="12"/>
      <c r="B22" s="23">
        <v>335.14</v>
      </c>
      <c r="C22" s="19" t="s">
        <v>70</v>
      </c>
      <c r="D22" s="43">
        <v>1220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1220</v>
      </c>
      <c r="O22" s="44">
        <f t="shared" si="1"/>
        <v>1.0729991204925242</v>
      </c>
      <c r="P22" s="9"/>
    </row>
    <row r="23" spans="1:16">
      <c r="A23" s="12"/>
      <c r="B23" s="23">
        <v>335.15</v>
      </c>
      <c r="C23" s="19" t="s">
        <v>71</v>
      </c>
      <c r="D23" s="43">
        <v>904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904</v>
      </c>
      <c r="O23" s="44">
        <f t="shared" si="1"/>
        <v>0.79507475813544415</v>
      </c>
      <c r="P23" s="9"/>
    </row>
    <row r="24" spans="1:16">
      <c r="A24" s="12"/>
      <c r="B24" s="23">
        <v>335.18</v>
      </c>
      <c r="C24" s="19" t="s">
        <v>72</v>
      </c>
      <c r="D24" s="43">
        <v>64714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64714</v>
      </c>
      <c r="O24" s="44">
        <f t="shared" si="1"/>
        <v>56.91644678979771</v>
      </c>
      <c r="P24" s="9"/>
    </row>
    <row r="25" spans="1:16">
      <c r="A25" s="12"/>
      <c r="B25" s="23">
        <v>337.3</v>
      </c>
      <c r="C25" s="19" t="s">
        <v>48</v>
      </c>
      <c r="D25" s="43">
        <v>0</v>
      </c>
      <c r="E25" s="43">
        <v>15956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15956</v>
      </c>
      <c r="O25" s="44">
        <f t="shared" si="1"/>
        <v>14.033421284080914</v>
      </c>
      <c r="P25" s="9"/>
    </row>
    <row r="26" spans="1:16" ht="15.75">
      <c r="A26" s="27" t="s">
        <v>29</v>
      </c>
      <c r="B26" s="28"/>
      <c r="C26" s="29"/>
      <c r="D26" s="30">
        <f t="shared" ref="D26:M26" si="6">SUM(D27:D28)</f>
        <v>12120</v>
      </c>
      <c r="E26" s="30">
        <f t="shared" si="6"/>
        <v>0</v>
      </c>
      <c r="F26" s="30">
        <f t="shared" si="6"/>
        <v>0</v>
      </c>
      <c r="G26" s="30">
        <f t="shared" si="6"/>
        <v>0</v>
      </c>
      <c r="H26" s="30">
        <f t="shared" si="6"/>
        <v>0</v>
      </c>
      <c r="I26" s="30">
        <f t="shared" si="6"/>
        <v>0</v>
      </c>
      <c r="J26" s="30">
        <f t="shared" si="6"/>
        <v>0</v>
      </c>
      <c r="K26" s="30">
        <f t="shared" si="6"/>
        <v>0</v>
      </c>
      <c r="L26" s="30">
        <f t="shared" si="6"/>
        <v>0</v>
      </c>
      <c r="M26" s="30">
        <f t="shared" si="6"/>
        <v>0</v>
      </c>
      <c r="N26" s="30">
        <f t="shared" si="4"/>
        <v>12120</v>
      </c>
      <c r="O26" s="42">
        <f t="shared" si="1"/>
        <v>10.659630606860159</v>
      </c>
      <c r="P26" s="10"/>
    </row>
    <row r="27" spans="1:16">
      <c r="A27" s="12"/>
      <c r="B27" s="23">
        <v>342.1</v>
      </c>
      <c r="C27" s="19" t="s">
        <v>57</v>
      </c>
      <c r="D27" s="43">
        <v>764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764</v>
      </c>
      <c r="O27" s="44">
        <f t="shared" si="1"/>
        <v>0.67194371152154797</v>
      </c>
      <c r="P27" s="9"/>
    </row>
    <row r="28" spans="1:16">
      <c r="A28" s="12"/>
      <c r="B28" s="23">
        <v>349</v>
      </c>
      <c r="C28" s="19" t="s">
        <v>49</v>
      </c>
      <c r="D28" s="43">
        <v>11356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11356</v>
      </c>
      <c r="O28" s="44">
        <f t="shared" si="1"/>
        <v>9.9876868953386104</v>
      </c>
      <c r="P28" s="9"/>
    </row>
    <row r="29" spans="1:16" ht="15.75">
      <c r="A29" s="27" t="s">
        <v>2</v>
      </c>
      <c r="B29" s="28"/>
      <c r="C29" s="29"/>
      <c r="D29" s="30">
        <f t="shared" ref="D29:M29" si="7">SUM(D30:D32)</f>
        <v>22715</v>
      </c>
      <c r="E29" s="30">
        <f t="shared" si="7"/>
        <v>0</v>
      </c>
      <c r="F29" s="30">
        <f t="shared" si="7"/>
        <v>0</v>
      </c>
      <c r="G29" s="30">
        <f t="shared" si="7"/>
        <v>0</v>
      </c>
      <c r="H29" s="30">
        <f t="shared" si="7"/>
        <v>0</v>
      </c>
      <c r="I29" s="30">
        <f t="shared" si="7"/>
        <v>0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si="4"/>
        <v>22715</v>
      </c>
      <c r="O29" s="42">
        <f t="shared" si="1"/>
        <v>19.97801231310466</v>
      </c>
      <c r="P29" s="10"/>
    </row>
    <row r="30" spans="1:16">
      <c r="A30" s="12"/>
      <c r="B30" s="23">
        <v>361.1</v>
      </c>
      <c r="C30" s="19" t="s">
        <v>33</v>
      </c>
      <c r="D30" s="43">
        <v>5249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5249</v>
      </c>
      <c r="O30" s="44">
        <f t="shared" si="1"/>
        <v>4.616534740545295</v>
      </c>
      <c r="P30" s="9"/>
    </row>
    <row r="31" spans="1:16">
      <c r="A31" s="12"/>
      <c r="B31" s="23">
        <v>366</v>
      </c>
      <c r="C31" s="19" t="s">
        <v>50</v>
      </c>
      <c r="D31" s="43">
        <v>50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50</v>
      </c>
      <c r="O31" s="44">
        <f t="shared" si="1"/>
        <v>4.3975373790677223E-2</v>
      </c>
      <c r="P31" s="9"/>
    </row>
    <row r="32" spans="1:16" ht="15.75" thickBot="1">
      <c r="A32" s="12"/>
      <c r="B32" s="23">
        <v>369.9</v>
      </c>
      <c r="C32" s="19" t="s">
        <v>35</v>
      </c>
      <c r="D32" s="43">
        <v>17416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17416</v>
      </c>
      <c r="O32" s="44">
        <f t="shared" si="1"/>
        <v>15.31750219876869</v>
      </c>
      <c r="P32" s="9"/>
    </row>
    <row r="33" spans="1:119" ht="16.5" thickBot="1">
      <c r="A33" s="13" t="s">
        <v>31</v>
      </c>
      <c r="B33" s="21"/>
      <c r="C33" s="20"/>
      <c r="D33" s="14">
        <f>SUM(D5,D12,D19,D26,D29)</f>
        <v>571747</v>
      </c>
      <c r="E33" s="14">
        <f t="shared" ref="E33:M33" si="8">SUM(E5,E12,E19,E26,E29)</f>
        <v>16820</v>
      </c>
      <c r="F33" s="14">
        <f t="shared" si="8"/>
        <v>0</v>
      </c>
      <c r="G33" s="14">
        <f t="shared" si="8"/>
        <v>0</v>
      </c>
      <c r="H33" s="14">
        <f t="shared" si="8"/>
        <v>0</v>
      </c>
      <c r="I33" s="14">
        <f t="shared" si="8"/>
        <v>0</v>
      </c>
      <c r="J33" s="14">
        <f t="shared" si="8"/>
        <v>0</v>
      </c>
      <c r="K33" s="14">
        <f t="shared" si="8"/>
        <v>0</v>
      </c>
      <c r="L33" s="14">
        <f t="shared" si="8"/>
        <v>0</v>
      </c>
      <c r="M33" s="14">
        <f t="shared" si="8"/>
        <v>0</v>
      </c>
      <c r="N33" s="14">
        <f t="shared" si="4"/>
        <v>588567</v>
      </c>
      <c r="O33" s="36">
        <f t="shared" si="1"/>
        <v>517.64907651715043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7"/>
      <c r="B35" s="38"/>
      <c r="C35" s="38"/>
      <c r="D35" s="39"/>
      <c r="E35" s="39"/>
      <c r="F35" s="39"/>
      <c r="G35" s="39"/>
      <c r="H35" s="39"/>
      <c r="I35" s="39"/>
      <c r="J35" s="39"/>
      <c r="K35" s="39"/>
      <c r="L35" s="48" t="s">
        <v>103</v>
      </c>
      <c r="M35" s="48"/>
      <c r="N35" s="48"/>
      <c r="O35" s="40">
        <v>1137</v>
      </c>
    </row>
    <row r="36" spans="1:119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</row>
    <row r="37" spans="1:119" ht="15.75" customHeight="1" thickBot="1">
      <c r="A37" s="52" t="s">
        <v>52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4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36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4"/>
      <c r="N3" s="35"/>
      <c r="O3" s="70" t="s">
        <v>41</v>
      </c>
      <c r="P3" s="11"/>
      <c r="Q3"/>
    </row>
    <row r="4" spans="1:133" ht="32.25" customHeight="1" thickBot="1">
      <c r="A4" s="64"/>
      <c r="B4" s="65"/>
      <c r="C4" s="66"/>
      <c r="D4" s="32" t="s">
        <v>3</v>
      </c>
      <c r="E4" s="32" t="s">
        <v>37</v>
      </c>
      <c r="F4" s="32" t="s">
        <v>38</v>
      </c>
      <c r="G4" s="32" t="s">
        <v>39</v>
      </c>
      <c r="H4" s="32" t="s">
        <v>4</v>
      </c>
      <c r="I4" s="32" t="s">
        <v>5</v>
      </c>
      <c r="J4" s="33" t="s">
        <v>40</v>
      </c>
      <c r="K4" s="33" t="s">
        <v>6</v>
      </c>
      <c r="L4" s="33" t="s">
        <v>7</v>
      </c>
      <c r="M4" s="33" t="s">
        <v>8</v>
      </c>
      <c r="N4" s="33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SUM(D6:D11)</f>
        <v>192925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192925</v>
      </c>
      <c r="O5" s="31">
        <f t="shared" ref="O5:O29" si="1">(N5/O$31)</f>
        <v>170.42844522968198</v>
      </c>
      <c r="P5" s="6"/>
    </row>
    <row r="6" spans="1:133">
      <c r="A6" s="12"/>
      <c r="B6" s="23">
        <v>312.41000000000003</v>
      </c>
      <c r="C6" s="19" t="s">
        <v>54</v>
      </c>
      <c r="D6" s="43">
        <v>28422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28422</v>
      </c>
      <c r="O6" s="44">
        <f t="shared" si="1"/>
        <v>25.107773851590107</v>
      </c>
      <c r="P6" s="9"/>
    </row>
    <row r="7" spans="1:133">
      <c r="A7" s="12"/>
      <c r="B7" s="23">
        <v>314.10000000000002</v>
      </c>
      <c r="C7" s="19" t="s">
        <v>10</v>
      </c>
      <c r="D7" s="43">
        <v>77536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77536</v>
      </c>
      <c r="O7" s="44">
        <f t="shared" si="1"/>
        <v>68.494699646643113</v>
      </c>
      <c r="P7" s="9"/>
    </row>
    <row r="8" spans="1:133">
      <c r="A8" s="12"/>
      <c r="B8" s="23">
        <v>314.3</v>
      </c>
      <c r="C8" s="19" t="s">
        <v>11</v>
      </c>
      <c r="D8" s="43">
        <v>20544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20544</v>
      </c>
      <c r="O8" s="44">
        <f t="shared" si="1"/>
        <v>18.148409893992934</v>
      </c>
      <c r="P8" s="9"/>
    </row>
    <row r="9" spans="1:133">
      <c r="A9" s="12"/>
      <c r="B9" s="23">
        <v>314.39999999999998</v>
      </c>
      <c r="C9" s="19" t="s">
        <v>12</v>
      </c>
      <c r="D9" s="43">
        <v>6958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6958</v>
      </c>
      <c r="O9" s="44">
        <f t="shared" si="1"/>
        <v>6.1466431095406362</v>
      </c>
      <c r="P9" s="9"/>
    </row>
    <row r="10" spans="1:133">
      <c r="A10" s="12"/>
      <c r="B10" s="23">
        <v>315</v>
      </c>
      <c r="C10" s="19" t="s">
        <v>67</v>
      </c>
      <c r="D10" s="43">
        <v>42690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42690</v>
      </c>
      <c r="O10" s="44">
        <f t="shared" si="1"/>
        <v>37.71201413427562</v>
      </c>
      <c r="P10" s="9"/>
    </row>
    <row r="11" spans="1:133">
      <c r="A11" s="12"/>
      <c r="B11" s="23">
        <v>316</v>
      </c>
      <c r="C11" s="19" t="s">
        <v>68</v>
      </c>
      <c r="D11" s="43">
        <v>16775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16775</v>
      </c>
      <c r="O11" s="44">
        <f t="shared" si="1"/>
        <v>14.818904593639576</v>
      </c>
      <c r="P11" s="9"/>
    </row>
    <row r="12" spans="1:133" ht="15.75">
      <c r="A12" s="27" t="s">
        <v>15</v>
      </c>
      <c r="B12" s="28"/>
      <c r="C12" s="29"/>
      <c r="D12" s="30">
        <f t="shared" ref="D12:M12" si="3">SUM(D13:D16)</f>
        <v>145438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ref="N12:N29" si="4">SUM(D12:M12)</f>
        <v>145438</v>
      </c>
      <c r="O12" s="42">
        <f t="shared" si="1"/>
        <v>128.47879858657245</v>
      </c>
      <c r="P12" s="10"/>
    </row>
    <row r="13" spans="1:133">
      <c r="A13" s="12"/>
      <c r="B13" s="23">
        <v>322</v>
      </c>
      <c r="C13" s="19" t="s">
        <v>0</v>
      </c>
      <c r="D13" s="43">
        <v>49618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49618</v>
      </c>
      <c r="O13" s="44">
        <f t="shared" si="1"/>
        <v>43.832155477031804</v>
      </c>
      <c r="P13" s="9"/>
    </row>
    <row r="14" spans="1:133">
      <c r="A14" s="12"/>
      <c r="B14" s="23">
        <v>323.10000000000002</v>
      </c>
      <c r="C14" s="19" t="s">
        <v>16</v>
      </c>
      <c r="D14" s="43">
        <v>66648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66648</v>
      </c>
      <c r="O14" s="44">
        <f t="shared" si="1"/>
        <v>58.876325088339222</v>
      </c>
      <c r="P14" s="9"/>
    </row>
    <row r="15" spans="1:133">
      <c r="A15" s="12"/>
      <c r="B15" s="23">
        <v>323.39999999999998</v>
      </c>
      <c r="C15" s="19" t="s">
        <v>17</v>
      </c>
      <c r="D15" s="43">
        <v>5255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5255</v>
      </c>
      <c r="O15" s="44">
        <f t="shared" si="1"/>
        <v>4.6422261484098941</v>
      </c>
      <c r="P15" s="9"/>
    </row>
    <row r="16" spans="1:133">
      <c r="A16" s="12"/>
      <c r="B16" s="23">
        <v>323.7</v>
      </c>
      <c r="C16" s="19" t="s">
        <v>18</v>
      </c>
      <c r="D16" s="43">
        <v>23917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23917</v>
      </c>
      <c r="O16" s="44">
        <f t="shared" si="1"/>
        <v>21.128091872791519</v>
      </c>
      <c r="P16" s="9"/>
    </row>
    <row r="17" spans="1:119" ht="15.75">
      <c r="A17" s="27" t="s">
        <v>19</v>
      </c>
      <c r="B17" s="28"/>
      <c r="C17" s="29"/>
      <c r="D17" s="30">
        <f t="shared" ref="D17:M17" si="5">SUM(D18:D22)</f>
        <v>138531</v>
      </c>
      <c r="E17" s="30">
        <f t="shared" si="5"/>
        <v>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0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41">
        <f t="shared" si="4"/>
        <v>138531</v>
      </c>
      <c r="O17" s="42">
        <f t="shared" si="1"/>
        <v>122.37720848056537</v>
      </c>
      <c r="P17" s="10"/>
    </row>
    <row r="18" spans="1:119">
      <c r="A18" s="12"/>
      <c r="B18" s="23">
        <v>334.49</v>
      </c>
      <c r="C18" s="19" t="s">
        <v>46</v>
      </c>
      <c r="D18" s="43">
        <v>38208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38208</v>
      </c>
      <c r="O18" s="44">
        <f t="shared" si="1"/>
        <v>33.752650176678443</v>
      </c>
      <c r="P18" s="9"/>
    </row>
    <row r="19" spans="1:119">
      <c r="A19" s="12"/>
      <c r="B19" s="23">
        <v>335.12</v>
      </c>
      <c r="C19" s="19" t="s">
        <v>69</v>
      </c>
      <c r="D19" s="43">
        <v>30700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30700</v>
      </c>
      <c r="O19" s="44">
        <f t="shared" si="1"/>
        <v>27.120141342756185</v>
      </c>
      <c r="P19" s="9"/>
    </row>
    <row r="20" spans="1:119">
      <c r="A20" s="12"/>
      <c r="B20" s="23">
        <v>335.14</v>
      </c>
      <c r="C20" s="19" t="s">
        <v>70</v>
      </c>
      <c r="D20" s="43">
        <v>502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502</v>
      </c>
      <c r="O20" s="44">
        <f t="shared" si="1"/>
        <v>0.44346289752650175</v>
      </c>
      <c r="P20" s="9"/>
    </row>
    <row r="21" spans="1:119">
      <c r="A21" s="12"/>
      <c r="B21" s="23">
        <v>335.15</v>
      </c>
      <c r="C21" s="19" t="s">
        <v>71</v>
      </c>
      <c r="D21" s="43">
        <v>881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881</v>
      </c>
      <c r="O21" s="44">
        <f t="shared" si="1"/>
        <v>0.7782685512367491</v>
      </c>
      <c r="P21" s="9"/>
    </row>
    <row r="22" spans="1:119">
      <c r="A22" s="12"/>
      <c r="B22" s="23">
        <v>335.18</v>
      </c>
      <c r="C22" s="19" t="s">
        <v>72</v>
      </c>
      <c r="D22" s="43">
        <v>68240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68240</v>
      </c>
      <c r="O22" s="44">
        <f t="shared" si="1"/>
        <v>60.282685512367493</v>
      </c>
      <c r="P22" s="9"/>
    </row>
    <row r="23" spans="1:119" ht="15.75">
      <c r="A23" s="27" t="s">
        <v>29</v>
      </c>
      <c r="B23" s="28"/>
      <c r="C23" s="29"/>
      <c r="D23" s="30">
        <f t="shared" ref="D23:M23" si="6">SUM(D24:D25)</f>
        <v>11165</v>
      </c>
      <c r="E23" s="30">
        <f t="shared" si="6"/>
        <v>0</v>
      </c>
      <c r="F23" s="30">
        <f t="shared" si="6"/>
        <v>0</v>
      </c>
      <c r="G23" s="30">
        <f t="shared" si="6"/>
        <v>0</v>
      </c>
      <c r="H23" s="30">
        <f t="shared" si="6"/>
        <v>0</v>
      </c>
      <c r="I23" s="30">
        <f t="shared" si="6"/>
        <v>0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 t="shared" si="4"/>
        <v>11165</v>
      </c>
      <c r="O23" s="42">
        <f t="shared" si="1"/>
        <v>9.8630742049469973</v>
      </c>
      <c r="P23" s="10"/>
    </row>
    <row r="24" spans="1:119">
      <c r="A24" s="12"/>
      <c r="B24" s="23">
        <v>342.1</v>
      </c>
      <c r="C24" s="19" t="s">
        <v>57</v>
      </c>
      <c r="D24" s="43">
        <v>769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769</v>
      </c>
      <c r="O24" s="44">
        <f t="shared" si="1"/>
        <v>0.67932862190812726</v>
      </c>
      <c r="P24" s="9"/>
    </row>
    <row r="25" spans="1:119">
      <c r="A25" s="12"/>
      <c r="B25" s="23">
        <v>349</v>
      </c>
      <c r="C25" s="19" t="s">
        <v>49</v>
      </c>
      <c r="D25" s="43">
        <v>10396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10396</v>
      </c>
      <c r="O25" s="44">
        <f t="shared" si="1"/>
        <v>9.1837455830388688</v>
      </c>
      <c r="P25" s="9"/>
    </row>
    <row r="26" spans="1:119" ht="15.75">
      <c r="A26" s="27" t="s">
        <v>2</v>
      </c>
      <c r="B26" s="28"/>
      <c r="C26" s="29"/>
      <c r="D26" s="30">
        <f t="shared" ref="D26:M26" si="7">SUM(D27:D28)</f>
        <v>17526</v>
      </c>
      <c r="E26" s="30">
        <f t="shared" si="7"/>
        <v>0</v>
      </c>
      <c r="F26" s="30">
        <f t="shared" si="7"/>
        <v>0</v>
      </c>
      <c r="G26" s="30">
        <f t="shared" si="7"/>
        <v>0</v>
      </c>
      <c r="H26" s="30">
        <f t="shared" si="7"/>
        <v>0</v>
      </c>
      <c r="I26" s="30">
        <f t="shared" si="7"/>
        <v>0</v>
      </c>
      <c r="J26" s="30">
        <f t="shared" si="7"/>
        <v>0</v>
      </c>
      <c r="K26" s="30">
        <f t="shared" si="7"/>
        <v>0</v>
      </c>
      <c r="L26" s="30">
        <f t="shared" si="7"/>
        <v>0</v>
      </c>
      <c r="M26" s="30">
        <f t="shared" si="7"/>
        <v>0</v>
      </c>
      <c r="N26" s="30">
        <f t="shared" si="4"/>
        <v>17526</v>
      </c>
      <c r="O26" s="42">
        <f t="shared" si="1"/>
        <v>15.482332155477032</v>
      </c>
      <c r="P26" s="10"/>
    </row>
    <row r="27" spans="1:119">
      <c r="A27" s="12"/>
      <c r="B27" s="23">
        <v>361.1</v>
      </c>
      <c r="C27" s="19" t="s">
        <v>33</v>
      </c>
      <c r="D27" s="43">
        <v>2742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2742</v>
      </c>
      <c r="O27" s="44">
        <f t="shared" si="1"/>
        <v>2.4222614840989398</v>
      </c>
      <c r="P27" s="9"/>
    </row>
    <row r="28" spans="1:119" ht="15.75" thickBot="1">
      <c r="A28" s="12"/>
      <c r="B28" s="23">
        <v>369.9</v>
      </c>
      <c r="C28" s="19" t="s">
        <v>35</v>
      </c>
      <c r="D28" s="43">
        <v>14784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14784</v>
      </c>
      <c r="O28" s="44">
        <f t="shared" si="1"/>
        <v>13.060070671378092</v>
      </c>
      <c r="P28" s="9"/>
    </row>
    <row r="29" spans="1:119" ht="16.5" thickBot="1">
      <c r="A29" s="13" t="s">
        <v>31</v>
      </c>
      <c r="B29" s="21"/>
      <c r="C29" s="20"/>
      <c r="D29" s="14">
        <f>SUM(D5,D12,D17,D23,D26)</f>
        <v>505585</v>
      </c>
      <c r="E29" s="14">
        <f t="shared" ref="E29:M29" si="8">SUM(E5,E12,E17,E23,E26)</f>
        <v>0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0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0</v>
      </c>
      <c r="N29" s="14">
        <f t="shared" si="4"/>
        <v>505585</v>
      </c>
      <c r="O29" s="36">
        <f t="shared" si="1"/>
        <v>446.6298586572438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7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48" t="s">
        <v>100</v>
      </c>
      <c r="M31" s="48"/>
      <c r="N31" s="48"/>
      <c r="O31" s="40">
        <v>1132</v>
      </c>
    </row>
    <row r="32" spans="1:119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</row>
    <row r="33" spans="1:15" ht="15.75" customHeight="1" thickBot="1">
      <c r="A33" s="52" t="s">
        <v>52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36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4"/>
      <c r="N3" s="35"/>
      <c r="O3" s="70" t="s">
        <v>41</v>
      </c>
      <c r="P3" s="11"/>
      <c r="Q3"/>
    </row>
    <row r="4" spans="1:133" ht="32.25" customHeight="1" thickBot="1">
      <c r="A4" s="64"/>
      <c r="B4" s="65"/>
      <c r="C4" s="66"/>
      <c r="D4" s="32" t="s">
        <v>3</v>
      </c>
      <c r="E4" s="32" t="s">
        <v>37</v>
      </c>
      <c r="F4" s="32" t="s">
        <v>38</v>
      </c>
      <c r="G4" s="32" t="s">
        <v>39</v>
      </c>
      <c r="H4" s="32" t="s">
        <v>4</v>
      </c>
      <c r="I4" s="32" t="s">
        <v>5</v>
      </c>
      <c r="J4" s="33" t="s">
        <v>40</v>
      </c>
      <c r="K4" s="33" t="s">
        <v>6</v>
      </c>
      <c r="L4" s="33" t="s">
        <v>7</v>
      </c>
      <c r="M4" s="33" t="s">
        <v>8</v>
      </c>
      <c r="N4" s="33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SUM(D6:D11)</f>
        <v>166212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166212</v>
      </c>
      <c r="O5" s="31">
        <f t="shared" ref="O5:O29" si="1">(N5/O$31)</f>
        <v>150.01083032490973</v>
      </c>
      <c r="P5" s="6"/>
    </row>
    <row r="6" spans="1:133">
      <c r="A6" s="12"/>
      <c r="B6" s="23">
        <v>312.41000000000003</v>
      </c>
      <c r="C6" s="19" t="s">
        <v>54</v>
      </c>
      <c r="D6" s="43">
        <v>25973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25973</v>
      </c>
      <c r="O6" s="44">
        <f t="shared" si="1"/>
        <v>23.441335740072201</v>
      </c>
      <c r="P6" s="9"/>
    </row>
    <row r="7" spans="1:133">
      <c r="A7" s="12"/>
      <c r="B7" s="23">
        <v>314.10000000000002</v>
      </c>
      <c r="C7" s="19" t="s">
        <v>10</v>
      </c>
      <c r="D7" s="43">
        <v>60307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60307</v>
      </c>
      <c r="O7" s="44">
        <f t="shared" si="1"/>
        <v>54.428700361010833</v>
      </c>
      <c r="P7" s="9"/>
    </row>
    <row r="8" spans="1:133">
      <c r="A8" s="12"/>
      <c r="B8" s="23">
        <v>314.3</v>
      </c>
      <c r="C8" s="19" t="s">
        <v>11</v>
      </c>
      <c r="D8" s="43">
        <v>19128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19128</v>
      </c>
      <c r="O8" s="44">
        <f t="shared" si="1"/>
        <v>17.263537906137184</v>
      </c>
      <c r="P8" s="9"/>
    </row>
    <row r="9" spans="1:133">
      <c r="A9" s="12"/>
      <c r="B9" s="23">
        <v>314.39999999999998</v>
      </c>
      <c r="C9" s="19" t="s">
        <v>12</v>
      </c>
      <c r="D9" s="43">
        <v>6416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6416</v>
      </c>
      <c r="O9" s="44">
        <f t="shared" si="1"/>
        <v>5.790613718411552</v>
      </c>
      <c r="P9" s="9"/>
    </row>
    <row r="10" spans="1:133">
      <c r="A10" s="12"/>
      <c r="B10" s="23">
        <v>315</v>
      </c>
      <c r="C10" s="19" t="s">
        <v>67</v>
      </c>
      <c r="D10" s="43">
        <v>37735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37735</v>
      </c>
      <c r="O10" s="44">
        <f t="shared" si="1"/>
        <v>34.056859205776171</v>
      </c>
      <c r="P10" s="9"/>
    </row>
    <row r="11" spans="1:133">
      <c r="A11" s="12"/>
      <c r="B11" s="23">
        <v>316</v>
      </c>
      <c r="C11" s="19" t="s">
        <v>68</v>
      </c>
      <c r="D11" s="43">
        <v>16653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16653</v>
      </c>
      <c r="O11" s="44">
        <f t="shared" si="1"/>
        <v>15.029783393501805</v>
      </c>
      <c r="P11" s="9"/>
    </row>
    <row r="12" spans="1:133" ht="15.75">
      <c r="A12" s="27" t="s">
        <v>15</v>
      </c>
      <c r="B12" s="28"/>
      <c r="C12" s="29"/>
      <c r="D12" s="30">
        <f t="shared" ref="D12:M12" si="3">SUM(D13:D16)</f>
        <v>131437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ref="N12:N29" si="4">SUM(D12:M12)</f>
        <v>131437</v>
      </c>
      <c r="O12" s="42">
        <f t="shared" si="1"/>
        <v>118.62545126353791</v>
      </c>
      <c r="P12" s="10"/>
    </row>
    <row r="13" spans="1:133">
      <c r="A13" s="12"/>
      <c r="B13" s="23">
        <v>322</v>
      </c>
      <c r="C13" s="19" t="s">
        <v>0</v>
      </c>
      <c r="D13" s="43">
        <v>35973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35973</v>
      </c>
      <c r="O13" s="44">
        <f t="shared" si="1"/>
        <v>32.466606498194949</v>
      </c>
      <c r="P13" s="9"/>
    </row>
    <row r="14" spans="1:133">
      <c r="A14" s="12"/>
      <c r="B14" s="23">
        <v>323.10000000000002</v>
      </c>
      <c r="C14" s="19" t="s">
        <v>16</v>
      </c>
      <c r="D14" s="43">
        <v>66036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66036</v>
      </c>
      <c r="O14" s="44">
        <f t="shared" si="1"/>
        <v>59.599277978339352</v>
      </c>
      <c r="P14" s="9"/>
    </row>
    <row r="15" spans="1:133">
      <c r="A15" s="12"/>
      <c r="B15" s="23">
        <v>323.39999999999998</v>
      </c>
      <c r="C15" s="19" t="s">
        <v>17</v>
      </c>
      <c r="D15" s="43">
        <v>5385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5385</v>
      </c>
      <c r="O15" s="44">
        <f t="shared" si="1"/>
        <v>4.8601083032490973</v>
      </c>
      <c r="P15" s="9"/>
    </row>
    <row r="16" spans="1:133">
      <c r="A16" s="12"/>
      <c r="B16" s="23">
        <v>323.7</v>
      </c>
      <c r="C16" s="19" t="s">
        <v>18</v>
      </c>
      <c r="D16" s="43">
        <v>24043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24043</v>
      </c>
      <c r="O16" s="44">
        <f t="shared" si="1"/>
        <v>21.699458483754512</v>
      </c>
      <c r="P16" s="9"/>
    </row>
    <row r="17" spans="1:119" ht="15.75">
      <c r="A17" s="27" t="s">
        <v>19</v>
      </c>
      <c r="B17" s="28"/>
      <c r="C17" s="29"/>
      <c r="D17" s="30">
        <f t="shared" ref="D17:M17" si="5">SUM(D18:D22)</f>
        <v>125933</v>
      </c>
      <c r="E17" s="30">
        <f t="shared" si="5"/>
        <v>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0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41">
        <f t="shared" si="4"/>
        <v>125933</v>
      </c>
      <c r="O17" s="42">
        <f t="shared" si="1"/>
        <v>113.65794223826715</v>
      </c>
      <c r="P17" s="10"/>
    </row>
    <row r="18" spans="1:119">
      <c r="A18" s="12"/>
      <c r="B18" s="23">
        <v>334.49</v>
      </c>
      <c r="C18" s="19" t="s">
        <v>46</v>
      </c>
      <c r="D18" s="43">
        <v>37443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37443</v>
      </c>
      <c r="O18" s="44">
        <f t="shared" si="1"/>
        <v>33.79332129963899</v>
      </c>
      <c r="P18" s="9"/>
    </row>
    <row r="19" spans="1:119">
      <c r="A19" s="12"/>
      <c r="B19" s="23">
        <v>335.12</v>
      </c>
      <c r="C19" s="19" t="s">
        <v>69</v>
      </c>
      <c r="D19" s="43">
        <v>27063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27063</v>
      </c>
      <c r="O19" s="44">
        <f t="shared" si="1"/>
        <v>24.42509025270758</v>
      </c>
      <c r="P19" s="9"/>
    </row>
    <row r="20" spans="1:119">
      <c r="A20" s="12"/>
      <c r="B20" s="23">
        <v>335.14</v>
      </c>
      <c r="C20" s="19" t="s">
        <v>70</v>
      </c>
      <c r="D20" s="43">
        <v>315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315</v>
      </c>
      <c r="O20" s="44">
        <f t="shared" si="1"/>
        <v>0.28429602888086641</v>
      </c>
      <c r="P20" s="9"/>
    </row>
    <row r="21" spans="1:119">
      <c r="A21" s="12"/>
      <c r="B21" s="23">
        <v>335.15</v>
      </c>
      <c r="C21" s="19" t="s">
        <v>71</v>
      </c>
      <c r="D21" s="43">
        <v>881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881</v>
      </c>
      <c r="O21" s="44">
        <f t="shared" si="1"/>
        <v>0.79512635379061369</v>
      </c>
      <c r="P21" s="9"/>
    </row>
    <row r="22" spans="1:119">
      <c r="A22" s="12"/>
      <c r="B22" s="23">
        <v>335.18</v>
      </c>
      <c r="C22" s="19" t="s">
        <v>72</v>
      </c>
      <c r="D22" s="43">
        <v>60231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60231</v>
      </c>
      <c r="O22" s="44">
        <f t="shared" si="1"/>
        <v>54.360108303249099</v>
      </c>
      <c r="P22" s="9"/>
    </row>
    <row r="23" spans="1:119" ht="15.75">
      <c r="A23" s="27" t="s">
        <v>29</v>
      </c>
      <c r="B23" s="28"/>
      <c r="C23" s="29"/>
      <c r="D23" s="30">
        <f t="shared" ref="D23:M23" si="6">SUM(D24:D25)</f>
        <v>4730</v>
      </c>
      <c r="E23" s="30">
        <f t="shared" si="6"/>
        <v>0</v>
      </c>
      <c r="F23" s="30">
        <f t="shared" si="6"/>
        <v>0</v>
      </c>
      <c r="G23" s="30">
        <f t="shared" si="6"/>
        <v>0</v>
      </c>
      <c r="H23" s="30">
        <f t="shared" si="6"/>
        <v>0</v>
      </c>
      <c r="I23" s="30">
        <f t="shared" si="6"/>
        <v>0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 t="shared" si="4"/>
        <v>4730</v>
      </c>
      <c r="O23" s="42">
        <f t="shared" si="1"/>
        <v>4.268953068592058</v>
      </c>
      <c r="P23" s="10"/>
    </row>
    <row r="24" spans="1:119">
      <c r="A24" s="12"/>
      <c r="B24" s="23">
        <v>341.9</v>
      </c>
      <c r="C24" s="19" t="s">
        <v>95</v>
      </c>
      <c r="D24" s="43">
        <v>4110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4110</v>
      </c>
      <c r="O24" s="44">
        <f t="shared" si="1"/>
        <v>3.7093862815884475</v>
      </c>
      <c r="P24" s="9"/>
    </row>
    <row r="25" spans="1:119">
      <c r="A25" s="12"/>
      <c r="B25" s="23">
        <v>342.1</v>
      </c>
      <c r="C25" s="19" t="s">
        <v>57</v>
      </c>
      <c r="D25" s="43">
        <v>620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620</v>
      </c>
      <c r="O25" s="44">
        <f t="shared" si="1"/>
        <v>0.55956678700361007</v>
      </c>
      <c r="P25" s="9"/>
    </row>
    <row r="26" spans="1:119" ht="15.75">
      <c r="A26" s="27" t="s">
        <v>2</v>
      </c>
      <c r="B26" s="28"/>
      <c r="C26" s="29"/>
      <c r="D26" s="30">
        <f t="shared" ref="D26:M26" si="7">SUM(D27:D28)</f>
        <v>37738</v>
      </c>
      <c r="E26" s="30">
        <f t="shared" si="7"/>
        <v>0</v>
      </c>
      <c r="F26" s="30">
        <f t="shared" si="7"/>
        <v>0</v>
      </c>
      <c r="G26" s="30">
        <f t="shared" si="7"/>
        <v>0</v>
      </c>
      <c r="H26" s="30">
        <f t="shared" si="7"/>
        <v>0</v>
      </c>
      <c r="I26" s="30">
        <f t="shared" si="7"/>
        <v>0</v>
      </c>
      <c r="J26" s="30">
        <f t="shared" si="7"/>
        <v>0</v>
      </c>
      <c r="K26" s="30">
        <f t="shared" si="7"/>
        <v>0</v>
      </c>
      <c r="L26" s="30">
        <f t="shared" si="7"/>
        <v>0</v>
      </c>
      <c r="M26" s="30">
        <f t="shared" si="7"/>
        <v>0</v>
      </c>
      <c r="N26" s="30">
        <f t="shared" si="4"/>
        <v>37738</v>
      </c>
      <c r="O26" s="42">
        <f t="shared" si="1"/>
        <v>34.059566787003611</v>
      </c>
      <c r="P26" s="10"/>
    </row>
    <row r="27" spans="1:119">
      <c r="A27" s="12"/>
      <c r="B27" s="23">
        <v>361.1</v>
      </c>
      <c r="C27" s="19" t="s">
        <v>33</v>
      </c>
      <c r="D27" s="43">
        <v>1524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1524</v>
      </c>
      <c r="O27" s="44">
        <f t="shared" si="1"/>
        <v>1.3754512635379061</v>
      </c>
      <c r="P27" s="9"/>
    </row>
    <row r="28" spans="1:119" ht="15.75" thickBot="1">
      <c r="A28" s="12"/>
      <c r="B28" s="23">
        <v>369.9</v>
      </c>
      <c r="C28" s="19" t="s">
        <v>35</v>
      </c>
      <c r="D28" s="43">
        <v>36214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36214</v>
      </c>
      <c r="O28" s="44">
        <f t="shared" si="1"/>
        <v>32.684115523465707</v>
      </c>
      <c r="P28" s="9"/>
    </row>
    <row r="29" spans="1:119" ht="16.5" thickBot="1">
      <c r="A29" s="13" t="s">
        <v>31</v>
      </c>
      <c r="B29" s="21"/>
      <c r="C29" s="20"/>
      <c r="D29" s="14">
        <f>SUM(D5,D12,D17,D23,D26)</f>
        <v>466050</v>
      </c>
      <c r="E29" s="14">
        <f t="shared" ref="E29:M29" si="8">SUM(E5,E12,E17,E23,E26)</f>
        <v>0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0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0</v>
      </c>
      <c r="N29" s="14">
        <f t="shared" si="4"/>
        <v>466050</v>
      </c>
      <c r="O29" s="36">
        <f t="shared" si="1"/>
        <v>420.62274368231044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7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48" t="s">
        <v>98</v>
      </c>
      <c r="M31" s="48"/>
      <c r="N31" s="48"/>
      <c r="O31" s="40">
        <v>1108</v>
      </c>
    </row>
    <row r="32" spans="1:119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</row>
    <row r="33" spans="1:15" ht="15.75" customHeight="1" thickBot="1">
      <c r="A33" s="52" t="s">
        <v>52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36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4"/>
      <c r="N3" s="35"/>
      <c r="O3" s="70" t="s">
        <v>41</v>
      </c>
      <c r="P3" s="11"/>
      <c r="Q3"/>
    </row>
    <row r="4" spans="1:133" ht="32.25" customHeight="1" thickBot="1">
      <c r="A4" s="64"/>
      <c r="B4" s="65"/>
      <c r="C4" s="66"/>
      <c r="D4" s="32" t="s">
        <v>3</v>
      </c>
      <c r="E4" s="32" t="s">
        <v>37</v>
      </c>
      <c r="F4" s="32" t="s">
        <v>38</v>
      </c>
      <c r="G4" s="32" t="s">
        <v>39</v>
      </c>
      <c r="H4" s="32" t="s">
        <v>4</v>
      </c>
      <c r="I4" s="32" t="s">
        <v>5</v>
      </c>
      <c r="J4" s="33" t="s">
        <v>40</v>
      </c>
      <c r="K4" s="33" t="s">
        <v>6</v>
      </c>
      <c r="L4" s="33" t="s">
        <v>7</v>
      </c>
      <c r="M4" s="33" t="s">
        <v>8</v>
      </c>
      <c r="N4" s="33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SUM(D6:D11)</f>
        <v>126689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126689</v>
      </c>
      <c r="O5" s="31">
        <f t="shared" ref="O5:O33" si="1">(N5/O$35)</f>
        <v>113.72441651705566</v>
      </c>
      <c r="P5" s="6"/>
    </row>
    <row r="6" spans="1:133">
      <c r="A6" s="12"/>
      <c r="B6" s="23">
        <v>312.41000000000003</v>
      </c>
      <c r="C6" s="19" t="s">
        <v>54</v>
      </c>
      <c r="D6" s="43">
        <v>24816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24816</v>
      </c>
      <c r="O6" s="44">
        <f t="shared" si="1"/>
        <v>22.276481149012568</v>
      </c>
      <c r="P6" s="9"/>
    </row>
    <row r="7" spans="1:133">
      <c r="A7" s="12"/>
      <c r="B7" s="23">
        <v>314.10000000000002</v>
      </c>
      <c r="C7" s="19" t="s">
        <v>10</v>
      </c>
      <c r="D7" s="43">
        <v>23977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23977</v>
      </c>
      <c r="O7" s="44">
        <f t="shared" si="1"/>
        <v>21.52333931777379</v>
      </c>
      <c r="P7" s="9"/>
    </row>
    <row r="8" spans="1:133">
      <c r="A8" s="12"/>
      <c r="B8" s="23">
        <v>314.3</v>
      </c>
      <c r="C8" s="19" t="s">
        <v>11</v>
      </c>
      <c r="D8" s="43">
        <v>20487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20487</v>
      </c>
      <c r="O8" s="44">
        <f t="shared" si="1"/>
        <v>18.39048473967684</v>
      </c>
      <c r="P8" s="9"/>
    </row>
    <row r="9" spans="1:133">
      <c r="A9" s="12"/>
      <c r="B9" s="23">
        <v>314.39999999999998</v>
      </c>
      <c r="C9" s="19" t="s">
        <v>12</v>
      </c>
      <c r="D9" s="43">
        <v>6466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6466</v>
      </c>
      <c r="O9" s="44">
        <f t="shared" si="1"/>
        <v>5.8043087971274687</v>
      </c>
      <c r="P9" s="9"/>
    </row>
    <row r="10" spans="1:133">
      <c r="A10" s="12"/>
      <c r="B10" s="23">
        <v>315</v>
      </c>
      <c r="C10" s="19" t="s">
        <v>67</v>
      </c>
      <c r="D10" s="43">
        <v>32824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32824</v>
      </c>
      <c r="O10" s="44">
        <f t="shared" si="1"/>
        <v>29.464991023339319</v>
      </c>
      <c r="P10" s="9"/>
    </row>
    <row r="11" spans="1:133">
      <c r="A11" s="12"/>
      <c r="B11" s="23">
        <v>316</v>
      </c>
      <c r="C11" s="19" t="s">
        <v>68</v>
      </c>
      <c r="D11" s="43">
        <v>18119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18119</v>
      </c>
      <c r="O11" s="44">
        <f t="shared" si="1"/>
        <v>16.264811490125673</v>
      </c>
      <c r="P11" s="9"/>
    </row>
    <row r="12" spans="1:133" ht="15.75">
      <c r="A12" s="27" t="s">
        <v>15</v>
      </c>
      <c r="B12" s="28"/>
      <c r="C12" s="29"/>
      <c r="D12" s="30">
        <f t="shared" ref="D12:M12" si="3">SUM(D13:D18)</f>
        <v>147858</v>
      </c>
      <c r="E12" s="30">
        <f t="shared" si="3"/>
        <v>4603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ref="N12:N33" si="4">SUM(D12:M12)</f>
        <v>152461</v>
      </c>
      <c r="O12" s="42">
        <f t="shared" si="1"/>
        <v>136.85906642728904</v>
      </c>
      <c r="P12" s="10"/>
    </row>
    <row r="13" spans="1:133">
      <c r="A13" s="12"/>
      <c r="B13" s="23">
        <v>322</v>
      </c>
      <c r="C13" s="19" t="s">
        <v>0</v>
      </c>
      <c r="D13" s="43">
        <v>54625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54625</v>
      </c>
      <c r="O13" s="44">
        <f t="shared" si="1"/>
        <v>49.035008976660684</v>
      </c>
      <c r="P13" s="9"/>
    </row>
    <row r="14" spans="1:133">
      <c r="A14" s="12"/>
      <c r="B14" s="23">
        <v>323.10000000000002</v>
      </c>
      <c r="C14" s="19" t="s">
        <v>16</v>
      </c>
      <c r="D14" s="43">
        <v>64995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64995</v>
      </c>
      <c r="O14" s="44">
        <f t="shared" si="1"/>
        <v>58.343806104129264</v>
      </c>
      <c r="P14" s="9"/>
    </row>
    <row r="15" spans="1:133">
      <c r="A15" s="12"/>
      <c r="B15" s="23">
        <v>323.39999999999998</v>
      </c>
      <c r="C15" s="19" t="s">
        <v>17</v>
      </c>
      <c r="D15" s="43">
        <v>4361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4361</v>
      </c>
      <c r="O15" s="44">
        <f t="shared" si="1"/>
        <v>3.9147217235188512</v>
      </c>
      <c r="P15" s="9"/>
    </row>
    <row r="16" spans="1:133">
      <c r="A16" s="12"/>
      <c r="B16" s="23">
        <v>323.7</v>
      </c>
      <c r="C16" s="19" t="s">
        <v>18</v>
      </c>
      <c r="D16" s="43">
        <v>23877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23877</v>
      </c>
      <c r="O16" s="44">
        <f t="shared" si="1"/>
        <v>21.433572710951527</v>
      </c>
      <c r="P16" s="9"/>
    </row>
    <row r="17" spans="1:16">
      <c r="A17" s="12"/>
      <c r="B17" s="23">
        <v>324.61</v>
      </c>
      <c r="C17" s="19" t="s">
        <v>62</v>
      </c>
      <c r="D17" s="43">
        <v>0</v>
      </c>
      <c r="E17" s="43">
        <v>288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288</v>
      </c>
      <c r="O17" s="44">
        <f t="shared" si="1"/>
        <v>0.25852782764811488</v>
      </c>
      <c r="P17" s="9"/>
    </row>
    <row r="18" spans="1:16">
      <c r="A18" s="12"/>
      <c r="B18" s="23">
        <v>324.70999999999998</v>
      </c>
      <c r="C18" s="19" t="s">
        <v>63</v>
      </c>
      <c r="D18" s="43">
        <v>0</v>
      </c>
      <c r="E18" s="43">
        <v>4315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4315</v>
      </c>
      <c r="O18" s="44">
        <f t="shared" si="1"/>
        <v>3.8734290843806103</v>
      </c>
      <c r="P18" s="9"/>
    </row>
    <row r="19" spans="1:16" ht="15.75">
      <c r="A19" s="27" t="s">
        <v>19</v>
      </c>
      <c r="B19" s="28"/>
      <c r="C19" s="29"/>
      <c r="D19" s="30">
        <f t="shared" ref="D19:M19" si="5">SUM(D20:D25)</f>
        <v>114696</v>
      </c>
      <c r="E19" s="30">
        <f t="shared" si="5"/>
        <v>113560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41">
        <f t="shared" si="4"/>
        <v>228256</v>
      </c>
      <c r="O19" s="42">
        <f t="shared" si="1"/>
        <v>204.89766606822263</v>
      </c>
      <c r="P19" s="10"/>
    </row>
    <row r="20" spans="1:16">
      <c r="A20" s="12"/>
      <c r="B20" s="23">
        <v>334.49</v>
      </c>
      <c r="C20" s="19" t="s">
        <v>46</v>
      </c>
      <c r="D20" s="43">
        <v>11922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11922</v>
      </c>
      <c r="O20" s="44">
        <f t="shared" si="1"/>
        <v>10.70197486535009</v>
      </c>
      <c r="P20" s="9"/>
    </row>
    <row r="21" spans="1:16">
      <c r="A21" s="12"/>
      <c r="B21" s="23">
        <v>335.14</v>
      </c>
      <c r="C21" s="19" t="s">
        <v>70</v>
      </c>
      <c r="D21" s="43">
        <v>194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194</v>
      </c>
      <c r="O21" s="44">
        <f t="shared" si="1"/>
        <v>0.1741472172351885</v>
      </c>
      <c r="P21" s="9"/>
    </row>
    <row r="22" spans="1:16">
      <c r="A22" s="12"/>
      <c r="B22" s="23">
        <v>335.15</v>
      </c>
      <c r="C22" s="19" t="s">
        <v>71</v>
      </c>
      <c r="D22" s="43">
        <v>881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881</v>
      </c>
      <c r="O22" s="44">
        <f t="shared" si="1"/>
        <v>0.7908438061041293</v>
      </c>
      <c r="P22" s="9"/>
    </row>
    <row r="23" spans="1:16">
      <c r="A23" s="12"/>
      <c r="B23" s="23">
        <v>335.18</v>
      </c>
      <c r="C23" s="19" t="s">
        <v>72</v>
      </c>
      <c r="D23" s="43">
        <v>57310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57310</v>
      </c>
      <c r="O23" s="44">
        <f t="shared" si="1"/>
        <v>51.445242369838418</v>
      </c>
      <c r="P23" s="9"/>
    </row>
    <row r="24" spans="1:16">
      <c r="A24" s="12"/>
      <c r="B24" s="23">
        <v>337.3</v>
      </c>
      <c r="C24" s="19" t="s">
        <v>48</v>
      </c>
      <c r="D24" s="43">
        <v>0</v>
      </c>
      <c r="E24" s="43">
        <v>113560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113560</v>
      </c>
      <c r="O24" s="44">
        <f t="shared" si="1"/>
        <v>101.93895870736087</v>
      </c>
      <c r="P24" s="9"/>
    </row>
    <row r="25" spans="1:16">
      <c r="A25" s="12"/>
      <c r="B25" s="23">
        <v>337.4</v>
      </c>
      <c r="C25" s="19" t="s">
        <v>79</v>
      </c>
      <c r="D25" s="43">
        <v>44389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44389</v>
      </c>
      <c r="O25" s="44">
        <f t="shared" si="1"/>
        <v>39.846499102333929</v>
      </c>
      <c r="P25" s="9"/>
    </row>
    <row r="26" spans="1:16" ht="15.75">
      <c r="A26" s="27" t="s">
        <v>29</v>
      </c>
      <c r="B26" s="28"/>
      <c r="C26" s="29"/>
      <c r="D26" s="30">
        <f t="shared" ref="D26:M26" si="6">SUM(D27:D28)</f>
        <v>4575</v>
      </c>
      <c r="E26" s="30">
        <f t="shared" si="6"/>
        <v>0</v>
      </c>
      <c r="F26" s="30">
        <f t="shared" si="6"/>
        <v>0</v>
      </c>
      <c r="G26" s="30">
        <f t="shared" si="6"/>
        <v>0</v>
      </c>
      <c r="H26" s="30">
        <f t="shared" si="6"/>
        <v>0</v>
      </c>
      <c r="I26" s="30">
        <f t="shared" si="6"/>
        <v>0</v>
      </c>
      <c r="J26" s="30">
        <f t="shared" si="6"/>
        <v>0</v>
      </c>
      <c r="K26" s="30">
        <f t="shared" si="6"/>
        <v>0</v>
      </c>
      <c r="L26" s="30">
        <f t="shared" si="6"/>
        <v>0</v>
      </c>
      <c r="M26" s="30">
        <f t="shared" si="6"/>
        <v>0</v>
      </c>
      <c r="N26" s="30">
        <f t="shared" si="4"/>
        <v>4575</v>
      </c>
      <c r="O26" s="42">
        <f t="shared" si="1"/>
        <v>4.1068222621184916</v>
      </c>
      <c r="P26" s="10"/>
    </row>
    <row r="27" spans="1:16">
      <c r="A27" s="12"/>
      <c r="B27" s="23">
        <v>341.9</v>
      </c>
      <c r="C27" s="19" t="s">
        <v>95</v>
      </c>
      <c r="D27" s="43">
        <v>3810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3810</v>
      </c>
      <c r="O27" s="44">
        <f t="shared" si="1"/>
        <v>3.4201077199281866</v>
      </c>
      <c r="P27" s="9"/>
    </row>
    <row r="28" spans="1:16">
      <c r="A28" s="12"/>
      <c r="B28" s="23">
        <v>342.1</v>
      </c>
      <c r="C28" s="19" t="s">
        <v>57</v>
      </c>
      <c r="D28" s="43">
        <v>765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765</v>
      </c>
      <c r="O28" s="44">
        <f t="shared" si="1"/>
        <v>0.68671454219030525</v>
      </c>
      <c r="P28" s="9"/>
    </row>
    <row r="29" spans="1:16" ht="15.75">
      <c r="A29" s="27" t="s">
        <v>2</v>
      </c>
      <c r="B29" s="28"/>
      <c r="C29" s="29"/>
      <c r="D29" s="30">
        <f t="shared" ref="D29:M29" si="7">SUM(D30:D32)</f>
        <v>13062</v>
      </c>
      <c r="E29" s="30">
        <f t="shared" si="7"/>
        <v>0</v>
      </c>
      <c r="F29" s="30">
        <f t="shared" si="7"/>
        <v>0</v>
      </c>
      <c r="G29" s="30">
        <f t="shared" si="7"/>
        <v>0</v>
      </c>
      <c r="H29" s="30">
        <f t="shared" si="7"/>
        <v>0</v>
      </c>
      <c r="I29" s="30">
        <f t="shared" si="7"/>
        <v>0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si="4"/>
        <v>13062</v>
      </c>
      <c r="O29" s="42">
        <f t="shared" si="1"/>
        <v>11.725314183123878</v>
      </c>
      <c r="P29" s="10"/>
    </row>
    <row r="30" spans="1:16">
      <c r="A30" s="12"/>
      <c r="B30" s="23">
        <v>361.1</v>
      </c>
      <c r="C30" s="19" t="s">
        <v>33</v>
      </c>
      <c r="D30" s="43">
        <v>1441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1441</v>
      </c>
      <c r="O30" s="44">
        <f t="shared" si="1"/>
        <v>1.2935368043087971</v>
      </c>
      <c r="P30" s="9"/>
    </row>
    <row r="31" spans="1:16">
      <c r="A31" s="12"/>
      <c r="B31" s="23">
        <v>366</v>
      </c>
      <c r="C31" s="19" t="s">
        <v>50</v>
      </c>
      <c r="D31" s="43">
        <v>100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100</v>
      </c>
      <c r="O31" s="44">
        <f t="shared" si="1"/>
        <v>8.9766606822262118E-2</v>
      </c>
      <c r="P31" s="9"/>
    </row>
    <row r="32" spans="1:16" ht="15.75" thickBot="1">
      <c r="A32" s="12"/>
      <c r="B32" s="23">
        <v>369.9</v>
      </c>
      <c r="C32" s="19" t="s">
        <v>35</v>
      </c>
      <c r="D32" s="43">
        <v>11521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11521</v>
      </c>
      <c r="O32" s="44">
        <f t="shared" si="1"/>
        <v>10.342010771992818</v>
      </c>
      <c r="P32" s="9"/>
    </row>
    <row r="33" spans="1:119" ht="16.5" thickBot="1">
      <c r="A33" s="13" t="s">
        <v>31</v>
      </c>
      <c r="B33" s="21"/>
      <c r="C33" s="20"/>
      <c r="D33" s="14">
        <f>SUM(D5,D12,D19,D26,D29)</f>
        <v>406880</v>
      </c>
      <c r="E33" s="14">
        <f t="shared" ref="E33:M33" si="8">SUM(E5,E12,E19,E26,E29)</f>
        <v>118163</v>
      </c>
      <c r="F33" s="14">
        <f t="shared" si="8"/>
        <v>0</v>
      </c>
      <c r="G33" s="14">
        <f t="shared" si="8"/>
        <v>0</v>
      </c>
      <c r="H33" s="14">
        <f t="shared" si="8"/>
        <v>0</v>
      </c>
      <c r="I33" s="14">
        <f t="shared" si="8"/>
        <v>0</v>
      </c>
      <c r="J33" s="14">
        <f t="shared" si="8"/>
        <v>0</v>
      </c>
      <c r="K33" s="14">
        <f t="shared" si="8"/>
        <v>0</v>
      </c>
      <c r="L33" s="14">
        <f t="shared" si="8"/>
        <v>0</v>
      </c>
      <c r="M33" s="14">
        <f t="shared" si="8"/>
        <v>0</v>
      </c>
      <c r="N33" s="14">
        <f t="shared" si="4"/>
        <v>525043</v>
      </c>
      <c r="O33" s="36">
        <f t="shared" si="1"/>
        <v>471.31328545780968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7"/>
      <c r="B35" s="38"/>
      <c r="C35" s="38"/>
      <c r="D35" s="39"/>
      <c r="E35" s="39"/>
      <c r="F35" s="39"/>
      <c r="G35" s="39"/>
      <c r="H35" s="39"/>
      <c r="I35" s="39"/>
      <c r="J35" s="39"/>
      <c r="K35" s="39"/>
      <c r="L35" s="48" t="s">
        <v>96</v>
      </c>
      <c r="M35" s="48"/>
      <c r="N35" s="48"/>
      <c r="O35" s="40">
        <v>1114</v>
      </c>
    </row>
    <row r="36" spans="1:119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</row>
    <row r="37" spans="1:119" ht="15.75" customHeight="1" thickBot="1">
      <c r="A37" s="52" t="s">
        <v>52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4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36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4"/>
      <c r="N3" s="35"/>
      <c r="O3" s="70" t="s">
        <v>41</v>
      </c>
      <c r="P3" s="11"/>
      <c r="Q3"/>
    </row>
    <row r="4" spans="1:133" ht="32.25" customHeight="1" thickBot="1">
      <c r="A4" s="64"/>
      <c r="B4" s="65"/>
      <c r="C4" s="66"/>
      <c r="D4" s="32" t="s">
        <v>3</v>
      </c>
      <c r="E4" s="32" t="s">
        <v>37</v>
      </c>
      <c r="F4" s="32" t="s">
        <v>38</v>
      </c>
      <c r="G4" s="32" t="s">
        <v>39</v>
      </c>
      <c r="H4" s="32" t="s">
        <v>4</v>
      </c>
      <c r="I4" s="32" t="s">
        <v>5</v>
      </c>
      <c r="J4" s="33" t="s">
        <v>40</v>
      </c>
      <c r="K4" s="33" t="s">
        <v>6</v>
      </c>
      <c r="L4" s="33" t="s">
        <v>7</v>
      </c>
      <c r="M4" s="33" t="s">
        <v>8</v>
      </c>
      <c r="N4" s="33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SUM(D6:D11)</f>
        <v>120617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120617</v>
      </c>
      <c r="O5" s="31">
        <f t="shared" ref="O5:O32" si="1">(N5/O$34)</f>
        <v>123.20429009193055</v>
      </c>
      <c r="P5" s="6"/>
    </row>
    <row r="6" spans="1:133">
      <c r="A6" s="12"/>
      <c r="B6" s="23">
        <v>312.10000000000002</v>
      </c>
      <c r="C6" s="19" t="s">
        <v>9</v>
      </c>
      <c r="D6" s="43">
        <v>21434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21434</v>
      </c>
      <c r="O6" s="44">
        <f t="shared" si="1"/>
        <v>21.893769152196118</v>
      </c>
      <c r="P6" s="9"/>
    </row>
    <row r="7" spans="1:133">
      <c r="A7" s="12"/>
      <c r="B7" s="23">
        <v>314.10000000000002</v>
      </c>
      <c r="C7" s="19" t="s">
        <v>10</v>
      </c>
      <c r="D7" s="43">
        <v>21917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21917</v>
      </c>
      <c r="O7" s="44">
        <f t="shared" si="1"/>
        <v>22.387129724208375</v>
      </c>
      <c r="P7" s="9"/>
    </row>
    <row r="8" spans="1:133">
      <c r="A8" s="12"/>
      <c r="B8" s="23">
        <v>314.3</v>
      </c>
      <c r="C8" s="19" t="s">
        <v>11</v>
      </c>
      <c r="D8" s="43">
        <v>17102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17102</v>
      </c>
      <c r="O8" s="44">
        <f t="shared" si="1"/>
        <v>17.468845760980592</v>
      </c>
      <c r="P8" s="9"/>
    </row>
    <row r="9" spans="1:133">
      <c r="A9" s="12"/>
      <c r="B9" s="23">
        <v>314.39999999999998</v>
      </c>
      <c r="C9" s="19" t="s">
        <v>12</v>
      </c>
      <c r="D9" s="43">
        <v>8488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8488</v>
      </c>
      <c r="O9" s="44">
        <f t="shared" si="1"/>
        <v>8.6700715015321759</v>
      </c>
      <c r="P9" s="9"/>
    </row>
    <row r="10" spans="1:133">
      <c r="A10" s="12"/>
      <c r="B10" s="23">
        <v>315</v>
      </c>
      <c r="C10" s="19" t="s">
        <v>67</v>
      </c>
      <c r="D10" s="43">
        <v>35939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35939</v>
      </c>
      <c r="O10" s="44">
        <f t="shared" si="1"/>
        <v>36.709908069458628</v>
      </c>
      <c r="P10" s="9"/>
    </row>
    <row r="11" spans="1:133">
      <c r="A11" s="12"/>
      <c r="B11" s="23">
        <v>316</v>
      </c>
      <c r="C11" s="19" t="s">
        <v>68</v>
      </c>
      <c r="D11" s="43">
        <v>15737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15737</v>
      </c>
      <c r="O11" s="44">
        <f t="shared" si="1"/>
        <v>16.074565883554648</v>
      </c>
      <c r="P11" s="9"/>
    </row>
    <row r="12" spans="1:133" ht="15.75">
      <c r="A12" s="27" t="s">
        <v>15</v>
      </c>
      <c r="B12" s="28"/>
      <c r="C12" s="29"/>
      <c r="D12" s="30">
        <f t="shared" ref="D12:M12" si="3">SUM(D13:D18)</f>
        <v>283939</v>
      </c>
      <c r="E12" s="30">
        <f t="shared" si="3"/>
        <v>40188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ref="N12:N32" si="4">SUM(D12:M12)</f>
        <v>324127</v>
      </c>
      <c r="O12" s="42">
        <f t="shared" si="1"/>
        <v>331.07967313585289</v>
      </c>
      <c r="P12" s="10"/>
    </row>
    <row r="13" spans="1:133">
      <c r="A13" s="12"/>
      <c r="B13" s="23">
        <v>322</v>
      </c>
      <c r="C13" s="19" t="s">
        <v>0</v>
      </c>
      <c r="D13" s="43">
        <v>198527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198527</v>
      </c>
      <c r="O13" s="44">
        <f t="shared" si="1"/>
        <v>202.78549540347294</v>
      </c>
      <c r="P13" s="9"/>
    </row>
    <row r="14" spans="1:133">
      <c r="A14" s="12"/>
      <c r="B14" s="23">
        <v>323.10000000000002</v>
      </c>
      <c r="C14" s="19" t="s">
        <v>16</v>
      </c>
      <c r="D14" s="43">
        <v>58442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58442</v>
      </c>
      <c r="O14" s="44">
        <f t="shared" si="1"/>
        <v>59.695607763023496</v>
      </c>
      <c r="P14" s="9"/>
    </row>
    <row r="15" spans="1:133">
      <c r="A15" s="12"/>
      <c r="B15" s="23">
        <v>323.39999999999998</v>
      </c>
      <c r="C15" s="19" t="s">
        <v>17</v>
      </c>
      <c r="D15" s="43">
        <v>4542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4542</v>
      </c>
      <c r="O15" s="44">
        <f t="shared" si="1"/>
        <v>4.6394279877425948</v>
      </c>
      <c r="P15" s="9"/>
    </row>
    <row r="16" spans="1:133">
      <c r="A16" s="12"/>
      <c r="B16" s="23">
        <v>323.7</v>
      </c>
      <c r="C16" s="19" t="s">
        <v>18</v>
      </c>
      <c r="D16" s="43">
        <v>22428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22428</v>
      </c>
      <c r="O16" s="44">
        <f t="shared" si="1"/>
        <v>22.90909090909091</v>
      </c>
      <c r="P16" s="9"/>
    </row>
    <row r="17" spans="1:119">
      <c r="A17" s="12"/>
      <c r="B17" s="23">
        <v>324.61</v>
      </c>
      <c r="C17" s="19" t="s">
        <v>62</v>
      </c>
      <c r="D17" s="43">
        <v>0</v>
      </c>
      <c r="E17" s="43">
        <v>14688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14688</v>
      </c>
      <c r="O17" s="44">
        <f t="shared" si="1"/>
        <v>15.003064351378958</v>
      </c>
      <c r="P17" s="9"/>
    </row>
    <row r="18" spans="1:119">
      <c r="A18" s="12"/>
      <c r="B18" s="23">
        <v>324.70999999999998</v>
      </c>
      <c r="C18" s="19" t="s">
        <v>63</v>
      </c>
      <c r="D18" s="43">
        <v>0</v>
      </c>
      <c r="E18" s="43">
        <v>25500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25500</v>
      </c>
      <c r="O18" s="44">
        <f t="shared" si="1"/>
        <v>26.046986721144023</v>
      </c>
      <c r="P18" s="9"/>
    </row>
    <row r="19" spans="1:119" ht="15.75">
      <c r="A19" s="27" t="s">
        <v>19</v>
      </c>
      <c r="B19" s="28"/>
      <c r="C19" s="29"/>
      <c r="D19" s="30">
        <f t="shared" ref="D19:M19" si="5">SUM(D20:D25)</f>
        <v>108910</v>
      </c>
      <c r="E19" s="30">
        <f t="shared" si="5"/>
        <v>103885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41">
        <f t="shared" si="4"/>
        <v>212795</v>
      </c>
      <c r="O19" s="42">
        <f t="shared" si="1"/>
        <v>217.35955056179776</v>
      </c>
      <c r="P19" s="10"/>
    </row>
    <row r="20" spans="1:119">
      <c r="A20" s="12"/>
      <c r="B20" s="23">
        <v>335.12</v>
      </c>
      <c r="C20" s="19" t="s">
        <v>69</v>
      </c>
      <c r="D20" s="43">
        <v>21256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21256</v>
      </c>
      <c r="O20" s="44">
        <f t="shared" si="1"/>
        <v>21.711950970377938</v>
      </c>
      <c r="P20" s="9"/>
    </row>
    <row r="21" spans="1:119">
      <c r="A21" s="12"/>
      <c r="B21" s="23">
        <v>335.14</v>
      </c>
      <c r="C21" s="19" t="s">
        <v>70</v>
      </c>
      <c r="D21" s="43">
        <v>131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131</v>
      </c>
      <c r="O21" s="44">
        <f t="shared" si="1"/>
        <v>0.13381001021450459</v>
      </c>
      <c r="P21" s="9"/>
    </row>
    <row r="22" spans="1:119">
      <c r="A22" s="12"/>
      <c r="B22" s="23">
        <v>335.15</v>
      </c>
      <c r="C22" s="19" t="s">
        <v>71</v>
      </c>
      <c r="D22" s="43">
        <v>881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881</v>
      </c>
      <c r="O22" s="44">
        <f t="shared" si="1"/>
        <v>0.89989785495403474</v>
      </c>
      <c r="P22" s="9"/>
    </row>
    <row r="23" spans="1:119">
      <c r="A23" s="12"/>
      <c r="B23" s="23">
        <v>335.18</v>
      </c>
      <c r="C23" s="19" t="s">
        <v>72</v>
      </c>
      <c r="D23" s="43">
        <v>50663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50663</v>
      </c>
      <c r="O23" s="44">
        <f t="shared" si="1"/>
        <v>51.749744637385085</v>
      </c>
      <c r="P23" s="9"/>
    </row>
    <row r="24" spans="1:119">
      <c r="A24" s="12"/>
      <c r="B24" s="23">
        <v>337.3</v>
      </c>
      <c r="C24" s="19" t="s">
        <v>48</v>
      </c>
      <c r="D24" s="43">
        <v>0</v>
      </c>
      <c r="E24" s="43">
        <v>103885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103885</v>
      </c>
      <c r="O24" s="44">
        <f t="shared" si="1"/>
        <v>106.11338100102145</v>
      </c>
      <c r="P24" s="9"/>
    </row>
    <row r="25" spans="1:119">
      <c r="A25" s="12"/>
      <c r="B25" s="23">
        <v>337.4</v>
      </c>
      <c r="C25" s="19" t="s">
        <v>79</v>
      </c>
      <c r="D25" s="43">
        <v>35979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35979</v>
      </c>
      <c r="O25" s="44">
        <f t="shared" si="1"/>
        <v>36.750766087844738</v>
      </c>
      <c r="P25" s="9"/>
    </row>
    <row r="26" spans="1:119" ht="15.75">
      <c r="A26" s="27" t="s">
        <v>29</v>
      </c>
      <c r="B26" s="28"/>
      <c r="C26" s="29"/>
      <c r="D26" s="30">
        <f t="shared" ref="D26:M26" si="6">SUM(D27:D28)</f>
        <v>1093</v>
      </c>
      <c r="E26" s="30">
        <f t="shared" si="6"/>
        <v>0</v>
      </c>
      <c r="F26" s="30">
        <f t="shared" si="6"/>
        <v>0</v>
      </c>
      <c r="G26" s="30">
        <f t="shared" si="6"/>
        <v>0</v>
      </c>
      <c r="H26" s="30">
        <f t="shared" si="6"/>
        <v>0</v>
      </c>
      <c r="I26" s="30">
        <f t="shared" si="6"/>
        <v>0</v>
      </c>
      <c r="J26" s="30">
        <f t="shared" si="6"/>
        <v>0</v>
      </c>
      <c r="K26" s="30">
        <f t="shared" si="6"/>
        <v>0</v>
      </c>
      <c r="L26" s="30">
        <f t="shared" si="6"/>
        <v>0</v>
      </c>
      <c r="M26" s="30">
        <f t="shared" si="6"/>
        <v>0</v>
      </c>
      <c r="N26" s="30">
        <f t="shared" si="4"/>
        <v>1093</v>
      </c>
      <c r="O26" s="42">
        <f t="shared" si="1"/>
        <v>1.1164453524004085</v>
      </c>
      <c r="P26" s="10"/>
    </row>
    <row r="27" spans="1:119">
      <c r="A27" s="12"/>
      <c r="B27" s="23">
        <v>342.1</v>
      </c>
      <c r="C27" s="19" t="s">
        <v>57</v>
      </c>
      <c r="D27" s="43">
        <v>93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93</v>
      </c>
      <c r="O27" s="44">
        <f t="shared" si="1"/>
        <v>9.4994892747701731E-2</v>
      </c>
      <c r="P27" s="9"/>
    </row>
    <row r="28" spans="1:119">
      <c r="A28" s="12"/>
      <c r="B28" s="23">
        <v>342.9</v>
      </c>
      <c r="C28" s="19" t="s">
        <v>92</v>
      </c>
      <c r="D28" s="43">
        <v>1000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1000</v>
      </c>
      <c r="O28" s="44">
        <f t="shared" si="1"/>
        <v>1.0214504596527068</v>
      </c>
      <c r="P28" s="9"/>
    </row>
    <row r="29" spans="1:119" ht="15.75">
      <c r="A29" s="27" t="s">
        <v>2</v>
      </c>
      <c r="B29" s="28"/>
      <c r="C29" s="29"/>
      <c r="D29" s="30">
        <f t="shared" ref="D29:M29" si="7">SUM(D30:D31)</f>
        <v>8388</v>
      </c>
      <c r="E29" s="30">
        <f t="shared" si="7"/>
        <v>0</v>
      </c>
      <c r="F29" s="30">
        <f t="shared" si="7"/>
        <v>0</v>
      </c>
      <c r="G29" s="30">
        <f t="shared" si="7"/>
        <v>0</v>
      </c>
      <c r="H29" s="30">
        <f t="shared" si="7"/>
        <v>0</v>
      </c>
      <c r="I29" s="30">
        <f t="shared" si="7"/>
        <v>0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si="4"/>
        <v>8388</v>
      </c>
      <c r="O29" s="42">
        <f t="shared" si="1"/>
        <v>8.567926455566905</v>
      </c>
      <c r="P29" s="10"/>
    </row>
    <row r="30" spans="1:119">
      <c r="A30" s="12"/>
      <c r="B30" s="23">
        <v>361.1</v>
      </c>
      <c r="C30" s="19" t="s">
        <v>33</v>
      </c>
      <c r="D30" s="43">
        <v>1776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1776</v>
      </c>
      <c r="O30" s="44">
        <f t="shared" si="1"/>
        <v>1.8140960163432074</v>
      </c>
      <c r="P30" s="9"/>
    </row>
    <row r="31" spans="1:119" ht="15.75" thickBot="1">
      <c r="A31" s="12"/>
      <c r="B31" s="23">
        <v>369.9</v>
      </c>
      <c r="C31" s="19" t="s">
        <v>35</v>
      </c>
      <c r="D31" s="43">
        <v>6612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6612</v>
      </c>
      <c r="O31" s="44">
        <f t="shared" si="1"/>
        <v>6.7538304392236981</v>
      </c>
      <c r="P31" s="9"/>
    </row>
    <row r="32" spans="1:119" ht="16.5" thickBot="1">
      <c r="A32" s="13" t="s">
        <v>31</v>
      </c>
      <c r="B32" s="21"/>
      <c r="C32" s="20"/>
      <c r="D32" s="14">
        <f>SUM(D5,D12,D19,D26,D29)</f>
        <v>522947</v>
      </c>
      <c r="E32" s="14">
        <f t="shared" ref="E32:M32" si="8">SUM(E5,E12,E19,E26,E29)</f>
        <v>144073</v>
      </c>
      <c r="F32" s="14">
        <f t="shared" si="8"/>
        <v>0</v>
      </c>
      <c r="G32" s="14">
        <f t="shared" si="8"/>
        <v>0</v>
      </c>
      <c r="H32" s="14">
        <f t="shared" si="8"/>
        <v>0</v>
      </c>
      <c r="I32" s="14">
        <f t="shared" si="8"/>
        <v>0</v>
      </c>
      <c r="J32" s="14">
        <f t="shared" si="8"/>
        <v>0</v>
      </c>
      <c r="K32" s="14">
        <f t="shared" si="8"/>
        <v>0</v>
      </c>
      <c r="L32" s="14">
        <f t="shared" si="8"/>
        <v>0</v>
      </c>
      <c r="M32" s="14">
        <f t="shared" si="8"/>
        <v>0</v>
      </c>
      <c r="N32" s="14">
        <f t="shared" si="4"/>
        <v>667020</v>
      </c>
      <c r="O32" s="36">
        <f t="shared" si="1"/>
        <v>681.32788559754852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48" t="s">
        <v>93</v>
      </c>
      <c r="M34" s="48"/>
      <c r="N34" s="48"/>
      <c r="O34" s="40">
        <v>979</v>
      </c>
    </row>
    <row r="35" spans="1:1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1"/>
    </row>
    <row r="36" spans="1:15" ht="15.75" customHeight="1" thickBot="1">
      <c r="A36" s="52" t="s">
        <v>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4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36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4"/>
      <c r="N3" s="35"/>
      <c r="O3" s="70" t="s">
        <v>41</v>
      </c>
      <c r="P3" s="11"/>
      <c r="Q3"/>
    </row>
    <row r="4" spans="1:133" ht="32.25" customHeight="1" thickBot="1">
      <c r="A4" s="64"/>
      <c r="B4" s="65"/>
      <c r="C4" s="66"/>
      <c r="D4" s="32" t="s">
        <v>3</v>
      </c>
      <c r="E4" s="32" t="s">
        <v>37</v>
      </c>
      <c r="F4" s="32" t="s">
        <v>38</v>
      </c>
      <c r="G4" s="32" t="s">
        <v>39</v>
      </c>
      <c r="H4" s="32" t="s">
        <v>4</v>
      </c>
      <c r="I4" s="32" t="s">
        <v>5</v>
      </c>
      <c r="J4" s="33" t="s">
        <v>40</v>
      </c>
      <c r="K4" s="33" t="s">
        <v>6</v>
      </c>
      <c r="L4" s="33" t="s">
        <v>7</v>
      </c>
      <c r="M4" s="33" t="s">
        <v>8</v>
      </c>
      <c r="N4" s="33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SUM(D6:D11)</f>
        <v>113471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113471</v>
      </c>
      <c r="O5" s="31">
        <f t="shared" ref="O5:O32" si="1">(N5/O$34)</f>
        <v>116.38051282051282</v>
      </c>
      <c r="P5" s="6"/>
    </row>
    <row r="6" spans="1:133">
      <c r="A6" s="12"/>
      <c r="B6" s="23">
        <v>312.10000000000002</v>
      </c>
      <c r="C6" s="19" t="s">
        <v>9</v>
      </c>
      <c r="D6" s="43">
        <v>19477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19477</v>
      </c>
      <c r="O6" s="44">
        <f t="shared" si="1"/>
        <v>19.976410256410258</v>
      </c>
      <c r="P6" s="9"/>
    </row>
    <row r="7" spans="1:133">
      <c r="A7" s="12"/>
      <c r="B7" s="23">
        <v>314.10000000000002</v>
      </c>
      <c r="C7" s="19" t="s">
        <v>10</v>
      </c>
      <c r="D7" s="43">
        <v>19396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19396</v>
      </c>
      <c r="O7" s="44">
        <f t="shared" si="1"/>
        <v>19.893333333333334</v>
      </c>
      <c r="P7" s="9"/>
    </row>
    <row r="8" spans="1:133">
      <c r="A8" s="12"/>
      <c r="B8" s="23">
        <v>314.3</v>
      </c>
      <c r="C8" s="19" t="s">
        <v>11</v>
      </c>
      <c r="D8" s="43">
        <v>18091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18091</v>
      </c>
      <c r="O8" s="44">
        <f t="shared" si="1"/>
        <v>18.554871794871794</v>
      </c>
      <c r="P8" s="9"/>
    </row>
    <row r="9" spans="1:133">
      <c r="A9" s="12"/>
      <c r="B9" s="23">
        <v>314.39999999999998</v>
      </c>
      <c r="C9" s="19" t="s">
        <v>12</v>
      </c>
      <c r="D9" s="43">
        <v>8578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8578</v>
      </c>
      <c r="O9" s="44">
        <f t="shared" si="1"/>
        <v>8.7979487179487172</v>
      </c>
      <c r="P9" s="9"/>
    </row>
    <row r="10" spans="1:133">
      <c r="A10" s="12"/>
      <c r="B10" s="23">
        <v>315</v>
      </c>
      <c r="C10" s="19" t="s">
        <v>67</v>
      </c>
      <c r="D10" s="43">
        <v>34107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34107</v>
      </c>
      <c r="O10" s="44">
        <f t="shared" si="1"/>
        <v>34.981538461538463</v>
      </c>
      <c r="P10" s="9"/>
    </row>
    <row r="11" spans="1:133">
      <c r="A11" s="12"/>
      <c r="B11" s="23">
        <v>316</v>
      </c>
      <c r="C11" s="19" t="s">
        <v>68</v>
      </c>
      <c r="D11" s="43">
        <v>13822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13822</v>
      </c>
      <c r="O11" s="44">
        <f t="shared" si="1"/>
        <v>14.176410256410257</v>
      </c>
      <c r="P11" s="9"/>
    </row>
    <row r="12" spans="1:133" ht="15.75">
      <c r="A12" s="27" t="s">
        <v>15</v>
      </c>
      <c r="B12" s="28"/>
      <c r="C12" s="29"/>
      <c r="D12" s="30">
        <f t="shared" ref="D12:M12" si="3">SUM(D13:D18)</f>
        <v>109855</v>
      </c>
      <c r="E12" s="30">
        <f t="shared" si="3"/>
        <v>1576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ref="N12:N32" si="4">SUM(D12:M12)</f>
        <v>111431</v>
      </c>
      <c r="O12" s="42">
        <f t="shared" si="1"/>
        <v>114.28820512820513</v>
      </c>
      <c r="P12" s="10"/>
    </row>
    <row r="13" spans="1:133">
      <c r="A13" s="12"/>
      <c r="B13" s="23">
        <v>322</v>
      </c>
      <c r="C13" s="19" t="s">
        <v>0</v>
      </c>
      <c r="D13" s="43">
        <v>30200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30200</v>
      </c>
      <c r="O13" s="44">
        <f t="shared" si="1"/>
        <v>30.974358974358974</v>
      </c>
      <c r="P13" s="9"/>
    </row>
    <row r="14" spans="1:133">
      <c r="A14" s="12"/>
      <c r="B14" s="23">
        <v>323.10000000000002</v>
      </c>
      <c r="C14" s="19" t="s">
        <v>16</v>
      </c>
      <c r="D14" s="43">
        <v>58962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58962</v>
      </c>
      <c r="O14" s="44">
        <f t="shared" si="1"/>
        <v>60.473846153846154</v>
      </c>
      <c r="P14" s="9"/>
    </row>
    <row r="15" spans="1:133">
      <c r="A15" s="12"/>
      <c r="B15" s="23">
        <v>323.39999999999998</v>
      </c>
      <c r="C15" s="19" t="s">
        <v>17</v>
      </c>
      <c r="D15" s="43">
        <v>4627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4627</v>
      </c>
      <c r="O15" s="44">
        <f t="shared" si="1"/>
        <v>4.7456410256410253</v>
      </c>
      <c r="P15" s="9"/>
    </row>
    <row r="16" spans="1:133">
      <c r="A16" s="12"/>
      <c r="B16" s="23">
        <v>323.7</v>
      </c>
      <c r="C16" s="19" t="s">
        <v>18</v>
      </c>
      <c r="D16" s="43">
        <v>16066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16066</v>
      </c>
      <c r="O16" s="44">
        <f t="shared" si="1"/>
        <v>16.477948717948717</v>
      </c>
      <c r="P16" s="9"/>
    </row>
    <row r="17" spans="1:119">
      <c r="A17" s="12"/>
      <c r="B17" s="23">
        <v>324.61</v>
      </c>
      <c r="C17" s="19" t="s">
        <v>62</v>
      </c>
      <c r="D17" s="43">
        <v>0</v>
      </c>
      <c r="E17" s="43">
        <v>576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576</v>
      </c>
      <c r="O17" s="44">
        <f t="shared" si="1"/>
        <v>0.59076923076923082</v>
      </c>
      <c r="P17" s="9"/>
    </row>
    <row r="18" spans="1:119">
      <c r="A18" s="12"/>
      <c r="B18" s="23">
        <v>324.70999999999998</v>
      </c>
      <c r="C18" s="19" t="s">
        <v>63</v>
      </c>
      <c r="D18" s="43">
        <v>0</v>
      </c>
      <c r="E18" s="43">
        <v>1000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1000</v>
      </c>
      <c r="O18" s="44">
        <f t="shared" si="1"/>
        <v>1.0256410256410255</v>
      </c>
      <c r="P18" s="9"/>
    </row>
    <row r="19" spans="1:119" ht="15.75">
      <c r="A19" s="27" t="s">
        <v>19</v>
      </c>
      <c r="B19" s="28"/>
      <c r="C19" s="29"/>
      <c r="D19" s="30">
        <f t="shared" ref="D19:M19" si="5">SUM(D20:D25)</f>
        <v>105228</v>
      </c>
      <c r="E19" s="30">
        <f t="shared" si="5"/>
        <v>84542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41">
        <f t="shared" si="4"/>
        <v>189770</v>
      </c>
      <c r="O19" s="42">
        <f t="shared" si="1"/>
        <v>194.63589743589745</v>
      </c>
      <c r="P19" s="10"/>
    </row>
    <row r="20" spans="1:119">
      <c r="A20" s="12"/>
      <c r="B20" s="23">
        <v>335.12</v>
      </c>
      <c r="C20" s="19" t="s">
        <v>69</v>
      </c>
      <c r="D20" s="43">
        <v>21410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21410</v>
      </c>
      <c r="O20" s="44">
        <f t="shared" si="1"/>
        <v>21.958974358974359</v>
      </c>
      <c r="P20" s="9"/>
    </row>
    <row r="21" spans="1:119">
      <c r="A21" s="12"/>
      <c r="B21" s="23">
        <v>335.14</v>
      </c>
      <c r="C21" s="19" t="s">
        <v>70</v>
      </c>
      <c r="D21" s="43">
        <v>126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126</v>
      </c>
      <c r="O21" s="44">
        <f t="shared" si="1"/>
        <v>0.12923076923076923</v>
      </c>
      <c r="P21" s="9"/>
    </row>
    <row r="22" spans="1:119">
      <c r="A22" s="12"/>
      <c r="B22" s="23">
        <v>335.15</v>
      </c>
      <c r="C22" s="19" t="s">
        <v>71</v>
      </c>
      <c r="D22" s="43">
        <v>832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832</v>
      </c>
      <c r="O22" s="44">
        <f t="shared" si="1"/>
        <v>0.85333333333333339</v>
      </c>
      <c r="P22" s="9"/>
    </row>
    <row r="23" spans="1:119">
      <c r="A23" s="12"/>
      <c r="B23" s="23">
        <v>335.18</v>
      </c>
      <c r="C23" s="19" t="s">
        <v>72</v>
      </c>
      <c r="D23" s="43">
        <v>47825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47825</v>
      </c>
      <c r="O23" s="44">
        <f t="shared" si="1"/>
        <v>49.051282051282051</v>
      </c>
      <c r="P23" s="9"/>
    </row>
    <row r="24" spans="1:119">
      <c r="A24" s="12"/>
      <c r="B24" s="23">
        <v>335.49</v>
      </c>
      <c r="C24" s="19" t="s">
        <v>89</v>
      </c>
      <c r="D24" s="43">
        <v>35035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35035</v>
      </c>
      <c r="O24" s="44">
        <f t="shared" si="1"/>
        <v>35.93333333333333</v>
      </c>
      <c r="P24" s="9"/>
    </row>
    <row r="25" spans="1:119">
      <c r="A25" s="12"/>
      <c r="B25" s="23">
        <v>337.3</v>
      </c>
      <c r="C25" s="19" t="s">
        <v>48</v>
      </c>
      <c r="D25" s="43">
        <v>0</v>
      </c>
      <c r="E25" s="43">
        <v>84542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84542</v>
      </c>
      <c r="O25" s="44">
        <f t="shared" si="1"/>
        <v>86.709743589743596</v>
      </c>
      <c r="P25" s="9"/>
    </row>
    <row r="26" spans="1:119" ht="15.75">
      <c r="A26" s="27" t="s">
        <v>29</v>
      </c>
      <c r="B26" s="28"/>
      <c r="C26" s="29"/>
      <c r="D26" s="30">
        <f t="shared" ref="D26:M26" si="6">SUM(D27:D28)</f>
        <v>3395</v>
      </c>
      <c r="E26" s="30">
        <f t="shared" si="6"/>
        <v>0</v>
      </c>
      <c r="F26" s="30">
        <f t="shared" si="6"/>
        <v>0</v>
      </c>
      <c r="G26" s="30">
        <f t="shared" si="6"/>
        <v>0</v>
      </c>
      <c r="H26" s="30">
        <f t="shared" si="6"/>
        <v>0</v>
      </c>
      <c r="I26" s="30">
        <f t="shared" si="6"/>
        <v>0</v>
      </c>
      <c r="J26" s="30">
        <f t="shared" si="6"/>
        <v>0</v>
      </c>
      <c r="K26" s="30">
        <f t="shared" si="6"/>
        <v>0</v>
      </c>
      <c r="L26" s="30">
        <f t="shared" si="6"/>
        <v>0</v>
      </c>
      <c r="M26" s="30">
        <f t="shared" si="6"/>
        <v>0</v>
      </c>
      <c r="N26" s="30">
        <f t="shared" si="4"/>
        <v>3395</v>
      </c>
      <c r="O26" s="42">
        <f t="shared" si="1"/>
        <v>3.4820512820512821</v>
      </c>
      <c r="P26" s="10"/>
    </row>
    <row r="27" spans="1:119">
      <c r="A27" s="12"/>
      <c r="B27" s="23">
        <v>342.1</v>
      </c>
      <c r="C27" s="19" t="s">
        <v>57</v>
      </c>
      <c r="D27" s="43">
        <v>235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235</v>
      </c>
      <c r="O27" s="44">
        <f t="shared" si="1"/>
        <v>0.24102564102564103</v>
      </c>
      <c r="P27" s="9"/>
    </row>
    <row r="28" spans="1:119">
      <c r="A28" s="12"/>
      <c r="B28" s="23">
        <v>349</v>
      </c>
      <c r="C28" s="19" t="s">
        <v>49</v>
      </c>
      <c r="D28" s="43">
        <v>3160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3160</v>
      </c>
      <c r="O28" s="44">
        <f t="shared" si="1"/>
        <v>3.2410256410256411</v>
      </c>
      <c r="P28" s="9"/>
    </row>
    <row r="29" spans="1:119" ht="15.75">
      <c r="A29" s="27" t="s">
        <v>2</v>
      </c>
      <c r="B29" s="28"/>
      <c r="C29" s="29"/>
      <c r="D29" s="30">
        <f t="shared" ref="D29:M29" si="7">SUM(D30:D31)</f>
        <v>20525</v>
      </c>
      <c r="E29" s="30">
        <f t="shared" si="7"/>
        <v>0</v>
      </c>
      <c r="F29" s="30">
        <f t="shared" si="7"/>
        <v>0</v>
      </c>
      <c r="G29" s="30">
        <f t="shared" si="7"/>
        <v>0</v>
      </c>
      <c r="H29" s="30">
        <f t="shared" si="7"/>
        <v>0</v>
      </c>
      <c r="I29" s="30">
        <f t="shared" si="7"/>
        <v>0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si="4"/>
        <v>20525</v>
      </c>
      <c r="O29" s="42">
        <f t="shared" si="1"/>
        <v>21.051282051282051</v>
      </c>
      <c r="P29" s="10"/>
    </row>
    <row r="30" spans="1:119">
      <c r="A30" s="12"/>
      <c r="B30" s="23">
        <v>361.1</v>
      </c>
      <c r="C30" s="19" t="s">
        <v>33</v>
      </c>
      <c r="D30" s="43">
        <v>2148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2148</v>
      </c>
      <c r="O30" s="44">
        <f t="shared" si="1"/>
        <v>2.2030769230769232</v>
      </c>
      <c r="P30" s="9"/>
    </row>
    <row r="31" spans="1:119" ht="15.75" thickBot="1">
      <c r="A31" s="12"/>
      <c r="B31" s="23">
        <v>369.9</v>
      </c>
      <c r="C31" s="19" t="s">
        <v>35</v>
      </c>
      <c r="D31" s="43">
        <v>18377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18377</v>
      </c>
      <c r="O31" s="44">
        <f t="shared" si="1"/>
        <v>18.848205128205127</v>
      </c>
      <c r="P31" s="9"/>
    </row>
    <row r="32" spans="1:119" ht="16.5" thickBot="1">
      <c r="A32" s="13" t="s">
        <v>31</v>
      </c>
      <c r="B32" s="21"/>
      <c r="C32" s="20"/>
      <c r="D32" s="14">
        <f>SUM(D5,D12,D19,D26,D29)</f>
        <v>352474</v>
      </c>
      <c r="E32" s="14">
        <f t="shared" ref="E32:M32" si="8">SUM(E5,E12,E19,E26,E29)</f>
        <v>86118</v>
      </c>
      <c r="F32" s="14">
        <f t="shared" si="8"/>
        <v>0</v>
      </c>
      <c r="G32" s="14">
        <f t="shared" si="8"/>
        <v>0</v>
      </c>
      <c r="H32" s="14">
        <f t="shared" si="8"/>
        <v>0</v>
      </c>
      <c r="I32" s="14">
        <f t="shared" si="8"/>
        <v>0</v>
      </c>
      <c r="J32" s="14">
        <f t="shared" si="8"/>
        <v>0</v>
      </c>
      <c r="K32" s="14">
        <f t="shared" si="8"/>
        <v>0</v>
      </c>
      <c r="L32" s="14">
        <f t="shared" si="8"/>
        <v>0</v>
      </c>
      <c r="M32" s="14">
        <f t="shared" si="8"/>
        <v>0</v>
      </c>
      <c r="N32" s="14">
        <f t="shared" si="4"/>
        <v>438592</v>
      </c>
      <c r="O32" s="36">
        <f t="shared" si="1"/>
        <v>449.83794871794873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48" t="s">
        <v>90</v>
      </c>
      <c r="M34" s="48"/>
      <c r="N34" s="48"/>
      <c r="O34" s="40">
        <v>975</v>
      </c>
    </row>
    <row r="35" spans="1:1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1"/>
    </row>
    <row r="36" spans="1:15" ht="15.75" customHeight="1" thickBot="1">
      <c r="A36" s="52" t="s">
        <v>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4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2024-08-01T15:47:14Z</cp:lastPrinted>
  <dcterms:created xsi:type="dcterms:W3CDTF">2000-08-31T21:26:31Z</dcterms:created>
  <dcterms:modified xsi:type="dcterms:W3CDTF">2024-08-01T15:47:20Z</dcterms:modified>
</cp:coreProperties>
</file>