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'2007'!$A$1:$O$37</definedName>
    <definedName name="_xlnm.Print_Area" localSheetId="15">'2008'!$A$1:$O$36</definedName>
    <definedName name="_xlnm.Print_Area" localSheetId="14">'2009'!$A$1:$O$36</definedName>
    <definedName name="_xlnm.Print_Area" localSheetId="13">'2010'!$A$1:$O$34</definedName>
    <definedName name="_xlnm.Print_Area" localSheetId="12">'2011'!$A$1:$O$37</definedName>
    <definedName name="_xlnm.Print_Area" localSheetId="11">'2012'!$A$1:$O$39</definedName>
    <definedName name="_xlnm.Print_Area" localSheetId="10">'2013'!$A$1:$O$40</definedName>
    <definedName name="_xlnm.Print_Area" localSheetId="9">'2014'!$A$1:$O$42</definedName>
    <definedName name="_xlnm.Print_Area" localSheetId="8">'2015'!$A$1:$O$39</definedName>
    <definedName name="_xlnm.Print_Area" localSheetId="7">'2016'!$A$1:$O$39</definedName>
    <definedName name="_xlnm.Print_Area" localSheetId="6">'2017'!$A$1:$O$39</definedName>
    <definedName name="_xlnm.Print_Area" localSheetId="5">'2018'!$A$1:$O$39</definedName>
    <definedName name="_xlnm.Print_Area" localSheetId="4">'2019'!$A$1:$O$39</definedName>
    <definedName name="_xlnm.Print_Area" localSheetId="3">'2020'!$A$1:$O$39</definedName>
    <definedName name="_xlnm.Print_Area" localSheetId="2">'2021'!$A$1:$P$39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 l="1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30" i="49"/>
  <c r="P30" i="49" s="1"/>
  <c r="O28" i="49"/>
  <c r="P28" i="49" s="1"/>
  <c r="O25" i="49"/>
  <c r="P25" i="49" s="1"/>
  <c r="O17" i="49"/>
  <c r="P17" i="49" s="1"/>
  <c r="O13" i="49"/>
  <c r="P13" i="49" s="1"/>
  <c r="O5" i="49"/>
  <c r="P5" i="49" s="1"/>
  <c r="E36" i="48"/>
  <c r="F36" i="48"/>
  <c r="G36" i="48"/>
  <c r="H36" i="48"/>
  <c r="I36" i="48"/>
  <c r="J36" i="48"/>
  <c r="K36" i="48"/>
  <c r="L36" i="48"/>
  <c r="M36" i="48"/>
  <c r="N36" i="48"/>
  <c r="D36" i="48"/>
  <c r="O36" i="49" l="1"/>
  <c r="P36" i="49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3" i="48" l="1"/>
  <c r="P33" i="48" s="1"/>
  <c r="O30" i="48"/>
  <c r="P30" i="48" s="1"/>
  <c r="O28" i="48"/>
  <c r="P28" i="48" s="1"/>
  <c r="O25" i="48"/>
  <c r="P25" i="48" s="1"/>
  <c r="O17" i="48"/>
  <c r="P17" i="48" s="1"/>
  <c r="O13" i="48"/>
  <c r="P13" i="48" s="1"/>
  <c r="O5" i="48"/>
  <c r="P5" i="48" s="1"/>
  <c r="N35" i="47"/>
  <c r="D5" i="47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/>
  <c r="O30" i="47"/>
  <c r="P30" i="47" s="1"/>
  <c r="N29" i="47"/>
  <c r="M29" i="47"/>
  <c r="L29" i="47"/>
  <c r="K29" i="47"/>
  <c r="O29" i="47" s="1"/>
  <c r="P29" i="47" s="1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O27" i="47" s="1"/>
  <c r="P27" i="47" s="1"/>
  <c r="K27" i="47"/>
  <c r="J27" i="47"/>
  <c r="I27" i="47"/>
  <c r="H27" i="47"/>
  <c r="G27" i="47"/>
  <c r="F27" i="47"/>
  <c r="E27" i="47"/>
  <c r="D27" i="47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D35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O13" i="47" s="1"/>
  <c r="P13" i="47" s="1"/>
  <c r="F13" i="47"/>
  <c r="E13" i="47"/>
  <c r="D13" i="47"/>
  <c r="O12" i="47"/>
  <c r="P12" i="47" s="1"/>
  <c r="O11" i="47"/>
  <c r="P11" i="47" s="1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M35" i="47" s="1"/>
  <c r="L5" i="47"/>
  <c r="L35" i="47" s="1"/>
  <c r="K5" i="47"/>
  <c r="K35" i="47" s="1"/>
  <c r="J5" i="47"/>
  <c r="J35" i="47" s="1"/>
  <c r="I5" i="47"/>
  <c r="I35" i="47" s="1"/>
  <c r="H5" i="47"/>
  <c r="H35" i="47" s="1"/>
  <c r="G5" i="47"/>
  <c r="G35" i="47" s="1"/>
  <c r="F5" i="47"/>
  <c r="F35" i="47" s="1"/>
  <c r="E5" i="47"/>
  <c r="E35" i="47" s="1"/>
  <c r="N34" i="46"/>
  <c r="O34" i="46" s="1"/>
  <c r="N33" i="46"/>
  <c r="O33" i="46" s="1"/>
  <c r="M32" i="46"/>
  <c r="L32" i="46"/>
  <c r="K32" i="46"/>
  <c r="J32" i="46"/>
  <c r="I32" i="46"/>
  <c r="H32" i="46"/>
  <c r="G32" i="46"/>
  <c r="N32" i="46" s="1"/>
  <c r="O32" i="46" s="1"/>
  <c r="F32" i="46"/>
  <c r="E32" i="46"/>
  <c r="D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N27" i="46" s="1"/>
  <c r="O27" i="46" s="1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N24" i="46" s="1"/>
  <c r="O24" i="46" s="1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 s="1"/>
  <c r="M16" i="46"/>
  <c r="L16" i="46"/>
  <c r="L35" i="46" s="1"/>
  <c r="K16" i="46"/>
  <c r="N16" i="46" s="1"/>
  <c r="O16" i="46" s="1"/>
  <c r="J16" i="46"/>
  <c r="I16" i="46"/>
  <c r="H16" i="46"/>
  <c r="G16" i="46"/>
  <c r="F16" i="46"/>
  <c r="E16" i="46"/>
  <c r="D16" i="46"/>
  <c r="N15" i="46"/>
  <c r="O15" i="46" s="1"/>
  <c r="N14" i="46"/>
  <c r="O14" i="46"/>
  <c r="M13" i="46"/>
  <c r="N13" i="46" s="1"/>
  <c r="O13" i="46" s="1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M35" i="46" s="1"/>
  <c r="L5" i="46"/>
  <c r="K5" i="46"/>
  <c r="K35" i="46" s="1"/>
  <c r="J5" i="46"/>
  <c r="J35" i="46" s="1"/>
  <c r="I5" i="46"/>
  <c r="I35" i="46" s="1"/>
  <c r="H5" i="46"/>
  <c r="H35" i="46" s="1"/>
  <c r="G5" i="46"/>
  <c r="G35" i="46" s="1"/>
  <c r="F5" i="46"/>
  <c r="F35" i="46" s="1"/>
  <c r="E5" i="46"/>
  <c r="E35" i="46" s="1"/>
  <c r="D5" i="46"/>
  <c r="D35" i="46" s="1"/>
  <c r="N35" i="46" s="1"/>
  <c r="O35" i="46" s="1"/>
  <c r="G35" i="45"/>
  <c r="N34" i="45"/>
  <c r="O34" i="45" s="1"/>
  <c r="N33" i="45"/>
  <c r="O33" i="45"/>
  <c r="M32" i="45"/>
  <c r="N32" i="45" s="1"/>
  <c r="O32" i="45" s="1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N24" i="45" s="1"/>
  <c r="O24" i="45" s="1"/>
  <c r="D24" i="45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F35" i="45" s="1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N13" i="45" s="1"/>
  <c r="O13" i="45" s="1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M35" i="45" s="1"/>
  <c r="L5" i="45"/>
  <c r="L35" i="45" s="1"/>
  <c r="K5" i="45"/>
  <c r="K35" i="45" s="1"/>
  <c r="J5" i="45"/>
  <c r="J35" i="45" s="1"/>
  <c r="I5" i="45"/>
  <c r="I35" i="45" s="1"/>
  <c r="H5" i="45"/>
  <c r="H35" i="45" s="1"/>
  <c r="G5" i="45"/>
  <c r="N5" i="45" s="1"/>
  <c r="O5" i="45" s="1"/>
  <c r="F5" i="45"/>
  <c r="E5" i="45"/>
  <c r="E35" i="45" s="1"/>
  <c r="D5" i="45"/>
  <c r="D35" i="45" s="1"/>
  <c r="N34" i="44"/>
  <c r="O34" i="44" s="1"/>
  <c r="N33" i="44"/>
  <c r="O33" i="44" s="1"/>
  <c r="M32" i="44"/>
  <c r="L32" i="44"/>
  <c r="K32" i="44"/>
  <c r="J32" i="44"/>
  <c r="I32" i="44"/>
  <c r="H32" i="44"/>
  <c r="G32" i="44"/>
  <c r="N32" i="44" s="1"/>
  <c r="O32" i="44" s="1"/>
  <c r="F32" i="44"/>
  <c r="E32" i="44"/>
  <c r="D32" i="44"/>
  <c r="N31" i="44"/>
  <c r="O31" i="44" s="1"/>
  <c r="N30" i="44"/>
  <c r="O30" i="44" s="1"/>
  <c r="M29" i="44"/>
  <c r="L29" i="44"/>
  <c r="K29" i="44"/>
  <c r="J29" i="44"/>
  <c r="I29" i="44"/>
  <c r="N29" i="44" s="1"/>
  <c r="O29" i="44" s="1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N24" i="44" s="1"/>
  <c r="O24" i="44" s="1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L35" i="44" s="1"/>
  <c r="K16" i="44"/>
  <c r="N16" i="44" s="1"/>
  <c r="O16" i="44" s="1"/>
  <c r="J16" i="44"/>
  <c r="I16" i="44"/>
  <c r="H16" i="44"/>
  <c r="G16" i="44"/>
  <c r="F16" i="44"/>
  <c r="E16" i="44"/>
  <c r="D16" i="44"/>
  <c r="N15" i="44"/>
  <c r="O15" i="44" s="1"/>
  <c r="N14" i="44"/>
  <c r="O14" i="44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M35" i="44" s="1"/>
  <c r="L5" i="44"/>
  <c r="K5" i="44"/>
  <c r="K35" i="44" s="1"/>
  <c r="J5" i="44"/>
  <c r="J35" i="44" s="1"/>
  <c r="I5" i="44"/>
  <c r="I35" i="44" s="1"/>
  <c r="H5" i="44"/>
  <c r="H35" i="44" s="1"/>
  <c r="G5" i="44"/>
  <c r="G35" i="44" s="1"/>
  <c r="F5" i="44"/>
  <c r="F35" i="44" s="1"/>
  <c r="E5" i="44"/>
  <c r="E35" i="44" s="1"/>
  <c r="D5" i="44"/>
  <c r="D35" i="44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N24" i="43" s="1"/>
  <c r="O24" i="43" s="1"/>
  <c r="D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F35" i="43" s="1"/>
  <c r="E16" i="43"/>
  <c r="N16" i="43" s="1"/>
  <c r="O16" i="43" s="1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35" i="43" s="1"/>
  <c r="L5" i="43"/>
  <c r="L35" i="43" s="1"/>
  <c r="K5" i="43"/>
  <c r="K35" i="43" s="1"/>
  <c r="J5" i="43"/>
  <c r="J35" i="43" s="1"/>
  <c r="I5" i="43"/>
  <c r="I35" i="43" s="1"/>
  <c r="H5" i="43"/>
  <c r="H35" i="43" s="1"/>
  <c r="G5" i="43"/>
  <c r="G35" i="43" s="1"/>
  <c r="F5" i="43"/>
  <c r="E5" i="43"/>
  <c r="E35" i="43" s="1"/>
  <c r="D5" i="43"/>
  <c r="D35" i="43" s="1"/>
  <c r="N34" i="42"/>
  <c r="O34" i="42" s="1"/>
  <c r="N33" i="42"/>
  <c r="O33" i="42" s="1"/>
  <c r="M32" i="42"/>
  <c r="L32" i="42"/>
  <c r="K32" i="42"/>
  <c r="J32" i="42"/>
  <c r="I32" i="42"/>
  <c r="H32" i="42"/>
  <c r="G32" i="42"/>
  <c r="N32" i="42" s="1"/>
  <c r="O32" i="42" s="1"/>
  <c r="F32" i="42"/>
  <c r="E32" i="42"/>
  <c r="D32" i="42"/>
  <c r="N31" i="42"/>
  <c r="O31" i="42" s="1"/>
  <c r="N30" i="42"/>
  <c r="O30" i="42" s="1"/>
  <c r="M29" i="42"/>
  <c r="L29" i="42"/>
  <c r="K29" i="42"/>
  <c r="J29" i="42"/>
  <c r="I29" i="42"/>
  <c r="N29" i="42" s="1"/>
  <c r="O29" i="42" s="1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N27" i="42" s="1"/>
  <c r="O27" i="42" s="1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N24" i="42" s="1"/>
  <c r="O24" i="42" s="1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L35" i="42" s="1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35" i="42" s="1"/>
  <c r="L5" i="42"/>
  <c r="K5" i="42"/>
  <c r="K35" i="42" s="1"/>
  <c r="J5" i="42"/>
  <c r="J35" i="42" s="1"/>
  <c r="I5" i="42"/>
  <c r="I35" i="42" s="1"/>
  <c r="H5" i="42"/>
  <c r="H35" i="42" s="1"/>
  <c r="G5" i="42"/>
  <c r="G35" i="42" s="1"/>
  <c r="F5" i="42"/>
  <c r="F35" i="42" s="1"/>
  <c r="E5" i="42"/>
  <c r="E35" i="42" s="1"/>
  <c r="D5" i="42"/>
  <c r="D35" i="42" s="1"/>
  <c r="F33" i="40"/>
  <c r="G33" i="40"/>
  <c r="H35" i="41"/>
  <c r="I35" i="41"/>
  <c r="N34" i="41"/>
  <c r="O34" i="41" s="1"/>
  <c r="N33" i="41"/>
  <c r="O33" i="41" s="1"/>
  <c r="M32" i="41"/>
  <c r="L32" i="41"/>
  <c r="K32" i="41"/>
  <c r="N32" i="41" s="1"/>
  <c r="O32" i="41" s="1"/>
  <c r="J32" i="41"/>
  <c r="I32" i="41"/>
  <c r="H32" i="41"/>
  <c r="G32" i="41"/>
  <c r="F32" i="41"/>
  <c r="E32" i="41"/>
  <c r="D32" i="41"/>
  <c r="N31" i="41"/>
  <c r="O31" i="41" s="1"/>
  <c r="N30" i="41"/>
  <c r="O30" i="41"/>
  <c r="M29" i="41"/>
  <c r="N29" i="41" s="1"/>
  <c r="O29" i="41" s="1"/>
  <c r="L29" i="41"/>
  <c r="K29" i="41"/>
  <c r="J29" i="41"/>
  <c r="I29" i="41"/>
  <c r="H29" i="41"/>
  <c r="G29" i="41"/>
  <c r="F29" i="41"/>
  <c r="E29" i="41"/>
  <c r="D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35" i="41" s="1"/>
  <c r="L5" i="41"/>
  <c r="L35" i="41" s="1"/>
  <c r="K5" i="41"/>
  <c r="K35" i="41" s="1"/>
  <c r="J5" i="41"/>
  <c r="J35" i="41" s="1"/>
  <c r="I5" i="41"/>
  <c r="H5" i="41"/>
  <c r="G5" i="41"/>
  <c r="G35" i="41" s="1"/>
  <c r="F5" i="41"/>
  <c r="F35" i="41" s="1"/>
  <c r="E5" i="41"/>
  <c r="E35" i="41" s="1"/>
  <c r="D5" i="41"/>
  <c r="D35" i="41" s="1"/>
  <c r="N35" i="41" s="1"/>
  <c r="O35" i="41" s="1"/>
  <c r="N32" i="40"/>
  <c r="O32" i="40" s="1"/>
  <c r="N31" i="40"/>
  <c r="O31" i="40" s="1"/>
  <c r="N30" i="40"/>
  <c r="O30" i="40" s="1"/>
  <c r="M29" i="40"/>
  <c r="L29" i="40"/>
  <c r="K29" i="40"/>
  <c r="J29" i="40"/>
  <c r="I29" i="40"/>
  <c r="N29" i="40" s="1"/>
  <c r="O29" i="40" s="1"/>
  <c r="H29" i="40"/>
  <c r="G29" i="40"/>
  <c r="F29" i="40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N25" i="40" s="1"/>
  <c r="O25" i="40" s="1"/>
  <c r="H25" i="40"/>
  <c r="G25" i="40"/>
  <c r="F25" i="40"/>
  <c r="E25" i="40"/>
  <c r="D25" i="40"/>
  <c r="N24" i="40"/>
  <c r="O24" i="40" s="1"/>
  <c r="N23" i="40"/>
  <c r="O23" i="40" s="1"/>
  <c r="M22" i="40"/>
  <c r="L22" i="40"/>
  <c r="K22" i="40"/>
  <c r="N22" i="40" s="1"/>
  <c r="O22" i="40" s="1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N15" i="40" s="1"/>
  <c r="O15" i="40" s="1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N12" i="40" s="1"/>
  <c r="O12" i="40" s="1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M33" i="40" s="1"/>
  <c r="L5" i="40"/>
  <c r="L33" i="40" s="1"/>
  <c r="K5" i="40"/>
  <c r="K33" i="40" s="1"/>
  <c r="J5" i="40"/>
  <c r="J33" i="40" s="1"/>
  <c r="I5" i="40"/>
  <c r="I33" i="40" s="1"/>
  <c r="H5" i="40"/>
  <c r="H33" i="40" s="1"/>
  <c r="G5" i="40"/>
  <c r="F5" i="40"/>
  <c r="E5" i="40"/>
  <c r="E33" i="40" s="1"/>
  <c r="D5" i="40"/>
  <c r="D33" i="40" s="1"/>
  <c r="N37" i="39"/>
  <c r="O37" i="39" s="1"/>
  <c r="N36" i="39"/>
  <c r="O36" i="39" s="1"/>
  <c r="N35" i="39"/>
  <c r="O35" i="39"/>
  <c r="M34" i="39"/>
  <c r="N34" i="39" s="1"/>
  <c r="O34" i="39" s="1"/>
  <c r="L34" i="39"/>
  <c r="K34" i="39"/>
  <c r="J34" i="39"/>
  <c r="I34" i="39"/>
  <c r="H34" i="39"/>
  <c r="G34" i="39"/>
  <c r="F34" i="39"/>
  <c r="E34" i="39"/>
  <c r="D34" i="39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D38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N24" i="39" s="1"/>
  <c r="O24" i="39" s="1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G38" i="39" s="1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N13" i="39" s="1"/>
  <c r="O13" i="39" s="1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I38" i="39" s="1"/>
  <c r="H5" i="39"/>
  <c r="N5" i="39" s="1"/>
  <c r="O5" i="39" s="1"/>
  <c r="G5" i="39"/>
  <c r="F5" i="39"/>
  <c r="E5" i="39"/>
  <c r="D5" i="39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M27" i="38"/>
  <c r="L27" i="38"/>
  <c r="N27" i="38" s="1"/>
  <c r="O27" i="38" s="1"/>
  <c r="K27" i="38"/>
  <c r="J27" i="38"/>
  <c r="I27" i="38"/>
  <c r="H27" i="38"/>
  <c r="G27" i="38"/>
  <c r="F27" i="38"/>
  <c r="E27" i="38"/>
  <c r="D27" i="38"/>
  <c r="N26" i="38"/>
  <c r="O26" i="38" s="1"/>
  <c r="M25" i="38"/>
  <c r="L25" i="38"/>
  <c r="N25" i="38" s="1"/>
  <c r="O25" i="38" s="1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N15" i="38" s="1"/>
  <c r="O15" i="38" s="1"/>
  <c r="K15" i="38"/>
  <c r="J15" i="38"/>
  <c r="I15" i="38"/>
  <c r="H15" i="38"/>
  <c r="G15" i="38"/>
  <c r="F15" i="38"/>
  <c r="E15" i="38"/>
  <c r="D15" i="38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D3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32" i="38" s="1"/>
  <c r="L5" i="38"/>
  <c r="L32" i="38" s="1"/>
  <c r="K5" i="38"/>
  <c r="K32" i="38" s="1"/>
  <c r="J5" i="38"/>
  <c r="J32" i="38" s="1"/>
  <c r="I5" i="38"/>
  <c r="I32" i="38" s="1"/>
  <c r="H5" i="38"/>
  <c r="N5" i="38" s="1"/>
  <c r="O5" i="38" s="1"/>
  <c r="H32" i="38"/>
  <c r="G5" i="38"/>
  <c r="G32" i="38"/>
  <c r="F5" i="38"/>
  <c r="F32" i="38"/>
  <c r="E5" i="38"/>
  <c r="E32" i="38"/>
  <c r="D5" i="38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/>
  <c r="M31" i="37"/>
  <c r="L31" i="37"/>
  <c r="K31" i="37"/>
  <c r="J31" i="37"/>
  <c r="I31" i="37"/>
  <c r="H31" i="37"/>
  <c r="G31" i="37"/>
  <c r="F31" i="37"/>
  <c r="E31" i="37"/>
  <c r="D31" i="37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D36" i="37" s="1"/>
  <c r="N36" i="37" s="1"/>
  <c r="O3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H36" i="37" s="1"/>
  <c r="G18" i="37"/>
  <c r="G36" i="37" s="1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N14" i="37" s="1"/>
  <c r="O14" i="37" s="1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M36" i="37" s="1"/>
  <c r="L5" i="37"/>
  <c r="L36" i="37" s="1"/>
  <c r="K5" i="37"/>
  <c r="K36" i="37" s="1"/>
  <c r="J5" i="37"/>
  <c r="I5" i="37"/>
  <c r="I36" i="37" s="1"/>
  <c r="H5" i="37"/>
  <c r="G5" i="37"/>
  <c r="F5" i="37"/>
  <c r="F36" i="37" s="1"/>
  <c r="E5" i="37"/>
  <c r="E36" i="37" s="1"/>
  <c r="D5" i="37"/>
  <c r="N34" i="36"/>
  <c r="O34" i="36" s="1"/>
  <c r="N33" i="36"/>
  <c r="O33" i="36" s="1"/>
  <c r="M32" i="36"/>
  <c r="L32" i="36"/>
  <c r="K32" i="36"/>
  <c r="J32" i="36"/>
  <c r="I32" i="36"/>
  <c r="H32" i="36"/>
  <c r="N32" i="36" s="1"/>
  <c r="O32" i="36" s="1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M28" i="36"/>
  <c r="L28" i="36"/>
  <c r="K28" i="36"/>
  <c r="J28" i="36"/>
  <c r="N28" i="36" s="1"/>
  <c r="O28" i="36" s="1"/>
  <c r="I28" i="36"/>
  <c r="H28" i="36"/>
  <c r="G28" i="36"/>
  <c r="F28" i="36"/>
  <c r="E28" i="36"/>
  <c r="D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D35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I35" i="36" s="1"/>
  <c r="H13" i="36"/>
  <c r="N13" i="36" s="1"/>
  <c r="O13" i="36" s="1"/>
  <c r="G13" i="36"/>
  <c r="F13" i="36"/>
  <c r="E13" i="36"/>
  <c r="D13" i="36"/>
  <c r="N12" i="36"/>
  <c r="O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M35" i="36" s="1"/>
  <c r="L5" i="36"/>
  <c r="L35" i="36"/>
  <c r="K5" i="36"/>
  <c r="K35" i="36" s="1"/>
  <c r="J5" i="36"/>
  <c r="J35" i="36" s="1"/>
  <c r="I5" i="36"/>
  <c r="H5" i="36"/>
  <c r="H35" i="36" s="1"/>
  <c r="G5" i="36"/>
  <c r="F5" i="36"/>
  <c r="F35" i="36" s="1"/>
  <c r="E5" i="36"/>
  <c r="D5" i="36"/>
  <c r="N5" i="36" s="1"/>
  <c r="O5" i="36" s="1"/>
  <c r="N32" i="35"/>
  <c r="O32" i="35" s="1"/>
  <c r="N31" i="35"/>
  <c r="O31" i="35" s="1"/>
  <c r="M30" i="35"/>
  <c r="L30" i="35"/>
  <c r="K30" i="35"/>
  <c r="J30" i="35"/>
  <c r="I30" i="35"/>
  <c r="H30" i="35"/>
  <c r="G30" i="35"/>
  <c r="N30" i="35"/>
  <c r="O30" i="35"/>
  <c r="F30" i="35"/>
  <c r="E30" i="35"/>
  <c r="D30" i="35"/>
  <c r="N29" i="35"/>
  <c r="O29" i="35" s="1"/>
  <c r="M28" i="35"/>
  <c r="L28" i="35"/>
  <c r="K28" i="35"/>
  <c r="J28" i="35"/>
  <c r="I28" i="35"/>
  <c r="H28" i="35"/>
  <c r="H33" i="35" s="1"/>
  <c r="G28" i="35"/>
  <c r="G33" i="35" s="1"/>
  <c r="F28" i="35"/>
  <c r="E28" i="35"/>
  <c r="D28" i="35"/>
  <c r="N27" i="35"/>
  <c r="O27" i="35" s="1"/>
  <c r="M26" i="35"/>
  <c r="L26" i="35"/>
  <c r="K26" i="35"/>
  <c r="J26" i="35"/>
  <c r="J33" i="35" s="1"/>
  <c r="I26" i="35"/>
  <c r="N26" i="35" s="1"/>
  <c r="O26" i="35" s="1"/>
  <c r="H26" i="35"/>
  <c r="G26" i="35"/>
  <c r="F26" i="35"/>
  <c r="E26" i="35"/>
  <c r="D26" i="35"/>
  <c r="N25" i="35"/>
  <c r="O25" i="35" s="1"/>
  <c r="N24" i="35"/>
  <c r="O24" i="35" s="1"/>
  <c r="M23" i="35"/>
  <c r="L23" i="35"/>
  <c r="L33" i="35" s="1"/>
  <c r="K23" i="35"/>
  <c r="K33" i="35" s="1"/>
  <c r="J23" i="35"/>
  <c r="I23" i="35"/>
  <c r="H23" i="35"/>
  <c r="G23" i="35"/>
  <c r="F23" i="35"/>
  <c r="E23" i="35"/>
  <c r="D23" i="35"/>
  <c r="N22" i="35"/>
  <c r="O22" i="35"/>
  <c r="N21" i="35"/>
  <c r="O21" i="35" s="1"/>
  <c r="N20" i="35"/>
  <c r="O20" i="35"/>
  <c r="N19" i="35"/>
  <c r="O19" i="35" s="1"/>
  <c r="N18" i="35"/>
  <c r="O18" i="35" s="1"/>
  <c r="N17" i="35"/>
  <c r="O17" i="35" s="1"/>
  <c r="N16" i="35"/>
  <c r="O16" i="35"/>
  <c r="M15" i="35"/>
  <c r="N15" i="35" s="1"/>
  <c r="O15" i="35" s="1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/>
  <c r="M11" i="35"/>
  <c r="L11" i="35"/>
  <c r="K11" i="35"/>
  <c r="J11" i="35"/>
  <c r="I11" i="35"/>
  <c r="H11" i="35"/>
  <c r="G11" i="35"/>
  <c r="F11" i="35"/>
  <c r="F33" i="35"/>
  <c r="E11" i="35"/>
  <c r="D11" i="35"/>
  <c r="N10" i="35"/>
  <c r="O10" i="35" s="1"/>
  <c r="N9" i="35"/>
  <c r="O9" i="35" s="1"/>
  <c r="N8" i="35"/>
  <c r="O8" i="35"/>
  <c r="N7" i="35"/>
  <c r="O7" i="35" s="1"/>
  <c r="N6" i="35"/>
  <c r="O6" i="35"/>
  <c r="M5" i="35"/>
  <c r="M33" i="35" s="1"/>
  <c r="L5" i="35"/>
  <c r="K5" i="35"/>
  <c r="J5" i="35"/>
  <c r="I5" i="35"/>
  <c r="I33" i="35" s="1"/>
  <c r="H5" i="35"/>
  <c r="G5" i="35"/>
  <c r="F5" i="35"/>
  <c r="E5" i="35"/>
  <c r="E33" i="35" s="1"/>
  <c r="D5" i="35"/>
  <c r="N5" i="35" s="1"/>
  <c r="O5" i="35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N23" i="34" s="1"/>
  <c r="O23" i="34" s="1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N20" i="34" s="1"/>
  <c r="O20" i="34" s="1"/>
  <c r="J20" i="34"/>
  <c r="I20" i="34"/>
  <c r="H20" i="34"/>
  <c r="G20" i="34"/>
  <c r="F20" i="34"/>
  <c r="E20" i="34"/>
  <c r="D20" i="34"/>
  <c r="N19" i="34"/>
  <c r="O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I30" i="34" s="1"/>
  <c r="H14" i="34"/>
  <c r="G14" i="34"/>
  <c r="F14" i="34"/>
  <c r="E14" i="34"/>
  <c r="D14" i="34"/>
  <c r="N13" i="34"/>
  <c r="O13" i="34" s="1"/>
  <c r="N12" i="34"/>
  <c r="O12" i="34" s="1"/>
  <c r="M11" i="34"/>
  <c r="L11" i="34"/>
  <c r="K11" i="34"/>
  <c r="N11" i="34" s="1"/>
  <c r="O11" i="34" s="1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 s="1"/>
  <c r="N6" i="34"/>
  <c r="O6" i="34" s="1"/>
  <c r="M5" i="34"/>
  <c r="M30" i="34" s="1"/>
  <c r="L5" i="34"/>
  <c r="L30" i="34"/>
  <c r="K5" i="34"/>
  <c r="K30" i="34" s="1"/>
  <c r="J5" i="34"/>
  <c r="J30" i="34" s="1"/>
  <c r="I5" i="34"/>
  <c r="H5" i="34"/>
  <c r="H30" i="34" s="1"/>
  <c r="G5" i="34"/>
  <c r="G30" i="34" s="1"/>
  <c r="F5" i="34"/>
  <c r="F30" i="34"/>
  <c r="E5" i="34"/>
  <c r="N5" i="34" s="1"/>
  <c r="O5" i="34" s="1"/>
  <c r="D5" i="34"/>
  <c r="D30" i="34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27" i="33"/>
  <c r="F27" i="33"/>
  <c r="G27" i="33"/>
  <c r="H27" i="33"/>
  <c r="I27" i="33"/>
  <c r="J27" i="33"/>
  <c r="J32" i="33" s="1"/>
  <c r="K27" i="33"/>
  <c r="L27" i="33"/>
  <c r="M27" i="33"/>
  <c r="E25" i="33"/>
  <c r="F25" i="33"/>
  <c r="G25" i="33"/>
  <c r="H25" i="33"/>
  <c r="I25" i="33"/>
  <c r="J25" i="33"/>
  <c r="K25" i="33"/>
  <c r="L25" i="33"/>
  <c r="M25" i="33"/>
  <c r="E22" i="33"/>
  <c r="F22" i="33"/>
  <c r="G22" i="33"/>
  <c r="H22" i="33"/>
  <c r="I22" i="33"/>
  <c r="J22" i="33"/>
  <c r="K22" i="33"/>
  <c r="L22" i="33"/>
  <c r="L32" i="33" s="1"/>
  <c r="M22" i="33"/>
  <c r="M32" i="33" s="1"/>
  <c r="E15" i="33"/>
  <c r="F15" i="33"/>
  <c r="G15" i="33"/>
  <c r="H15" i="33"/>
  <c r="I15" i="33"/>
  <c r="J15" i="33"/>
  <c r="K15" i="33"/>
  <c r="L15" i="33"/>
  <c r="M15" i="33"/>
  <c r="E12" i="33"/>
  <c r="E32" i="33" s="1"/>
  <c r="F12" i="33"/>
  <c r="G12" i="33"/>
  <c r="H12" i="33"/>
  <c r="I12" i="33"/>
  <c r="J12" i="33"/>
  <c r="K12" i="33"/>
  <c r="L12" i="33"/>
  <c r="M12" i="33"/>
  <c r="E5" i="33"/>
  <c r="F5" i="33"/>
  <c r="F32" i="33"/>
  <c r="G5" i="33"/>
  <c r="G32" i="33" s="1"/>
  <c r="H5" i="33"/>
  <c r="H32" i="33" s="1"/>
  <c r="I5" i="33"/>
  <c r="I32" i="33" s="1"/>
  <c r="J5" i="33"/>
  <c r="K5" i="33"/>
  <c r="K32" i="33" s="1"/>
  <c r="L5" i="33"/>
  <c r="M5" i="33"/>
  <c r="D27" i="33"/>
  <c r="D22" i="33"/>
  <c r="N22" i="33" s="1"/>
  <c r="O22" i="33" s="1"/>
  <c r="D15" i="33"/>
  <c r="D12" i="33"/>
  <c r="D5" i="33"/>
  <c r="N31" i="33"/>
  <c r="O31" i="33" s="1"/>
  <c r="N30" i="33"/>
  <c r="O30" i="33" s="1"/>
  <c r="N28" i="33"/>
  <c r="O28" i="33" s="1"/>
  <c r="D25" i="33"/>
  <c r="N25" i="33" s="1"/>
  <c r="O25" i="33" s="1"/>
  <c r="N26" i="33"/>
  <c r="O26" i="33"/>
  <c r="N24" i="33"/>
  <c r="O24" i="33" s="1"/>
  <c r="N23" i="33"/>
  <c r="O23" i="33"/>
  <c r="N14" i="33"/>
  <c r="O14" i="33" s="1"/>
  <c r="N7" i="33"/>
  <c r="O7" i="33" s="1"/>
  <c r="N8" i="33"/>
  <c r="O8" i="33" s="1"/>
  <c r="N9" i="33"/>
  <c r="O9" i="33"/>
  <c r="N10" i="33"/>
  <c r="O10" i="33" s="1"/>
  <c r="N11" i="33"/>
  <c r="O11" i="33"/>
  <c r="N6" i="33"/>
  <c r="O6" i="33" s="1"/>
  <c r="N16" i="33"/>
  <c r="O16" i="33" s="1"/>
  <c r="N17" i="33"/>
  <c r="O17" i="33" s="1"/>
  <c r="N18" i="33"/>
  <c r="O18" i="33"/>
  <c r="N19" i="33"/>
  <c r="O19" i="33" s="1"/>
  <c r="N20" i="33"/>
  <c r="O20" i="33"/>
  <c r="N21" i="33"/>
  <c r="O21" i="33" s="1"/>
  <c r="N13" i="33"/>
  <c r="O13" i="33" s="1"/>
  <c r="N11" i="35"/>
  <c r="O11" i="35"/>
  <c r="N25" i="36"/>
  <c r="O25" i="36" s="1"/>
  <c r="N33" i="37"/>
  <c r="O33" i="37" s="1"/>
  <c r="N31" i="37"/>
  <c r="O31" i="37"/>
  <c r="E35" i="36"/>
  <c r="J36" i="37"/>
  <c r="G35" i="36"/>
  <c r="F38" i="39"/>
  <c r="E38" i="39"/>
  <c r="L38" i="39"/>
  <c r="J38" i="39"/>
  <c r="N16" i="39"/>
  <c r="O16" i="39" s="1"/>
  <c r="N15" i="33"/>
  <c r="O15" i="33"/>
  <c r="N17" i="36"/>
  <c r="O17" i="36"/>
  <c r="N29" i="37"/>
  <c r="O29" i="37" s="1"/>
  <c r="N22" i="38"/>
  <c r="O22" i="38"/>
  <c r="K38" i="39"/>
  <c r="N27" i="41"/>
  <c r="O27" i="41" s="1"/>
  <c r="N27" i="40"/>
  <c r="O27" i="40" s="1"/>
  <c r="N5" i="40"/>
  <c r="O5" i="40" s="1"/>
  <c r="N16" i="42"/>
  <c r="O16" i="42" s="1"/>
  <c r="N32" i="43"/>
  <c r="O32" i="43" s="1"/>
  <c r="N27" i="44"/>
  <c r="O27" i="44" s="1"/>
  <c r="N5" i="44"/>
  <c r="O5" i="44" s="1"/>
  <c r="N16" i="45"/>
  <c r="O16" i="45" s="1"/>
  <c r="N29" i="46"/>
  <c r="O29" i="46" s="1"/>
  <c r="O32" i="47"/>
  <c r="P32" i="47" s="1"/>
  <c r="O5" i="47"/>
  <c r="P5" i="47" s="1"/>
  <c r="O36" i="48" l="1"/>
  <c r="P36" i="48" s="1"/>
  <c r="N32" i="38"/>
  <c r="O32" i="38" s="1"/>
  <c r="N35" i="45"/>
  <c r="O35" i="45" s="1"/>
  <c r="N30" i="34"/>
  <c r="O30" i="34" s="1"/>
  <c r="N35" i="36"/>
  <c r="O35" i="36" s="1"/>
  <c r="N33" i="40"/>
  <c r="O33" i="40" s="1"/>
  <c r="N35" i="42"/>
  <c r="O35" i="42" s="1"/>
  <c r="N35" i="43"/>
  <c r="O35" i="43" s="1"/>
  <c r="O35" i="47"/>
  <c r="P35" i="47" s="1"/>
  <c r="N35" i="44"/>
  <c r="O35" i="44" s="1"/>
  <c r="M38" i="39"/>
  <c r="N38" i="39" s="1"/>
  <c r="O38" i="39" s="1"/>
  <c r="D33" i="35"/>
  <c r="N33" i="35" s="1"/>
  <c r="O33" i="35" s="1"/>
  <c r="N14" i="34"/>
  <c r="O14" i="34" s="1"/>
  <c r="E30" i="34"/>
  <c r="N26" i="37"/>
  <c r="O26" i="37" s="1"/>
  <c r="O16" i="47"/>
  <c r="P16" i="47" s="1"/>
  <c r="D32" i="33"/>
  <c r="N32" i="33" s="1"/>
  <c r="O32" i="33" s="1"/>
  <c r="N27" i="33"/>
  <c r="O27" i="33" s="1"/>
  <c r="N12" i="38"/>
  <c r="O12" i="38" s="1"/>
  <c r="H38" i="39"/>
  <c r="N18" i="37"/>
  <c r="O18" i="37" s="1"/>
  <c r="N12" i="33"/>
  <c r="O12" i="33" s="1"/>
  <c r="N5" i="46"/>
  <c r="O5" i="46" s="1"/>
  <c r="N5" i="43"/>
  <c r="O5" i="43" s="1"/>
  <c r="N5" i="41"/>
  <c r="O5" i="41" s="1"/>
  <c r="N28" i="35"/>
  <c r="O28" i="35" s="1"/>
  <c r="N23" i="35"/>
  <c r="O23" i="35" s="1"/>
  <c r="N5" i="33"/>
  <c r="O5" i="33" s="1"/>
  <c r="N5" i="37"/>
  <c r="O5" i="37" s="1"/>
  <c r="N5" i="42"/>
  <c r="O5" i="42" s="1"/>
  <c r="N27" i="39"/>
  <c r="O27" i="39" s="1"/>
</calcChain>
</file>

<file path=xl/sharedStrings.xml><?xml version="1.0" encoding="utf-8"?>
<sst xmlns="http://schemas.openxmlformats.org/spreadsheetml/2006/main" count="861" uniqueCount="104">
  <si>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</si>
  <si>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</si>
  <si>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</si>
  <si>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</si>
  <si>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</si>
  <si>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</si>
  <si>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</si>
  <si>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</si>
  <si>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</si>
  <si>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</si>
  <si>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</si>
  <si>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</si>
  <si>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</si>
  <si>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</si>
  <si>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</si>
  <si>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</si>
  <si>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</si>
  <si>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</si>
  <si>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</si>
  <si>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</si>
  <si>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</si>
  <si>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</si>
  <si>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</si>
  <si>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</si>
  <si>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</si>
  <si>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Public Safety</t>
  </si>
  <si>
    <t>Law Enforcement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</si>
  <si>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</si>
  <si>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</si>
  <si>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</si>
  <si>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</si>
  <si>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</si>
  <si>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</si>
  <si>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</si>
  <si>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</si>
  <si>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</si>
  <si>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</si>
  <si>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</si>
  <si>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</si>
  <si>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</si>
  <si>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</si>
  <si>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</si>
  <si>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</si>
  <si>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</si>
  <si>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</si>
  <si>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</si>
  <si>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Palmetto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</si>
  <si>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</si>
  <si>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</si>
  <si>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</si>
  <si>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</si>
  <si>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Public Safety</t>
  </si>
  <si>
    <t>Conservation and Resource Management</t>
  </si>
  <si>
    <t>Capital Lease Acquisitions</t>
  </si>
  <si>
    <t>2011 Municipal Population:</t>
  </si>
  <si>
    <t>Local Fiscal Year Ended September 30, 2012</t>
  </si>
  <si>
    <t>Other General Government Services</t>
  </si>
  <si>
    <t>2012 Municipal Population:</t>
  </si>
  <si>
    <t>Local Fiscal Year Ended September 30, 2013</t>
  </si>
  <si>
    <t>Non-Court Information Systems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</si>
  <si>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</si>
  <si>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</si>
  <si>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</si>
  <si>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</si>
  <si>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</si>
  <si>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</si>
  <si>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</si>
  <si>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</si>
  <si>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</si>
  <si>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Other Transportation</t>
  </si>
  <si>
    <t>Human Services</t>
  </si>
  <si>
    <t>Other Human Services</t>
  </si>
  <si>
    <t>Parks / Recreation</t>
  </si>
  <si>
    <t>Other Culture / Recreation</t>
  </si>
  <si>
    <t>Other Uses</t>
  </si>
  <si>
    <t>Interfund Transfers Out</t>
  </si>
  <si>
    <t>Special Items (Loss)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</si>
  <si>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</si>
  <si>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</si>
  <si>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</si>
  <si>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</si>
  <si>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</si>
  <si>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</si>
  <si>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</si>
  <si>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</si>
  <si>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</si>
  <si>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</si>
  <si>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</si>
  <si>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</si>
  <si>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</si>
  <si>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</si>
  <si>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</si>
  <si>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</si>
  <si>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</si>
  <si>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</si>
  <si>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</si>
  <si>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</si>
  <si>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Lease Acquisitions</t>
  </si>
  <si>
    <t>2021 Municipal Population:</t>
  </si>
  <si>
    <t>Local Fiscal Year Ended September 30, 2022</t>
  </si>
  <si>
    <t>Emergency and Disaster Relief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</si>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</sst>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93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6260633</v>
      </c>
      <c r="E5" s="26">
        <f>SUM(E6:E12)</f>
        <v>703449</v>
      </c>
      <c r="F5" s="26">
        <f>SUM(F6:F12)</f>
        <v>0</v>
      </c>
      <c r="G5" s="26">
        <f>SUM(G6:G12)</f>
        <v>0</v>
      </c>
      <c r="H5" s="26">
        <f>SUM(H6:H12)</f>
        <v>0</v>
      </c>
      <c r="I5" s="26">
        <f>SUM(I6:I12)</f>
        <v>191142</v>
      </c>
      <c r="J5" s="26">
        <f>SUM(J6:J12)</f>
        <v>0</v>
      </c>
      <c r="K5" s="26">
        <f>SUM(K6:K12)</f>
        <v>2338993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9494217</v>
      </c>
      <c r="P5" s="32">
        <f>(O5/P$38)</f>
        <v>681.71300351834566</v>
      </c>
      <c r="Q5" s="6"/>
    </row>
    <row r="6" spans="1:134">
      <c r="A6" s="12"/>
      <c r="B6" s="44">
        <v>511</v>
      </c>
      <c r="C6" s="20" t="s">
        <v>19</v>
      </c>
      <c r="D6" s="46">
        <v>313109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313109</v>
      </c>
      <c r="P6" s="47">
        <f>(O6/P$38)</f>
        <v>22.482156961298198</v>
      </c>
      <c r="Q6" s="9"/>
    </row>
    <row r="7" spans="1:134">
      <c r="A7" s="12"/>
      <c r="B7" s="44">
        <v>512</v>
      </c>
      <c r="C7" s="20" t="s">
        <v>20</v>
      </c>
      <c r="D7" s="46">
        <v>2880416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2880416</v>
      </c>
      <c r="P7" s="47">
        <f>(O7/P$38)</f>
        <v>206.82243124865369</v>
      </c>
      <c r="Q7" s="9"/>
    </row>
    <row r="8" spans="1:134">
      <c r="A8" s="12"/>
      <c r="B8" s="44">
        <v>513</v>
      </c>
      <c r="C8" s="20" t="s">
        <v>21</v>
      </c>
      <c r="D8" s="46">
        <v>965023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965023</v>
      </c>
      <c r="P8" s="47">
        <f>(O8/P$38)</f>
        <v>69.291520068930851</v>
      </c>
      <c r="Q8" s="9"/>
    </row>
    <row r="9" spans="1:134">
      <c r="A9" s="12"/>
      <c r="B9" s="44">
        <v>514</v>
      </c>
      <c r="C9" s="20" t="s">
        <v>22</v>
      </c>
      <c r="D9" s="46">
        <v>324802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324802</v>
      </c>
      <c r="P9" s="47">
        <f>(O9/P$38)</f>
        <v>23.321749120413585</v>
      </c>
      <c r="Q9" s="9"/>
    </row>
    <row r="10" spans="1:134">
      <c r="A10" s="12"/>
      <c r="B10" s="44">
        <v>516</v>
      </c>
      <c r="C10" s="20" t="s">
        <v>59</v>
      </c>
      <c r="D10" s="46">
        <v>755773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755773</v>
      </c>
      <c r="P10" s="47">
        <f>(O10/P$38)</f>
        <v>54.266748043368999</v>
      </c>
      <c r="Q10" s="9"/>
    </row>
    <row r="11" spans="1:134">
      <c r="A11" s="12"/>
      <c r="B11" s="44">
        <v>517</v>
      </c>
      <c r="C11" s="20" t="s">
        <v>23</v>
      </c>
      <c r="D11" s="46">
        <v>1021510</v>
      </c>
      <c r="E11" s="46">
        <v>703449</v>
      </c>
      <c r="F11" s="46">
        <v>0</v>
      </c>
      <c r="G11" s="46">
        <v>0</v>
      </c>
      <c r="H11" s="46">
        <v>0</v>
      </c>
      <c r="I11" s="46">
        <v>191142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1916101</v>
      </c>
      <c r="P11" s="47">
        <f>(O11/P$38)</f>
        <v>137.58174768435413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2338993</v>
      </c>
      <c r="L12" s="46">
        <v>0</v>
      </c>
      <c r="M12" s="46">
        <v>0</v>
      </c>
      <c r="N12" s="46">
        <v>0</v>
      </c>
      <c r="O12" s="46">
        <f t="shared" si="0"/>
        <v>2338993</v>
      </c>
      <c r="P12" s="47">
        <f>(O12/P$38)</f>
        <v>167.94665039132619</v>
      </c>
      <c r="Q12" s="9"/>
    </row>
    <row r="13" spans="1:134" ht="15.75">
      <c r="A13" s="28" t="s">
        <v>25</v>
      </c>
      <c r="B13" s="29"/>
      <c r="C13" s="30"/>
      <c r="D13" s="31">
        <f>SUM(D14:D16)</f>
        <v>11888053</v>
      </c>
      <c r="E13" s="31">
        <f>SUM(E14:E16)</f>
        <v>2329</v>
      </c>
      <c r="F13" s="31">
        <f>SUM(F14:F16)</f>
        <v>0</v>
      </c>
      <c r="G13" s="31">
        <f>SUM(G14:G16)</f>
        <v>0</v>
      </c>
      <c r="H13" s="31">
        <f>SUM(H14:H16)</f>
        <v>0</v>
      </c>
      <c r="I13" s="31">
        <f>SUM(I14:I16)</f>
        <v>477591</v>
      </c>
      <c r="J13" s="31">
        <f>SUM(J14:J16)</f>
        <v>0</v>
      </c>
      <c r="K13" s="31">
        <f>SUM(K14:K16)</f>
        <v>0</v>
      </c>
      <c r="L13" s="31">
        <f>SUM(L14:L16)</f>
        <v>0</v>
      </c>
      <c r="M13" s="31">
        <f>SUM(M14:M16)</f>
        <v>0</v>
      </c>
      <c r="N13" s="31">
        <f>SUM(N14:N16)</f>
        <v>0</v>
      </c>
      <c r="O13" s="42">
        <f>SUM(D13:N13)</f>
        <v>12367973</v>
      </c>
      <c r="P13" s="43">
        <f>(O13/P$38)</f>
        <v>888.05722696919656</v>
      </c>
      <c r="Q13" s="10"/>
    </row>
    <row r="14" spans="1:134">
      <c r="A14" s="12"/>
      <c r="B14" s="44">
        <v>521</v>
      </c>
      <c r="C14" s="20" t="s">
        <v>26</v>
      </c>
      <c r="D14" s="46">
        <v>11157154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11157154</v>
      </c>
      <c r="P14" s="47">
        <f>(O14/P$38)</f>
        <v>801.11682343649022</v>
      </c>
      <c r="Q14" s="9"/>
    </row>
    <row r="15" spans="1:134">
      <c r="A15" s="12"/>
      <c r="B15" s="44">
        <v>524</v>
      </c>
      <c r="C15" s="20" t="s">
        <v>27</v>
      </c>
      <c r="D15" s="46">
        <v>713734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1">SUM(D15:N15)</f>
        <v>713734</v>
      </c>
      <c r="P15" s="47">
        <f>(O15/P$38)</f>
        <v>51.248222876427086</v>
      </c>
      <c r="Q15" s="9"/>
    </row>
    <row r="16" spans="1:134">
      <c r="A16" s="12"/>
      <c r="B16" s="44">
        <v>525</v>
      </c>
      <c r="C16" s="20" t="s">
        <v>100</v>
      </c>
      <c r="D16" s="46">
        <v>17165</v>
      </c>
      <c r="E16" s="46">
        <v>2329</v>
      </c>
      <c r="F16" s="46">
        <v>0</v>
      </c>
      <c r="G16" s="46">
        <v>0</v>
      </c>
      <c r="H16" s="46">
        <v>0</v>
      </c>
      <c r="I16" s="46">
        <v>477591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497085</v>
      </c>
      <c r="P16" s="47">
        <f>(O16/P$38)</f>
        <v>35.69218065627917</v>
      </c>
      <c r="Q16" s="9"/>
    </row>
    <row r="17" spans="1:17" ht="15.75">
      <c r="A17" s="28" t="s">
        <v>28</v>
      </c>
      <c r="B17" s="29"/>
      <c r="C17" s="30"/>
      <c r="D17" s="31">
        <f>SUM(D18:D24)</f>
        <v>558664</v>
      </c>
      <c r="E17" s="31">
        <f>SUM(E18:E24)</f>
        <v>0</v>
      </c>
      <c r="F17" s="31">
        <f>SUM(F18:F24)</f>
        <v>0</v>
      </c>
      <c r="G17" s="31">
        <f>SUM(G18:G24)</f>
        <v>99834</v>
      </c>
      <c r="H17" s="31">
        <f>SUM(H18:H24)</f>
        <v>0</v>
      </c>
      <c r="I17" s="31">
        <f>SUM(I18:I24)</f>
        <v>10440663</v>
      </c>
      <c r="J17" s="31">
        <f>SUM(J18:J24)</f>
        <v>0</v>
      </c>
      <c r="K17" s="31">
        <f>SUM(K18:K24)</f>
        <v>0</v>
      </c>
      <c r="L17" s="31">
        <f>SUM(L18:L24)</f>
        <v>0</v>
      </c>
      <c r="M17" s="31">
        <f>SUM(M18:M24)</f>
        <v>0</v>
      </c>
      <c r="N17" s="31">
        <f>SUM(N18:N24)</f>
        <v>0</v>
      </c>
      <c r="O17" s="42">
        <f>SUM(D17:N17)</f>
        <v>11099161</v>
      </c>
      <c r="P17" s="43">
        <f>(O17/P$38)</f>
        <v>796.95275364400084</v>
      </c>
      <c r="Q17" s="10"/>
    </row>
    <row r="18" spans="1:17">
      <c r="A18" s="12"/>
      <c r="B18" s="44">
        <v>533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3052298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2" si="2">SUM(D18:N18)</f>
        <v>3052298</v>
      </c>
      <c r="P18" s="47">
        <f>(O18/P$38)</f>
        <v>219.16406979248941</v>
      </c>
      <c r="Q18" s="9"/>
    </row>
    <row r="19" spans="1:17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2565324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2565324</v>
      </c>
      <c r="P19" s="47">
        <f>(O19/P$38)</f>
        <v>184.19788899260431</v>
      </c>
      <c r="Q19" s="9"/>
    </row>
    <row r="20" spans="1:17">
      <c r="A20" s="12"/>
      <c r="B20" s="44">
        <v>535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982005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982005</v>
      </c>
      <c r="P20" s="47">
        <f>(O20/P$38)</f>
        <v>70.510878150355424</v>
      </c>
      <c r="Q20" s="9"/>
    </row>
    <row r="21" spans="1:17">
      <c r="A21" s="12"/>
      <c r="B21" s="44">
        <v>536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503036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503036</v>
      </c>
      <c r="P21" s="47">
        <f>(O21/P$38)</f>
        <v>36.119480146478061</v>
      </c>
      <c r="Q21" s="9"/>
    </row>
    <row r="22" spans="1:17">
      <c r="A22" s="12"/>
      <c r="B22" s="44">
        <v>537</v>
      </c>
      <c r="C22" s="20" t="s">
        <v>52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2560661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2560661</v>
      </c>
      <c r="P22" s="47">
        <f>(O22/P$38)</f>
        <v>183.86307173116967</v>
      </c>
      <c r="Q22" s="9"/>
    </row>
    <row r="23" spans="1:17">
      <c r="A23" s="12"/>
      <c r="B23" s="44">
        <v>538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549960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549960</v>
      </c>
      <c r="P23" s="47">
        <f>(O23/P$38)</f>
        <v>39.488762834781362</v>
      </c>
      <c r="Q23" s="9"/>
    </row>
    <row r="24" spans="1:17">
      <c r="A24" s="12"/>
      <c r="B24" s="44">
        <v>539</v>
      </c>
      <c r="C24" s="20" t="s">
        <v>34</v>
      </c>
      <c r="D24" s="46">
        <v>558664</v>
      </c>
      <c r="E24" s="46">
        <v>0</v>
      </c>
      <c r="F24" s="46">
        <v>0</v>
      </c>
      <c r="G24" s="46">
        <v>99834</v>
      </c>
      <c r="H24" s="46">
        <v>0</v>
      </c>
      <c r="I24" s="46">
        <v>227379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885877</v>
      </c>
      <c r="P24" s="47">
        <f>(O24/P$38)</f>
        <v>63.608601996122637</v>
      </c>
      <c r="Q24" s="9"/>
    </row>
    <row r="25" spans="1:17" ht="15.75">
      <c r="A25" s="28" t="s">
        <v>35</v>
      </c>
      <c r="B25" s="29"/>
      <c r="C25" s="30"/>
      <c r="D25" s="31">
        <f>SUM(D26:D27)</f>
        <v>223349</v>
      </c>
      <c r="E25" s="31">
        <f>SUM(E26:E27)</f>
        <v>790312</v>
      </c>
      <c r="F25" s="31">
        <f>SUM(F26:F27)</f>
        <v>0</v>
      </c>
      <c r="G25" s="31">
        <f>SUM(G26:G27)</f>
        <v>3425672</v>
      </c>
      <c r="H25" s="31">
        <f>SUM(H26:H27)</f>
        <v>0</v>
      </c>
      <c r="I25" s="31">
        <f>SUM(I26:I27)</f>
        <v>0</v>
      </c>
      <c r="J25" s="31">
        <f>SUM(J26:J27)</f>
        <v>0</v>
      </c>
      <c r="K25" s="31">
        <f>SUM(K26:K27)</f>
        <v>0</v>
      </c>
      <c r="L25" s="31">
        <f>SUM(L26:L27)</f>
        <v>0</v>
      </c>
      <c r="M25" s="31">
        <f>SUM(M26:M27)</f>
        <v>0</v>
      </c>
      <c r="N25" s="31">
        <f>SUM(N26:N27)</f>
        <v>0</v>
      </c>
      <c r="O25" s="31">
        <f t="shared" si="2"/>
        <v>4439333</v>
      </c>
      <c r="P25" s="43">
        <f>(O25/P$38)</f>
        <v>318.75730595246642</v>
      </c>
      <c r="Q25" s="10"/>
    </row>
    <row r="26" spans="1:17">
      <c r="A26" s="12"/>
      <c r="B26" s="44">
        <v>541</v>
      </c>
      <c r="C26" s="20" t="s">
        <v>36</v>
      </c>
      <c r="D26" s="46">
        <v>0</v>
      </c>
      <c r="E26" s="46">
        <v>790312</v>
      </c>
      <c r="F26" s="46">
        <v>0</v>
      </c>
      <c r="G26" s="46">
        <v>3425672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4215984</v>
      </c>
      <c r="P26" s="47">
        <f>(O26/P$38)</f>
        <v>302.72018381560997</v>
      </c>
      <c r="Q26" s="9"/>
    </row>
    <row r="27" spans="1:17">
      <c r="A27" s="12"/>
      <c r="B27" s="44">
        <v>549</v>
      </c>
      <c r="C27" s="20" t="s">
        <v>37</v>
      </c>
      <c r="D27" s="46">
        <v>223349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223349</v>
      </c>
      <c r="P27" s="47">
        <f>(O27/P$38)</f>
        <v>16.037122136856468</v>
      </c>
      <c r="Q27" s="9"/>
    </row>
    <row r="28" spans="1:17" ht="15.75">
      <c r="A28" s="28" t="s">
        <v>38</v>
      </c>
      <c r="B28" s="29"/>
      <c r="C28" s="30"/>
      <c r="D28" s="31">
        <f>SUM(D29:D29)</f>
        <v>0</v>
      </c>
      <c r="E28" s="31">
        <f>SUM(E29:E29)</f>
        <v>7261089</v>
      </c>
      <c r="F28" s="31">
        <f>SUM(F29:F29)</f>
        <v>0</v>
      </c>
      <c r="G28" s="31">
        <f>SUM(G29:G29)</f>
        <v>0</v>
      </c>
      <c r="H28" s="31">
        <f>SUM(H29:H29)</f>
        <v>0</v>
      </c>
      <c r="I28" s="31">
        <f>SUM(I29:I29)</f>
        <v>0</v>
      </c>
      <c r="J28" s="31">
        <f>SUM(J29:J29)</f>
        <v>0</v>
      </c>
      <c r="K28" s="31">
        <f>SUM(K29:K29)</f>
        <v>0</v>
      </c>
      <c r="L28" s="31">
        <f>SUM(L29:L29)</f>
        <v>0</v>
      </c>
      <c r="M28" s="31">
        <f>SUM(M29:M29)</f>
        <v>0</v>
      </c>
      <c r="N28" s="31">
        <f>SUM(N29:N29)</f>
        <v>0</v>
      </c>
      <c r="O28" s="31">
        <f t="shared" si="2"/>
        <v>7261089</v>
      </c>
      <c r="P28" s="43">
        <f>(O28/P$38)</f>
        <v>521.36777482587775</v>
      </c>
      <c r="Q28" s="10"/>
    </row>
    <row r="29" spans="1:17">
      <c r="A29" s="13"/>
      <c r="B29" s="45">
        <v>559</v>
      </c>
      <c r="C29" s="21" t="s">
        <v>39</v>
      </c>
      <c r="D29" s="46">
        <v>0</v>
      </c>
      <c r="E29" s="46">
        <v>7261089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7261089</v>
      </c>
      <c r="P29" s="47">
        <f>(O29/P$38)</f>
        <v>521.36777482587775</v>
      </c>
      <c r="Q29" s="9"/>
    </row>
    <row r="30" spans="1:17" ht="15.75">
      <c r="A30" s="28" t="s">
        <v>40</v>
      </c>
      <c r="B30" s="29"/>
      <c r="C30" s="30"/>
      <c r="D30" s="31">
        <f>SUM(D31:D32)</f>
        <v>713319</v>
      </c>
      <c r="E30" s="31">
        <f>SUM(E31:E32)</f>
        <v>0</v>
      </c>
      <c r="F30" s="31">
        <f>SUM(F31:F32)</f>
        <v>0</v>
      </c>
      <c r="G30" s="31">
        <f>SUM(G31:G32)</f>
        <v>0</v>
      </c>
      <c r="H30" s="31">
        <f>SUM(H31:H32)</f>
        <v>0</v>
      </c>
      <c r="I30" s="31">
        <f>SUM(I31:I32)</f>
        <v>0</v>
      </c>
      <c r="J30" s="31">
        <f>SUM(J31:J32)</f>
        <v>0</v>
      </c>
      <c r="K30" s="31">
        <f>SUM(K31:K32)</f>
        <v>0</v>
      </c>
      <c r="L30" s="31">
        <f>SUM(L31:L32)</f>
        <v>0</v>
      </c>
      <c r="M30" s="31">
        <f>SUM(M31:M32)</f>
        <v>0</v>
      </c>
      <c r="N30" s="31">
        <f>SUM(N31:N32)</f>
        <v>0</v>
      </c>
      <c r="O30" s="31">
        <f>SUM(D30:N30)</f>
        <v>713319</v>
      </c>
      <c r="P30" s="43">
        <f>(O30/P$38)</f>
        <v>51.218424642780214</v>
      </c>
      <c r="Q30" s="9"/>
    </row>
    <row r="31" spans="1:17">
      <c r="A31" s="12"/>
      <c r="B31" s="44">
        <v>572</v>
      </c>
      <c r="C31" s="20" t="s">
        <v>41</v>
      </c>
      <c r="D31" s="46">
        <v>558090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558090</v>
      </c>
      <c r="P31" s="47">
        <f>(O31/P$38)</f>
        <v>40.072521002369498</v>
      </c>
      <c r="Q31" s="9"/>
    </row>
    <row r="32" spans="1:17">
      <c r="A32" s="12"/>
      <c r="B32" s="44">
        <v>579</v>
      </c>
      <c r="C32" s="20" t="s">
        <v>73</v>
      </c>
      <c r="D32" s="46">
        <v>155229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155229</v>
      </c>
      <c r="P32" s="47">
        <f>(O32/P$38)</f>
        <v>11.145903640410713</v>
      </c>
      <c r="Q32" s="9"/>
    </row>
    <row r="33" spans="1:120" ht="15.75">
      <c r="A33" s="28" t="s">
        <v>44</v>
      </c>
      <c r="B33" s="29"/>
      <c r="C33" s="30"/>
      <c r="D33" s="31">
        <f>SUM(D34:D35)</f>
        <v>694988</v>
      </c>
      <c r="E33" s="31">
        <f>SUM(E34:E35)</f>
        <v>1262622</v>
      </c>
      <c r="F33" s="31">
        <f>SUM(F34:F35)</f>
        <v>0</v>
      </c>
      <c r="G33" s="31">
        <f>SUM(G34:G35)</f>
        <v>0</v>
      </c>
      <c r="H33" s="31">
        <f>SUM(H34:H35)</f>
        <v>0</v>
      </c>
      <c r="I33" s="31">
        <f>SUM(I34:I35)</f>
        <v>852214</v>
      </c>
      <c r="J33" s="31">
        <f>SUM(J34:J35)</f>
        <v>0</v>
      </c>
      <c r="K33" s="31">
        <f>SUM(K34:K35)</f>
        <v>0</v>
      </c>
      <c r="L33" s="31">
        <f>SUM(L34:L35)</f>
        <v>0</v>
      </c>
      <c r="M33" s="31">
        <f>SUM(M34:M35)</f>
        <v>0</v>
      </c>
      <c r="N33" s="31">
        <f>SUM(N34:N35)</f>
        <v>0</v>
      </c>
      <c r="O33" s="31">
        <f>SUM(D33:N33)</f>
        <v>2809824</v>
      </c>
      <c r="P33" s="43">
        <f>(O33/P$38)</f>
        <v>201.75371580383427</v>
      </c>
      <c r="Q33" s="9"/>
    </row>
    <row r="34" spans="1:120">
      <c r="A34" s="12"/>
      <c r="B34" s="44">
        <v>581</v>
      </c>
      <c r="C34" s="20" t="s">
        <v>96</v>
      </c>
      <c r="D34" s="46">
        <v>239333</v>
      </c>
      <c r="E34" s="46">
        <v>1259474</v>
      </c>
      <c r="F34" s="46">
        <v>0</v>
      </c>
      <c r="G34" s="46">
        <v>0</v>
      </c>
      <c r="H34" s="46">
        <v>0</v>
      </c>
      <c r="I34" s="46">
        <v>852214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2351021</v>
      </c>
      <c r="P34" s="47">
        <f>(O34/P$38)</f>
        <v>168.81029654627702</v>
      </c>
      <c r="Q34" s="9"/>
    </row>
    <row r="35" spans="1:120" ht="15.75" thickBot="1">
      <c r="A35" s="12"/>
      <c r="B35" s="44">
        <v>584</v>
      </c>
      <c r="C35" s="20" t="s">
        <v>97</v>
      </c>
      <c r="D35" s="46">
        <v>455655</v>
      </c>
      <c r="E35" s="46">
        <v>3148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3">SUM(D35:N35)</f>
        <v>458803</v>
      </c>
      <c r="P35" s="47">
        <f>(O35/P$38)</f>
        <v>32.94341925755726</v>
      </c>
      <c r="Q35" s="9"/>
    </row>
    <row r="36" spans="1:120" ht="16.5" thickBot="1">
      <c r="A36" s="14" t="s">
        <v>10</v>
      </c>
      <c r="B36" s="23"/>
      <c r="C36" s="22"/>
      <c r="D36" s="15">
        <f>SUM(D5,D13,D17,D25,D28,D30,D33)</f>
        <v>20339006</v>
      </c>
      <c r="E36" s="15">
        <f t="shared" ref="E36:N36" si="4">SUM(E5,E13,E17,E25,E28,E30,E33)</f>
        <v>10019801</v>
      </c>
      <c r="F36" s="15">
        <f t="shared" si="4"/>
        <v>0</v>
      </c>
      <c r="G36" s="15">
        <f t="shared" si="4"/>
        <v>3525506</v>
      </c>
      <c r="H36" s="15">
        <f t="shared" si="4"/>
        <v>0</v>
      </c>
      <c r="I36" s="15">
        <f t="shared" si="4"/>
        <v>11961610</v>
      </c>
      <c r="J36" s="15">
        <f t="shared" si="4"/>
        <v>0</v>
      </c>
      <c r="K36" s="15">
        <f t="shared" si="4"/>
        <v>2338993</v>
      </c>
      <c r="L36" s="15">
        <f t="shared" si="4"/>
        <v>0</v>
      </c>
      <c r="M36" s="15">
        <f t="shared" si="4"/>
        <v>0</v>
      </c>
      <c r="N36" s="15">
        <f t="shared" si="4"/>
        <v>0</v>
      </c>
      <c r="O36" s="15">
        <f>SUM(D36:N36)</f>
        <v>48184916</v>
      </c>
      <c r="P36" s="37">
        <f>(O36/P$38)</f>
        <v>3459.8202053565019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103</v>
      </c>
      <c r="N38" s="93"/>
      <c r="O38" s="93"/>
      <c r="P38" s="41">
        <v>13927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49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3153818</v>
      </c>
      <c r="E5" s="59">
        <f t="shared" si="0"/>
        <v>482312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445912</v>
      </c>
      <c r="J5" s="59">
        <f t="shared" si="0"/>
        <v>0</v>
      </c>
      <c r="K5" s="59">
        <f t="shared" si="0"/>
        <v>1985065</v>
      </c>
      <c r="L5" s="59">
        <f t="shared" si="0"/>
        <v>0</v>
      </c>
      <c r="M5" s="59">
        <f t="shared" si="0"/>
        <v>0</v>
      </c>
      <c r="N5" s="60">
        <f>SUM(D5:M5)</f>
        <v>6067107</v>
      </c>
      <c r="O5" s="61">
        <f t="shared" ref="O5:O38" si="1">(N5/O$40)</f>
        <v>474.02976795062114</v>
      </c>
      <c r="P5" s="62"/>
    </row>
    <row r="6" spans="1:133">
      <c r="A6" s="64"/>
      <c r="B6" s="65">
        <v>511</v>
      </c>
      <c r="C6" s="66" t="s">
        <v>19</v>
      </c>
      <c r="D6" s="67">
        <v>205924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205924</v>
      </c>
      <c r="O6" s="68">
        <f t="shared" si="1"/>
        <v>16.08906945855145</v>
      </c>
      <c r="P6" s="69"/>
    </row>
    <row r="7" spans="1:133">
      <c r="A7" s="64"/>
      <c r="B7" s="65">
        <v>512</v>
      </c>
      <c r="C7" s="66" t="s">
        <v>20</v>
      </c>
      <c r="D7" s="67">
        <v>1638474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1638474</v>
      </c>
      <c r="O7" s="68">
        <f t="shared" si="1"/>
        <v>128.01578248300649</v>
      </c>
      <c r="P7" s="69"/>
    </row>
    <row r="8" spans="1:133">
      <c r="A8" s="64"/>
      <c r="B8" s="65">
        <v>513</v>
      </c>
      <c r="C8" s="66" t="s">
        <v>21</v>
      </c>
      <c r="D8" s="67">
        <v>555054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555054</v>
      </c>
      <c r="O8" s="68">
        <f t="shared" si="1"/>
        <v>43.366981795452773</v>
      </c>
      <c r="P8" s="69"/>
    </row>
    <row r="9" spans="1:133">
      <c r="A9" s="64"/>
      <c r="B9" s="65">
        <v>514</v>
      </c>
      <c r="C9" s="66" t="s">
        <v>22</v>
      </c>
      <c r="D9" s="67">
        <v>226316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226316</v>
      </c>
      <c r="O9" s="68">
        <f t="shared" si="1"/>
        <v>17.682318931166499</v>
      </c>
      <c r="P9" s="69"/>
    </row>
    <row r="10" spans="1:133">
      <c r="A10" s="64"/>
      <c r="B10" s="65">
        <v>516</v>
      </c>
      <c r="C10" s="66" t="s">
        <v>59</v>
      </c>
      <c r="D10" s="67">
        <v>323068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323068</v>
      </c>
      <c r="O10" s="68">
        <f t="shared" si="1"/>
        <v>25.241659504648801</v>
      </c>
      <c r="P10" s="69"/>
    </row>
    <row r="11" spans="1:133">
      <c r="A11" s="64"/>
      <c r="B11" s="65">
        <v>517</v>
      </c>
      <c r="C11" s="66" t="s">
        <v>23</v>
      </c>
      <c r="D11" s="67">
        <v>204982</v>
      </c>
      <c r="E11" s="67">
        <v>482312</v>
      </c>
      <c r="F11" s="67">
        <v>0</v>
      </c>
      <c r="G11" s="67">
        <v>0</v>
      </c>
      <c r="H11" s="67">
        <v>0</v>
      </c>
      <c r="I11" s="67">
        <v>445912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1133206</v>
      </c>
      <c r="O11" s="68">
        <f t="shared" si="1"/>
        <v>88.538635830924292</v>
      </c>
      <c r="P11" s="69"/>
    </row>
    <row r="12" spans="1:133">
      <c r="A12" s="64"/>
      <c r="B12" s="65">
        <v>518</v>
      </c>
      <c r="C12" s="66" t="s">
        <v>24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1985065</v>
      </c>
      <c r="L12" s="67">
        <v>0</v>
      </c>
      <c r="M12" s="67">
        <v>0</v>
      </c>
      <c r="N12" s="67">
        <f t="shared" si="2"/>
        <v>1985065</v>
      </c>
      <c r="O12" s="68">
        <f t="shared" si="1"/>
        <v>155.09531994687086</v>
      </c>
      <c r="P12" s="69"/>
    </row>
    <row r="13" spans="1:133" ht="15.75">
      <c r="A13" s="70" t="s">
        <v>25</v>
      </c>
      <c r="B13" s="71"/>
      <c r="C13" s="72"/>
      <c r="D13" s="73">
        <f t="shared" ref="D13:M13" si="3">SUM(D14:D15)</f>
        <v>4205407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>SUM(D13:M13)</f>
        <v>4205407</v>
      </c>
      <c r="O13" s="75">
        <f t="shared" si="1"/>
        <v>328.57309164778496</v>
      </c>
      <c r="P13" s="76"/>
    </row>
    <row r="14" spans="1:133">
      <c r="A14" s="64"/>
      <c r="B14" s="65">
        <v>521</v>
      </c>
      <c r="C14" s="66" t="s">
        <v>26</v>
      </c>
      <c r="D14" s="67">
        <v>3824085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>SUM(D14:M14)</f>
        <v>3824085</v>
      </c>
      <c r="O14" s="68">
        <f t="shared" si="1"/>
        <v>298.77998281115714</v>
      </c>
      <c r="P14" s="69"/>
    </row>
    <row r="15" spans="1:133">
      <c r="A15" s="64"/>
      <c r="B15" s="65">
        <v>524</v>
      </c>
      <c r="C15" s="66" t="s">
        <v>27</v>
      </c>
      <c r="D15" s="67">
        <v>381322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>SUM(D15:M15)</f>
        <v>381322</v>
      </c>
      <c r="O15" s="68">
        <f t="shared" si="1"/>
        <v>29.793108836627862</v>
      </c>
      <c r="P15" s="69"/>
    </row>
    <row r="16" spans="1:133" ht="15.75">
      <c r="A16" s="70" t="s">
        <v>28</v>
      </c>
      <c r="B16" s="71"/>
      <c r="C16" s="72"/>
      <c r="D16" s="73">
        <f t="shared" ref="D16:M16" si="4">SUM(D17:D23)</f>
        <v>623819</v>
      </c>
      <c r="E16" s="73">
        <f t="shared" si="4"/>
        <v>0</v>
      </c>
      <c r="F16" s="73">
        <f t="shared" si="4"/>
        <v>0</v>
      </c>
      <c r="G16" s="73">
        <f t="shared" si="4"/>
        <v>258903</v>
      </c>
      <c r="H16" s="73">
        <f t="shared" si="4"/>
        <v>0</v>
      </c>
      <c r="I16" s="73">
        <f t="shared" si="4"/>
        <v>7230463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>SUM(D16:M16)</f>
        <v>8113185</v>
      </c>
      <c r="O16" s="75">
        <f t="shared" si="1"/>
        <v>633.89210094538635</v>
      </c>
      <c r="P16" s="76"/>
    </row>
    <row r="17" spans="1:16">
      <c r="A17" s="64"/>
      <c r="B17" s="65">
        <v>533</v>
      </c>
      <c r="C17" s="66" t="s">
        <v>29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1876923</v>
      </c>
      <c r="J17" s="67">
        <v>0</v>
      </c>
      <c r="K17" s="67">
        <v>0</v>
      </c>
      <c r="L17" s="67">
        <v>0</v>
      </c>
      <c r="M17" s="67">
        <v>0</v>
      </c>
      <c r="N17" s="67">
        <f t="shared" ref="N17:N23" si="5">SUM(D17:M17)</f>
        <v>1876923</v>
      </c>
      <c r="O17" s="68">
        <f t="shared" si="1"/>
        <v>146.64606609891399</v>
      </c>
      <c r="P17" s="69"/>
    </row>
    <row r="18" spans="1:16">
      <c r="A18" s="64"/>
      <c r="B18" s="65">
        <v>534</v>
      </c>
      <c r="C18" s="66" t="s">
        <v>64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2200591</v>
      </c>
      <c r="J18" s="67">
        <v>0</v>
      </c>
      <c r="K18" s="67">
        <v>0</v>
      </c>
      <c r="L18" s="67">
        <v>0</v>
      </c>
      <c r="M18" s="67">
        <v>0</v>
      </c>
      <c r="N18" s="67">
        <f t="shared" si="5"/>
        <v>2200591</v>
      </c>
      <c r="O18" s="68">
        <f t="shared" si="1"/>
        <v>171.93460426595828</v>
      </c>
      <c r="P18" s="69"/>
    </row>
    <row r="19" spans="1:16">
      <c r="A19" s="64"/>
      <c r="B19" s="65">
        <v>535</v>
      </c>
      <c r="C19" s="66" t="s">
        <v>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651501</v>
      </c>
      <c r="J19" s="67">
        <v>0</v>
      </c>
      <c r="K19" s="67">
        <v>0</v>
      </c>
      <c r="L19" s="67">
        <v>0</v>
      </c>
      <c r="M19" s="67">
        <v>0</v>
      </c>
      <c r="N19" s="67">
        <f t="shared" si="5"/>
        <v>651501</v>
      </c>
      <c r="O19" s="68">
        <f t="shared" si="1"/>
        <v>50.902492382217361</v>
      </c>
      <c r="P19" s="69"/>
    </row>
    <row r="20" spans="1:16">
      <c r="A20" s="64"/>
      <c r="B20" s="65">
        <v>536</v>
      </c>
      <c r="C20" s="66" t="s">
        <v>65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384622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384622</v>
      </c>
      <c r="O20" s="68">
        <f t="shared" si="1"/>
        <v>30.050941479803111</v>
      </c>
      <c r="P20" s="69"/>
    </row>
    <row r="21" spans="1:16">
      <c r="A21" s="64"/>
      <c r="B21" s="65">
        <v>537</v>
      </c>
      <c r="C21" s="66" t="s">
        <v>66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1589964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1589964</v>
      </c>
      <c r="O21" s="68">
        <f t="shared" si="1"/>
        <v>124.22564262833033</v>
      </c>
      <c r="P21" s="69"/>
    </row>
    <row r="22" spans="1:16">
      <c r="A22" s="64"/>
      <c r="B22" s="65">
        <v>538</v>
      </c>
      <c r="C22" s="66" t="s">
        <v>67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473540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473540</v>
      </c>
      <c r="O22" s="68">
        <f t="shared" si="1"/>
        <v>36.99820298460817</v>
      </c>
      <c r="P22" s="69"/>
    </row>
    <row r="23" spans="1:16">
      <c r="A23" s="64"/>
      <c r="B23" s="65">
        <v>539</v>
      </c>
      <c r="C23" s="66" t="s">
        <v>34</v>
      </c>
      <c r="D23" s="67">
        <v>623819</v>
      </c>
      <c r="E23" s="67">
        <v>0</v>
      </c>
      <c r="F23" s="67">
        <v>0</v>
      </c>
      <c r="G23" s="67">
        <v>258903</v>
      </c>
      <c r="H23" s="67">
        <v>0</v>
      </c>
      <c r="I23" s="67">
        <v>53322</v>
      </c>
      <c r="J23" s="67">
        <v>0</v>
      </c>
      <c r="K23" s="67">
        <v>0</v>
      </c>
      <c r="L23" s="67">
        <v>0</v>
      </c>
      <c r="M23" s="67">
        <v>0</v>
      </c>
      <c r="N23" s="67">
        <f t="shared" si="5"/>
        <v>936044</v>
      </c>
      <c r="O23" s="68">
        <f t="shared" si="1"/>
        <v>73.134151105555119</v>
      </c>
      <c r="P23" s="69"/>
    </row>
    <row r="24" spans="1:16" ht="15.75">
      <c r="A24" s="70" t="s">
        <v>35</v>
      </c>
      <c r="B24" s="71"/>
      <c r="C24" s="72"/>
      <c r="D24" s="73">
        <f t="shared" ref="D24:M24" si="6">SUM(D25:D26)</f>
        <v>213883</v>
      </c>
      <c r="E24" s="73">
        <f t="shared" si="6"/>
        <v>786003</v>
      </c>
      <c r="F24" s="73">
        <f t="shared" si="6"/>
        <v>0</v>
      </c>
      <c r="G24" s="73">
        <f t="shared" si="6"/>
        <v>36333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29" si="7">SUM(D24:M24)</f>
        <v>1036219</v>
      </c>
      <c r="O24" s="75">
        <f t="shared" si="1"/>
        <v>80.960934448003755</v>
      </c>
      <c r="P24" s="76"/>
    </row>
    <row r="25" spans="1:16">
      <c r="A25" s="64"/>
      <c r="B25" s="65">
        <v>541</v>
      </c>
      <c r="C25" s="66" t="s">
        <v>68</v>
      </c>
      <c r="D25" s="67">
        <v>0</v>
      </c>
      <c r="E25" s="67">
        <v>786003</v>
      </c>
      <c r="F25" s="67">
        <v>0</v>
      </c>
      <c r="G25" s="67">
        <v>36333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822336</v>
      </c>
      <c r="O25" s="68">
        <f t="shared" si="1"/>
        <v>64.250019532775994</v>
      </c>
      <c r="P25" s="69"/>
    </row>
    <row r="26" spans="1:16">
      <c r="A26" s="64"/>
      <c r="B26" s="65">
        <v>549</v>
      </c>
      <c r="C26" s="66" t="s">
        <v>69</v>
      </c>
      <c r="D26" s="67">
        <v>213883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213883</v>
      </c>
      <c r="O26" s="68">
        <f t="shared" si="1"/>
        <v>16.710914915227754</v>
      </c>
      <c r="P26" s="69"/>
    </row>
    <row r="27" spans="1:16" ht="15.75">
      <c r="A27" s="70" t="s">
        <v>38</v>
      </c>
      <c r="B27" s="71"/>
      <c r="C27" s="72"/>
      <c r="D27" s="73">
        <f t="shared" ref="D27:M27" si="8">SUM(D28:D28)</f>
        <v>0</v>
      </c>
      <c r="E27" s="73">
        <f t="shared" si="8"/>
        <v>2768308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7"/>
        <v>2768308</v>
      </c>
      <c r="O27" s="75">
        <f t="shared" si="1"/>
        <v>216.29096023126806</v>
      </c>
      <c r="P27" s="76"/>
    </row>
    <row r="28" spans="1:16">
      <c r="A28" s="64"/>
      <c r="B28" s="65">
        <v>559</v>
      </c>
      <c r="C28" s="66" t="s">
        <v>39</v>
      </c>
      <c r="D28" s="67">
        <v>0</v>
      </c>
      <c r="E28" s="67">
        <v>2768308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2768308</v>
      </c>
      <c r="O28" s="68">
        <f t="shared" si="1"/>
        <v>216.29096023126806</v>
      </c>
      <c r="P28" s="69"/>
    </row>
    <row r="29" spans="1:16" ht="15.75">
      <c r="A29" s="70" t="s">
        <v>70</v>
      </c>
      <c r="B29" s="71"/>
      <c r="C29" s="72"/>
      <c r="D29" s="73">
        <f t="shared" ref="D29:M29" si="9">SUM(D30:D30)</f>
        <v>149412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7"/>
        <v>149412</v>
      </c>
      <c r="O29" s="75">
        <f t="shared" si="1"/>
        <v>11.673724509727322</v>
      </c>
      <c r="P29" s="76"/>
    </row>
    <row r="30" spans="1:16">
      <c r="A30" s="64"/>
      <c r="B30" s="65">
        <v>569</v>
      </c>
      <c r="C30" s="66" t="s">
        <v>71</v>
      </c>
      <c r="D30" s="67">
        <v>149412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ref="N30:N38" si="10">SUM(D30:M30)</f>
        <v>149412</v>
      </c>
      <c r="O30" s="68">
        <f t="shared" si="1"/>
        <v>11.673724509727322</v>
      </c>
      <c r="P30" s="69"/>
    </row>
    <row r="31" spans="1:16" ht="15.75">
      <c r="A31" s="70" t="s">
        <v>40</v>
      </c>
      <c r="B31" s="71"/>
      <c r="C31" s="72"/>
      <c r="D31" s="73">
        <f t="shared" ref="D31:M31" si="11">SUM(D32:D33)</f>
        <v>610014</v>
      </c>
      <c r="E31" s="73">
        <f t="shared" si="11"/>
        <v>0</v>
      </c>
      <c r="F31" s="73">
        <f t="shared" si="11"/>
        <v>0</v>
      </c>
      <c r="G31" s="73">
        <f t="shared" si="11"/>
        <v>623796</v>
      </c>
      <c r="H31" s="73">
        <f t="shared" si="11"/>
        <v>0</v>
      </c>
      <c r="I31" s="73">
        <f t="shared" si="11"/>
        <v>0</v>
      </c>
      <c r="J31" s="73">
        <f t="shared" si="11"/>
        <v>0</v>
      </c>
      <c r="K31" s="73">
        <f t="shared" si="11"/>
        <v>0</v>
      </c>
      <c r="L31" s="73">
        <f t="shared" si="11"/>
        <v>0</v>
      </c>
      <c r="M31" s="73">
        <f t="shared" si="11"/>
        <v>0</v>
      </c>
      <c r="N31" s="73">
        <f t="shared" si="10"/>
        <v>1233810</v>
      </c>
      <c r="O31" s="75">
        <f t="shared" si="1"/>
        <v>96.398937416985703</v>
      </c>
      <c r="P31" s="69"/>
    </row>
    <row r="32" spans="1:16">
      <c r="A32" s="64"/>
      <c r="B32" s="65">
        <v>572</v>
      </c>
      <c r="C32" s="66" t="s">
        <v>72</v>
      </c>
      <c r="D32" s="67">
        <v>537180</v>
      </c>
      <c r="E32" s="67">
        <v>0</v>
      </c>
      <c r="F32" s="67">
        <v>0</v>
      </c>
      <c r="G32" s="67">
        <v>623796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1160976</v>
      </c>
      <c r="O32" s="68">
        <f t="shared" si="1"/>
        <v>90.708336588796001</v>
      </c>
      <c r="P32" s="69"/>
    </row>
    <row r="33" spans="1:119">
      <c r="A33" s="64"/>
      <c r="B33" s="65">
        <v>579</v>
      </c>
      <c r="C33" s="66" t="s">
        <v>73</v>
      </c>
      <c r="D33" s="67">
        <v>72834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72834</v>
      </c>
      <c r="O33" s="68">
        <f t="shared" si="1"/>
        <v>5.6906008281897025</v>
      </c>
      <c r="P33" s="69"/>
    </row>
    <row r="34" spans="1:119" ht="15.75">
      <c r="A34" s="70" t="s">
        <v>74</v>
      </c>
      <c r="B34" s="71"/>
      <c r="C34" s="72"/>
      <c r="D34" s="73">
        <f t="shared" ref="D34:M34" si="12">SUM(D35:D37)</f>
        <v>1009739</v>
      </c>
      <c r="E34" s="73">
        <f t="shared" si="12"/>
        <v>1251158</v>
      </c>
      <c r="F34" s="73">
        <f t="shared" si="12"/>
        <v>0</v>
      </c>
      <c r="G34" s="73">
        <f t="shared" si="12"/>
        <v>481639</v>
      </c>
      <c r="H34" s="73">
        <f t="shared" si="12"/>
        <v>0</v>
      </c>
      <c r="I34" s="73">
        <f t="shared" si="12"/>
        <v>890928</v>
      </c>
      <c r="J34" s="73">
        <f t="shared" si="12"/>
        <v>0</v>
      </c>
      <c r="K34" s="73">
        <f t="shared" si="12"/>
        <v>0</v>
      </c>
      <c r="L34" s="73">
        <f t="shared" si="12"/>
        <v>0</v>
      </c>
      <c r="M34" s="73">
        <f t="shared" si="12"/>
        <v>0</v>
      </c>
      <c r="N34" s="73">
        <f t="shared" si="10"/>
        <v>3633464</v>
      </c>
      <c r="O34" s="75">
        <f t="shared" si="1"/>
        <v>283.88655363700292</v>
      </c>
      <c r="P34" s="69"/>
    </row>
    <row r="35" spans="1:119">
      <c r="A35" s="64"/>
      <c r="B35" s="65">
        <v>581</v>
      </c>
      <c r="C35" s="66" t="s">
        <v>75</v>
      </c>
      <c r="D35" s="67">
        <v>850500</v>
      </c>
      <c r="E35" s="67">
        <v>1128592</v>
      </c>
      <c r="F35" s="67">
        <v>0</v>
      </c>
      <c r="G35" s="67">
        <v>138922</v>
      </c>
      <c r="H35" s="67">
        <v>0</v>
      </c>
      <c r="I35" s="67">
        <v>890928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3008942</v>
      </c>
      <c r="O35" s="68">
        <f t="shared" si="1"/>
        <v>235.09196030939918</v>
      </c>
      <c r="P35" s="69"/>
    </row>
    <row r="36" spans="1:119">
      <c r="A36" s="64"/>
      <c r="B36" s="65">
        <v>584</v>
      </c>
      <c r="C36" s="66" t="s">
        <v>53</v>
      </c>
      <c r="D36" s="67">
        <v>159239</v>
      </c>
      <c r="E36" s="67">
        <v>122566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281805</v>
      </c>
      <c r="O36" s="68">
        <f t="shared" si="1"/>
        <v>22.017735760606296</v>
      </c>
      <c r="P36" s="69"/>
    </row>
    <row r="37" spans="1:119" ht="15.75" thickBot="1">
      <c r="A37" s="64"/>
      <c r="B37" s="65">
        <v>593</v>
      </c>
      <c r="C37" s="66" t="s">
        <v>76</v>
      </c>
      <c r="D37" s="67">
        <v>0</v>
      </c>
      <c r="E37" s="67">
        <v>0</v>
      </c>
      <c r="F37" s="67">
        <v>0</v>
      </c>
      <c r="G37" s="67">
        <v>342717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342717</v>
      </c>
      <c r="O37" s="68">
        <f t="shared" si="1"/>
        <v>26.776857566997421</v>
      </c>
      <c r="P37" s="69"/>
    </row>
    <row r="38" spans="1:119" ht="16.5" thickBot="1">
      <c r="A38" s="77" t="s">
        <v>10</v>
      </c>
      <c r="B38" s="78"/>
      <c r="C38" s="79"/>
      <c r="D38" s="80">
        <f t="shared" ref="D38:M38" si="13">SUM(D5,D13,D16,D24,D27,D29,D31,D34)</f>
        <v>9966092</v>
      </c>
      <c r="E38" s="80">
        <f t="shared" si="13"/>
        <v>5287781</v>
      </c>
      <c r="F38" s="80">
        <f t="shared" si="13"/>
        <v>0</v>
      </c>
      <c r="G38" s="80">
        <f t="shared" si="13"/>
        <v>1400671</v>
      </c>
      <c r="H38" s="80">
        <f t="shared" si="13"/>
        <v>0</v>
      </c>
      <c r="I38" s="80">
        <f t="shared" si="13"/>
        <v>8567303</v>
      </c>
      <c r="J38" s="80">
        <f t="shared" si="13"/>
        <v>0</v>
      </c>
      <c r="K38" s="80">
        <f t="shared" si="13"/>
        <v>1985065</v>
      </c>
      <c r="L38" s="80">
        <f t="shared" si="13"/>
        <v>0</v>
      </c>
      <c r="M38" s="80">
        <f t="shared" si="13"/>
        <v>0</v>
      </c>
      <c r="N38" s="80">
        <f t="shared" si="10"/>
        <v>27206912</v>
      </c>
      <c r="O38" s="81">
        <f t="shared" si="1"/>
        <v>2125.7060707867804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17" t="s">
        <v>77</v>
      </c>
      <c r="M40" s="117"/>
      <c r="N40" s="117"/>
      <c r="O40" s="91">
        <v>12799</v>
      </c>
    </row>
    <row r="41" spans="1:119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  <row r="42" spans="1:119" ht="15.75" customHeight="1" thickBot="1">
      <c r="A42" s="121" t="s">
        <v>49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3909402</v>
      </c>
      <c r="E5" s="26">
        <f t="shared" si="0"/>
        <v>493160</v>
      </c>
      <c r="F5" s="26">
        <f t="shared" si="0"/>
        <v>0</v>
      </c>
      <c r="G5" s="26">
        <f t="shared" si="0"/>
        <v>29125</v>
      </c>
      <c r="H5" s="26">
        <f t="shared" si="0"/>
        <v>0</v>
      </c>
      <c r="I5" s="26">
        <f t="shared" si="0"/>
        <v>422466</v>
      </c>
      <c r="J5" s="26">
        <f t="shared" si="0"/>
        <v>0</v>
      </c>
      <c r="K5" s="26">
        <f t="shared" si="0"/>
        <v>1787428</v>
      </c>
      <c r="L5" s="26">
        <f t="shared" si="0"/>
        <v>0</v>
      </c>
      <c r="M5" s="26">
        <f t="shared" si="0"/>
        <v>0</v>
      </c>
      <c r="N5" s="27">
        <f>SUM(D5:M5)</f>
        <v>6641581</v>
      </c>
      <c r="O5" s="32">
        <f t="shared" ref="O5:O36" si="1">(N5/O$38)</f>
        <v>519.88892367906067</v>
      </c>
      <c r="P5" s="6"/>
    </row>
    <row r="6" spans="1:133">
      <c r="A6" s="12"/>
      <c r="B6" s="44">
        <v>511</v>
      </c>
      <c r="C6" s="20" t="s">
        <v>19</v>
      </c>
      <c r="D6" s="46">
        <v>203818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203818</v>
      </c>
      <c r="O6" s="47">
        <f t="shared" si="1"/>
        <v>15.954442270058708</v>
      </c>
      <c r="P6" s="9"/>
    </row>
    <row r="7" spans="1:133">
      <c r="A7" s="12"/>
      <c r="B7" s="44">
        <v>512</v>
      </c>
      <c r="C7" s="20" t="s">
        <v>20</v>
      </c>
      <c r="D7" s="46">
        <v>2298270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2298270</v>
      </c>
      <c r="O7" s="47">
        <f t="shared" si="1"/>
        <v>179.90371819960862</v>
      </c>
      <c r="P7" s="9"/>
    </row>
    <row r="8" spans="1:133">
      <c r="A8" s="12"/>
      <c r="B8" s="44">
        <v>513</v>
      </c>
      <c r="C8" s="20" t="s">
        <v>21</v>
      </c>
      <c r="D8" s="46">
        <v>651812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651812</v>
      </c>
      <c r="O8" s="47">
        <f t="shared" si="1"/>
        <v>51.022465753424655</v>
      </c>
      <c r="P8" s="9"/>
    </row>
    <row r="9" spans="1:133">
      <c r="A9" s="12"/>
      <c r="B9" s="44">
        <v>514</v>
      </c>
      <c r="C9" s="20" t="s">
        <v>22</v>
      </c>
      <c r="D9" s="46">
        <v>234502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234502</v>
      </c>
      <c r="O9" s="47">
        <f t="shared" si="1"/>
        <v>18.356320939334637</v>
      </c>
      <c r="P9" s="9"/>
    </row>
    <row r="10" spans="1:133">
      <c r="A10" s="12"/>
      <c r="B10" s="44">
        <v>516</v>
      </c>
      <c r="C10" s="20" t="s">
        <v>59</v>
      </c>
      <c r="D10" s="46">
        <v>336588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336588</v>
      </c>
      <c r="O10" s="47">
        <f t="shared" si="1"/>
        <v>26.347397260273972</v>
      </c>
      <c r="P10" s="9"/>
    </row>
    <row r="11" spans="1:133">
      <c r="A11" s="12"/>
      <c r="B11" s="44">
        <v>517</v>
      </c>
      <c r="C11" s="20" t="s">
        <v>23</v>
      </c>
      <c r="D11" s="46">
        <v>184412</v>
      </c>
      <c r="E11" s="46">
        <v>493160</v>
      </c>
      <c r="F11" s="46">
        <v>0</v>
      </c>
      <c r="G11" s="46">
        <v>0</v>
      </c>
      <c r="H11" s="46">
        <v>0</v>
      </c>
      <c r="I11" s="46">
        <v>422466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1100038</v>
      </c>
      <c r="O11" s="47">
        <f t="shared" si="1"/>
        <v>86.108649706457925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1787428</v>
      </c>
      <c r="L12" s="46">
        <v>0</v>
      </c>
      <c r="M12" s="46">
        <v>0</v>
      </c>
      <c r="N12" s="46">
        <f t="shared" si="2"/>
        <v>1787428</v>
      </c>
      <c r="O12" s="47">
        <f t="shared" si="1"/>
        <v>139.91608610567513</v>
      </c>
      <c r="P12" s="9"/>
    </row>
    <row r="13" spans="1:133">
      <c r="A13" s="12"/>
      <c r="B13" s="44">
        <v>519</v>
      </c>
      <c r="C13" s="20" t="s">
        <v>56</v>
      </c>
      <c r="D13" s="46">
        <v>0</v>
      </c>
      <c r="E13" s="46">
        <v>0</v>
      </c>
      <c r="F13" s="46">
        <v>0</v>
      </c>
      <c r="G13" s="46">
        <v>29125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29125</v>
      </c>
      <c r="O13" s="47">
        <f t="shared" si="1"/>
        <v>2.2798434442270059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4203732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4203732</v>
      </c>
      <c r="O14" s="43">
        <f t="shared" si="1"/>
        <v>329.05925636007828</v>
      </c>
      <c r="P14" s="10"/>
    </row>
    <row r="15" spans="1:133">
      <c r="A15" s="12"/>
      <c r="B15" s="44">
        <v>521</v>
      </c>
      <c r="C15" s="20" t="s">
        <v>26</v>
      </c>
      <c r="D15" s="46">
        <v>3662161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3662161</v>
      </c>
      <c r="O15" s="47">
        <f t="shared" si="1"/>
        <v>286.66622309197652</v>
      </c>
      <c r="P15" s="9"/>
    </row>
    <row r="16" spans="1:133">
      <c r="A16" s="12"/>
      <c r="B16" s="44">
        <v>524</v>
      </c>
      <c r="C16" s="20" t="s">
        <v>27</v>
      </c>
      <c r="D16" s="46">
        <v>379117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379117</v>
      </c>
      <c r="O16" s="47">
        <f t="shared" si="1"/>
        <v>29.676477495107633</v>
      </c>
      <c r="P16" s="9"/>
    </row>
    <row r="17" spans="1:16">
      <c r="A17" s="12"/>
      <c r="B17" s="44">
        <v>529</v>
      </c>
      <c r="C17" s="20" t="s">
        <v>51</v>
      </c>
      <c r="D17" s="46">
        <v>162454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162454</v>
      </c>
      <c r="O17" s="47">
        <f t="shared" si="1"/>
        <v>12.716555772994129</v>
      </c>
      <c r="P17" s="9"/>
    </row>
    <row r="18" spans="1:16" ht="15.75">
      <c r="A18" s="28" t="s">
        <v>28</v>
      </c>
      <c r="B18" s="29"/>
      <c r="C18" s="30"/>
      <c r="D18" s="31">
        <f t="shared" ref="D18:M18" si="4">SUM(D19:D25)</f>
        <v>535791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6906786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7442577</v>
      </c>
      <c r="O18" s="43">
        <f t="shared" si="1"/>
        <v>582.58919765166343</v>
      </c>
      <c r="P18" s="10"/>
    </row>
    <row r="19" spans="1:16">
      <c r="A19" s="12"/>
      <c r="B19" s="44">
        <v>533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1715837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1715837</v>
      </c>
      <c r="O19" s="47">
        <f t="shared" si="1"/>
        <v>134.31209393346379</v>
      </c>
      <c r="P19" s="9"/>
    </row>
    <row r="20" spans="1:16">
      <c r="A20" s="12"/>
      <c r="B20" s="44">
        <v>534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2075468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2075468</v>
      </c>
      <c r="O20" s="47">
        <f t="shared" si="1"/>
        <v>162.46324853228964</v>
      </c>
      <c r="P20" s="9"/>
    </row>
    <row r="21" spans="1:16">
      <c r="A21" s="12"/>
      <c r="B21" s="44">
        <v>535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593462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593462</v>
      </c>
      <c r="O21" s="47">
        <f t="shared" si="1"/>
        <v>46.454951076320938</v>
      </c>
      <c r="P21" s="9"/>
    </row>
    <row r="22" spans="1:16">
      <c r="A22" s="12"/>
      <c r="B22" s="44">
        <v>536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430929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430929</v>
      </c>
      <c r="O22" s="47">
        <f t="shared" si="1"/>
        <v>33.732211350293539</v>
      </c>
      <c r="P22" s="9"/>
    </row>
    <row r="23" spans="1:16">
      <c r="A23" s="12"/>
      <c r="B23" s="44">
        <v>537</v>
      </c>
      <c r="C23" s="20" t="s">
        <v>52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1555540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1555540</v>
      </c>
      <c r="O23" s="47">
        <f t="shared" si="1"/>
        <v>121.76438356164384</v>
      </c>
      <c r="P23" s="9"/>
    </row>
    <row r="24" spans="1:16">
      <c r="A24" s="12"/>
      <c r="B24" s="44">
        <v>538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492732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492732</v>
      </c>
      <c r="O24" s="47">
        <f t="shared" si="1"/>
        <v>38.570019569471626</v>
      </c>
      <c r="P24" s="9"/>
    </row>
    <row r="25" spans="1:16">
      <c r="A25" s="12"/>
      <c r="B25" s="44">
        <v>539</v>
      </c>
      <c r="C25" s="20" t="s">
        <v>34</v>
      </c>
      <c r="D25" s="46">
        <v>535791</v>
      </c>
      <c r="E25" s="46">
        <v>0</v>
      </c>
      <c r="F25" s="46">
        <v>0</v>
      </c>
      <c r="G25" s="46">
        <v>0</v>
      </c>
      <c r="H25" s="46">
        <v>0</v>
      </c>
      <c r="I25" s="46">
        <v>42818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578609</v>
      </c>
      <c r="O25" s="47">
        <f t="shared" si="1"/>
        <v>45.292289628180036</v>
      </c>
      <c r="P25" s="9"/>
    </row>
    <row r="26" spans="1:16" ht="15.75">
      <c r="A26" s="28" t="s">
        <v>35</v>
      </c>
      <c r="B26" s="29"/>
      <c r="C26" s="30"/>
      <c r="D26" s="31">
        <f t="shared" ref="D26:M26" si="6">SUM(D27:D28)</f>
        <v>229575</v>
      </c>
      <c r="E26" s="31">
        <f t="shared" si="6"/>
        <v>1013255</v>
      </c>
      <c r="F26" s="31">
        <f t="shared" si="6"/>
        <v>0</v>
      </c>
      <c r="G26" s="31">
        <f t="shared" si="6"/>
        <v>-43110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1199720</v>
      </c>
      <c r="O26" s="43">
        <f t="shared" si="1"/>
        <v>93.911545988258311</v>
      </c>
      <c r="P26" s="10"/>
    </row>
    <row r="27" spans="1:16">
      <c r="A27" s="12"/>
      <c r="B27" s="44">
        <v>541</v>
      </c>
      <c r="C27" s="20" t="s">
        <v>36</v>
      </c>
      <c r="D27" s="46">
        <v>0</v>
      </c>
      <c r="E27" s="46">
        <v>1013255</v>
      </c>
      <c r="F27" s="46">
        <v>0</v>
      </c>
      <c r="G27" s="46">
        <v>-43110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970145</v>
      </c>
      <c r="O27" s="47">
        <f t="shared" si="1"/>
        <v>75.940900195694709</v>
      </c>
      <c r="P27" s="9"/>
    </row>
    <row r="28" spans="1:16">
      <c r="A28" s="12"/>
      <c r="B28" s="44">
        <v>549</v>
      </c>
      <c r="C28" s="20" t="s">
        <v>37</v>
      </c>
      <c r="D28" s="46">
        <v>229575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229575</v>
      </c>
      <c r="O28" s="47">
        <f t="shared" si="1"/>
        <v>17.970645792563602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SUM(D30:D30)</f>
        <v>0</v>
      </c>
      <c r="E29" s="31">
        <f t="shared" si="8"/>
        <v>2290000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2290000</v>
      </c>
      <c r="O29" s="43">
        <f t="shared" si="1"/>
        <v>179.25636007827788</v>
      </c>
      <c r="P29" s="10"/>
    </row>
    <row r="30" spans="1:16">
      <c r="A30" s="13"/>
      <c r="B30" s="45">
        <v>559</v>
      </c>
      <c r="C30" s="21" t="s">
        <v>39</v>
      </c>
      <c r="D30" s="46">
        <v>0</v>
      </c>
      <c r="E30" s="46">
        <v>2290000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2290000</v>
      </c>
      <c r="O30" s="47">
        <f t="shared" si="1"/>
        <v>179.25636007827788</v>
      </c>
      <c r="P30" s="9"/>
    </row>
    <row r="31" spans="1:16" ht="15.75">
      <c r="A31" s="28" t="s">
        <v>40</v>
      </c>
      <c r="B31" s="29"/>
      <c r="C31" s="30"/>
      <c r="D31" s="31">
        <f t="shared" ref="D31:M31" si="9">SUM(D32:D32)</f>
        <v>683814</v>
      </c>
      <c r="E31" s="31">
        <f t="shared" si="9"/>
        <v>0</v>
      </c>
      <c r="F31" s="31">
        <f t="shared" si="9"/>
        <v>0</v>
      </c>
      <c r="G31" s="31">
        <f t="shared" si="9"/>
        <v>149034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832848</v>
      </c>
      <c r="O31" s="43">
        <f t="shared" si="1"/>
        <v>65.19358121330724</v>
      </c>
      <c r="P31" s="9"/>
    </row>
    <row r="32" spans="1:16">
      <c r="A32" s="12"/>
      <c r="B32" s="44">
        <v>572</v>
      </c>
      <c r="C32" s="20" t="s">
        <v>41</v>
      </c>
      <c r="D32" s="46">
        <v>683814</v>
      </c>
      <c r="E32" s="46">
        <v>0</v>
      </c>
      <c r="F32" s="46">
        <v>0</v>
      </c>
      <c r="G32" s="46">
        <v>149034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832848</v>
      </c>
      <c r="O32" s="47">
        <f t="shared" si="1"/>
        <v>65.19358121330724</v>
      </c>
      <c r="P32" s="9"/>
    </row>
    <row r="33" spans="1:119" ht="15.75">
      <c r="A33" s="28" t="s">
        <v>44</v>
      </c>
      <c r="B33" s="29"/>
      <c r="C33" s="30"/>
      <c r="D33" s="31">
        <f t="shared" ref="D33:M33" si="10">SUM(D34:D35)</f>
        <v>84178</v>
      </c>
      <c r="E33" s="31">
        <f t="shared" si="10"/>
        <v>848476</v>
      </c>
      <c r="F33" s="31">
        <f t="shared" si="10"/>
        <v>0</v>
      </c>
      <c r="G33" s="31">
        <f t="shared" si="10"/>
        <v>800000</v>
      </c>
      <c r="H33" s="31">
        <f t="shared" si="10"/>
        <v>0</v>
      </c>
      <c r="I33" s="31">
        <f t="shared" si="10"/>
        <v>683296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7"/>
        <v>2415950</v>
      </c>
      <c r="O33" s="43">
        <f t="shared" si="1"/>
        <v>189.11545988258317</v>
      </c>
      <c r="P33" s="9"/>
    </row>
    <row r="34" spans="1:119">
      <c r="A34" s="12"/>
      <c r="B34" s="44">
        <v>581</v>
      </c>
      <c r="C34" s="20" t="s">
        <v>42</v>
      </c>
      <c r="D34" s="46">
        <v>0</v>
      </c>
      <c r="E34" s="46">
        <v>827925</v>
      </c>
      <c r="F34" s="46">
        <v>0</v>
      </c>
      <c r="G34" s="46">
        <v>800000</v>
      </c>
      <c r="H34" s="46">
        <v>0</v>
      </c>
      <c r="I34" s="46">
        <v>683296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2311221</v>
      </c>
      <c r="O34" s="47">
        <f t="shared" si="1"/>
        <v>180.91749510763211</v>
      </c>
      <c r="P34" s="9"/>
    </row>
    <row r="35" spans="1:119" ht="15.75" thickBot="1">
      <c r="A35" s="12"/>
      <c r="B35" s="44">
        <v>584</v>
      </c>
      <c r="C35" s="20" t="s">
        <v>53</v>
      </c>
      <c r="D35" s="46">
        <v>84178</v>
      </c>
      <c r="E35" s="46">
        <v>20551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104729</v>
      </c>
      <c r="O35" s="47">
        <f t="shared" si="1"/>
        <v>8.1979647749510764</v>
      </c>
      <c r="P35" s="9"/>
    </row>
    <row r="36" spans="1:119" ht="16.5" thickBot="1">
      <c r="A36" s="14" t="s">
        <v>10</v>
      </c>
      <c r="B36" s="23"/>
      <c r="C36" s="22"/>
      <c r="D36" s="15">
        <f>SUM(D5,D14,D18,D26,D29,D31,D33)</f>
        <v>9646492</v>
      </c>
      <c r="E36" s="15">
        <f t="shared" ref="E36:M36" si="11">SUM(E5,E14,E18,E26,E29,E31,E33)</f>
        <v>4644891</v>
      </c>
      <c r="F36" s="15">
        <f t="shared" si="11"/>
        <v>0</v>
      </c>
      <c r="G36" s="15">
        <f t="shared" si="11"/>
        <v>935049</v>
      </c>
      <c r="H36" s="15">
        <f t="shared" si="11"/>
        <v>0</v>
      </c>
      <c r="I36" s="15">
        <f t="shared" si="11"/>
        <v>8012548</v>
      </c>
      <c r="J36" s="15">
        <f t="shared" si="11"/>
        <v>0</v>
      </c>
      <c r="K36" s="15">
        <f t="shared" si="11"/>
        <v>1787428</v>
      </c>
      <c r="L36" s="15">
        <f t="shared" si="11"/>
        <v>0</v>
      </c>
      <c r="M36" s="15">
        <f t="shared" si="11"/>
        <v>0</v>
      </c>
      <c r="N36" s="15">
        <f t="shared" si="7"/>
        <v>25026408</v>
      </c>
      <c r="O36" s="37">
        <f t="shared" si="1"/>
        <v>1959.014324853229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60</v>
      </c>
      <c r="M38" s="93"/>
      <c r="N38" s="93"/>
      <c r="O38" s="41">
        <v>12775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49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3114670</v>
      </c>
      <c r="E5" s="26">
        <f t="shared" si="0"/>
        <v>477790</v>
      </c>
      <c r="F5" s="26">
        <f t="shared" si="0"/>
        <v>0</v>
      </c>
      <c r="G5" s="26">
        <f t="shared" si="0"/>
        <v>42437</v>
      </c>
      <c r="H5" s="26">
        <f t="shared" si="0"/>
        <v>0</v>
      </c>
      <c r="I5" s="26">
        <f t="shared" si="0"/>
        <v>437000</v>
      </c>
      <c r="J5" s="26">
        <f t="shared" si="0"/>
        <v>0</v>
      </c>
      <c r="K5" s="26">
        <f t="shared" si="0"/>
        <v>1601055</v>
      </c>
      <c r="L5" s="26">
        <f t="shared" si="0"/>
        <v>0</v>
      </c>
      <c r="M5" s="26">
        <f t="shared" si="0"/>
        <v>0</v>
      </c>
      <c r="N5" s="27">
        <f>SUM(D5:M5)</f>
        <v>5672952</v>
      </c>
      <c r="O5" s="32">
        <f t="shared" ref="O5:O35" si="1">(N5/O$37)</f>
        <v>444.76299490395922</v>
      </c>
      <c r="P5" s="6"/>
    </row>
    <row r="6" spans="1:133">
      <c r="A6" s="12"/>
      <c r="B6" s="44">
        <v>511</v>
      </c>
      <c r="C6" s="20" t="s">
        <v>19</v>
      </c>
      <c r="D6" s="46">
        <v>189197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189197</v>
      </c>
      <c r="O6" s="47">
        <f t="shared" si="1"/>
        <v>14.833163465307722</v>
      </c>
      <c r="P6" s="9"/>
    </row>
    <row r="7" spans="1:133">
      <c r="A7" s="12"/>
      <c r="B7" s="44">
        <v>512</v>
      </c>
      <c r="C7" s="20" t="s">
        <v>20</v>
      </c>
      <c r="D7" s="46">
        <v>1607597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1607597</v>
      </c>
      <c r="O7" s="47">
        <f t="shared" si="1"/>
        <v>126.03661309290474</v>
      </c>
      <c r="P7" s="9"/>
    </row>
    <row r="8" spans="1:133">
      <c r="A8" s="12"/>
      <c r="B8" s="44">
        <v>513</v>
      </c>
      <c r="C8" s="20" t="s">
        <v>21</v>
      </c>
      <c r="D8" s="46">
        <v>870377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870377</v>
      </c>
      <c r="O8" s="47">
        <f t="shared" si="1"/>
        <v>68.238102704821642</v>
      </c>
      <c r="P8" s="9"/>
    </row>
    <row r="9" spans="1:133">
      <c r="A9" s="12"/>
      <c r="B9" s="44">
        <v>514</v>
      </c>
      <c r="C9" s="20" t="s">
        <v>22</v>
      </c>
      <c r="D9" s="46">
        <v>298134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298134</v>
      </c>
      <c r="O9" s="47">
        <f t="shared" si="1"/>
        <v>23.373892591140731</v>
      </c>
      <c r="P9" s="9"/>
    </row>
    <row r="10" spans="1:133">
      <c r="A10" s="12"/>
      <c r="B10" s="44">
        <v>517</v>
      </c>
      <c r="C10" s="20" t="s">
        <v>23</v>
      </c>
      <c r="D10" s="46">
        <v>149365</v>
      </c>
      <c r="E10" s="46">
        <v>477790</v>
      </c>
      <c r="F10" s="46">
        <v>0</v>
      </c>
      <c r="G10" s="46">
        <v>0</v>
      </c>
      <c r="H10" s="46">
        <v>0</v>
      </c>
      <c r="I10" s="46">
        <v>437000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1064155</v>
      </c>
      <c r="O10" s="47">
        <f t="shared" si="1"/>
        <v>83.430419443355547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1601055</v>
      </c>
      <c r="L11" s="46">
        <v>0</v>
      </c>
      <c r="M11" s="46">
        <v>0</v>
      </c>
      <c r="N11" s="46">
        <f t="shared" si="2"/>
        <v>1601055</v>
      </c>
      <c r="O11" s="47">
        <f t="shared" si="1"/>
        <v>125.52371618972951</v>
      </c>
      <c r="P11" s="9"/>
    </row>
    <row r="12" spans="1:133">
      <c r="A12" s="12"/>
      <c r="B12" s="44">
        <v>519</v>
      </c>
      <c r="C12" s="20" t="s">
        <v>56</v>
      </c>
      <c r="D12" s="46">
        <v>0</v>
      </c>
      <c r="E12" s="46">
        <v>0</v>
      </c>
      <c r="F12" s="46">
        <v>0</v>
      </c>
      <c r="G12" s="46">
        <v>42437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42437</v>
      </c>
      <c r="O12" s="47">
        <f t="shared" si="1"/>
        <v>3.3270874166993334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4186373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4186373</v>
      </c>
      <c r="O13" s="43">
        <f t="shared" si="1"/>
        <v>328.21426891415132</v>
      </c>
      <c r="P13" s="10"/>
    </row>
    <row r="14" spans="1:133">
      <c r="A14" s="12"/>
      <c r="B14" s="44">
        <v>521</v>
      </c>
      <c r="C14" s="20" t="s">
        <v>26</v>
      </c>
      <c r="D14" s="46">
        <v>3798003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3798003</v>
      </c>
      <c r="O14" s="47">
        <f t="shared" si="1"/>
        <v>297.76581732653864</v>
      </c>
      <c r="P14" s="9"/>
    </row>
    <row r="15" spans="1:133">
      <c r="A15" s="12"/>
      <c r="B15" s="44">
        <v>524</v>
      </c>
      <c r="C15" s="20" t="s">
        <v>27</v>
      </c>
      <c r="D15" s="46">
        <v>232184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232184</v>
      </c>
      <c r="O15" s="47">
        <f t="shared" si="1"/>
        <v>18.203371226969814</v>
      </c>
      <c r="P15" s="9"/>
    </row>
    <row r="16" spans="1:133">
      <c r="A16" s="12"/>
      <c r="B16" s="44">
        <v>529</v>
      </c>
      <c r="C16" s="20" t="s">
        <v>51</v>
      </c>
      <c r="D16" s="46">
        <v>156186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156186</v>
      </c>
      <c r="O16" s="47">
        <f t="shared" si="1"/>
        <v>12.245080360642886</v>
      </c>
      <c r="P16" s="9"/>
    </row>
    <row r="17" spans="1:16" ht="15.75">
      <c r="A17" s="28" t="s">
        <v>28</v>
      </c>
      <c r="B17" s="29"/>
      <c r="C17" s="30"/>
      <c r="D17" s="31">
        <f t="shared" ref="D17:M17" si="4">SUM(D18:D24)</f>
        <v>944997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6570060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>SUM(D17:M17)</f>
        <v>7515057</v>
      </c>
      <c r="O17" s="43">
        <f t="shared" si="1"/>
        <v>589.1851822814582</v>
      </c>
      <c r="P17" s="10"/>
    </row>
    <row r="18" spans="1:16">
      <c r="A18" s="12"/>
      <c r="B18" s="44">
        <v>533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1686006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1686006</v>
      </c>
      <c r="O18" s="47">
        <f t="shared" si="1"/>
        <v>132.18392787142298</v>
      </c>
      <c r="P18" s="9"/>
    </row>
    <row r="19" spans="1:16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1990565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1990565</v>
      </c>
      <c r="O19" s="47">
        <f t="shared" si="1"/>
        <v>156.06154449235595</v>
      </c>
      <c r="P19" s="9"/>
    </row>
    <row r="20" spans="1:16">
      <c r="A20" s="12"/>
      <c r="B20" s="44">
        <v>535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608175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608175</v>
      </c>
      <c r="O20" s="47">
        <f t="shared" si="1"/>
        <v>47.681301450411603</v>
      </c>
      <c r="P20" s="9"/>
    </row>
    <row r="21" spans="1:16">
      <c r="A21" s="12"/>
      <c r="B21" s="44">
        <v>536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249176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249176</v>
      </c>
      <c r="O21" s="47">
        <f t="shared" si="1"/>
        <v>19.535554684437475</v>
      </c>
      <c r="P21" s="9"/>
    </row>
    <row r="22" spans="1:16">
      <c r="A22" s="12"/>
      <c r="B22" s="44">
        <v>537</v>
      </c>
      <c r="C22" s="20" t="s">
        <v>52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1504852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1504852</v>
      </c>
      <c r="O22" s="47">
        <f t="shared" si="1"/>
        <v>117.9813406507252</v>
      </c>
      <c r="P22" s="9"/>
    </row>
    <row r="23" spans="1:16">
      <c r="A23" s="12"/>
      <c r="B23" s="44">
        <v>538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490960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490960</v>
      </c>
      <c r="O23" s="47">
        <f t="shared" si="1"/>
        <v>38.491571932575461</v>
      </c>
      <c r="P23" s="9"/>
    </row>
    <row r="24" spans="1:16">
      <c r="A24" s="12"/>
      <c r="B24" s="44">
        <v>539</v>
      </c>
      <c r="C24" s="20" t="s">
        <v>34</v>
      </c>
      <c r="D24" s="46">
        <v>944997</v>
      </c>
      <c r="E24" s="46">
        <v>0</v>
      </c>
      <c r="F24" s="46">
        <v>0</v>
      </c>
      <c r="G24" s="46">
        <v>0</v>
      </c>
      <c r="H24" s="46">
        <v>0</v>
      </c>
      <c r="I24" s="46">
        <v>40326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985323</v>
      </c>
      <c r="O24" s="47">
        <f t="shared" si="1"/>
        <v>77.249941199529601</v>
      </c>
      <c r="P24" s="9"/>
    </row>
    <row r="25" spans="1:16" ht="15.75">
      <c r="A25" s="28" t="s">
        <v>35</v>
      </c>
      <c r="B25" s="29"/>
      <c r="C25" s="30"/>
      <c r="D25" s="31">
        <f t="shared" ref="D25:M25" si="6">SUM(D26:D27)</f>
        <v>228579</v>
      </c>
      <c r="E25" s="31">
        <f t="shared" si="6"/>
        <v>2081078</v>
      </c>
      <c r="F25" s="31">
        <f t="shared" si="6"/>
        <v>0</v>
      </c>
      <c r="G25" s="31">
        <f t="shared" si="6"/>
        <v>1378200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5" si="7">SUM(D25:M25)</f>
        <v>3687857</v>
      </c>
      <c r="O25" s="43">
        <f t="shared" si="1"/>
        <v>289.13030184241472</v>
      </c>
      <c r="P25" s="10"/>
    </row>
    <row r="26" spans="1:16">
      <c r="A26" s="12"/>
      <c r="B26" s="44">
        <v>541</v>
      </c>
      <c r="C26" s="20" t="s">
        <v>36</v>
      </c>
      <c r="D26" s="46">
        <v>0</v>
      </c>
      <c r="E26" s="46">
        <v>2081078</v>
      </c>
      <c r="F26" s="46">
        <v>0</v>
      </c>
      <c r="G26" s="46">
        <v>1378200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3459278</v>
      </c>
      <c r="O26" s="47">
        <f t="shared" si="1"/>
        <v>271.20956487651904</v>
      </c>
      <c r="P26" s="9"/>
    </row>
    <row r="27" spans="1:16">
      <c r="A27" s="12"/>
      <c r="B27" s="44">
        <v>549</v>
      </c>
      <c r="C27" s="20" t="s">
        <v>37</v>
      </c>
      <c r="D27" s="46">
        <v>228579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228579</v>
      </c>
      <c r="O27" s="47">
        <f t="shared" si="1"/>
        <v>17.920736965895728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SUM(D29:D29)</f>
        <v>0</v>
      </c>
      <c r="E28" s="31">
        <f t="shared" si="8"/>
        <v>2797973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2797973</v>
      </c>
      <c r="O28" s="43">
        <f t="shared" si="1"/>
        <v>219.36283810270481</v>
      </c>
      <c r="P28" s="10"/>
    </row>
    <row r="29" spans="1:16">
      <c r="A29" s="13"/>
      <c r="B29" s="45">
        <v>559</v>
      </c>
      <c r="C29" s="21" t="s">
        <v>39</v>
      </c>
      <c r="D29" s="46">
        <v>0</v>
      </c>
      <c r="E29" s="46">
        <v>2797973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2797973</v>
      </c>
      <c r="O29" s="47">
        <f t="shared" si="1"/>
        <v>219.36283810270481</v>
      </c>
      <c r="P29" s="9"/>
    </row>
    <row r="30" spans="1:16" ht="15.75">
      <c r="A30" s="28" t="s">
        <v>40</v>
      </c>
      <c r="B30" s="29"/>
      <c r="C30" s="30"/>
      <c r="D30" s="31">
        <f t="shared" ref="D30:M30" si="9">SUM(D31:D31)</f>
        <v>754784</v>
      </c>
      <c r="E30" s="31">
        <f t="shared" si="9"/>
        <v>908642</v>
      </c>
      <c r="F30" s="31">
        <f t="shared" si="9"/>
        <v>0</v>
      </c>
      <c r="G30" s="31">
        <f t="shared" si="9"/>
        <v>17901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1681327</v>
      </c>
      <c r="O30" s="43">
        <f t="shared" si="1"/>
        <v>131.8170913367307</v>
      </c>
      <c r="P30" s="9"/>
    </row>
    <row r="31" spans="1:16">
      <c r="A31" s="12"/>
      <c r="B31" s="44">
        <v>572</v>
      </c>
      <c r="C31" s="20" t="s">
        <v>41</v>
      </c>
      <c r="D31" s="46">
        <v>754784</v>
      </c>
      <c r="E31" s="46">
        <v>908642</v>
      </c>
      <c r="F31" s="46">
        <v>0</v>
      </c>
      <c r="G31" s="46">
        <v>17901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1681327</v>
      </c>
      <c r="O31" s="47">
        <f t="shared" si="1"/>
        <v>131.8170913367307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SUM(D33:D34)</f>
        <v>433784</v>
      </c>
      <c r="E32" s="31">
        <f t="shared" si="10"/>
        <v>1272724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521116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2227624</v>
      </c>
      <c r="O32" s="43">
        <f t="shared" si="1"/>
        <v>174.64711877695021</v>
      </c>
      <c r="P32" s="9"/>
    </row>
    <row r="33" spans="1:119">
      <c r="A33" s="12"/>
      <c r="B33" s="44">
        <v>581</v>
      </c>
      <c r="C33" s="20" t="s">
        <v>42</v>
      </c>
      <c r="D33" s="46">
        <v>250632</v>
      </c>
      <c r="E33" s="46">
        <v>1074072</v>
      </c>
      <c r="F33" s="46">
        <v>0</v>
      </c>
      <c r="G33" s="46">
        <v>0</v>
      </c>
      <c r="H33" s="46">
        <v>0</v>
      </c>
      <c r="I33" s="46">
        <v>521116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1845820</v>
      </c>
      <c r="O33" s="47">
        <f t="shared" si="1"/>
        <v>144.71344570756565</v>
      </c>
      <c r="P33" s="9"/>
    </row>
    <row r="34" spans="1:119" ht="15.75" thickBot="1">
      <c r="A34" s="12"/>
      <c r="B34" s="44">
        <v>584</v>
      </c>
      <c r="C34" s="20" t="s">
        <v>53</v>
      </c>
      <c r="D34" s="46">
        <v>183152</v>
      </c>
      <c r="E34" s="46">
        <v>198652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381804</v>
      </c>
      <c r="O34" s="47">
        <f t="shared" si="1"/>
        <v>29.933673069384554</v>
      </c>
      <c r="P34" s="9"/>
    </row>
    <row r="35" spans="1:119" ht="16.5" thickBot="1">
      <c r="A35" s="14" t="s">
        <v>10</v>
      </c>
      <c r="B35" s="23"/>
      <c r="C35" s="22"/>
      <c r="D35" s="15">
        <f>SUM(D5,D13,D17,D25,D28,D30,D32)</f>
        <v>9663187</v>
      </c>
      <c r="E35" s="15">
        <f t="shared" ref="E35:M35" si="11">SUM(E5,E13,E17,E25,E28,E30,E32)</f>
        <v>7538207</v>
      </c>
      <c r="F35" s="15">
        <f t="shared" si="11"/>
        <v>0</v>
      </c>
      <c r="G35" s="15">
        <f t="shared" si="11"/>
        <v>1438538</v>
      </c>
      <c r="H35" s="15">
        <f t="shared" si="11"/>
        <v>0</v>
      </c>
      <c r="I35" s="15">
        <f t="shared" si="11"/>
        <v>7528176</v>
      </c>
      <c r="J35" s="15">
        <f t="shared" si="11"/>
        <v>0</v>
      </c>
      <c r="K35" s="15">
        <f t="shared" si="11"/>
        <v>1601055</v>
      </c>
      <c r="L35" s="15">
        <f t="shared" si="11"/>
        <v>0</v>
      </c>
      <c r="M35" s="15">
        <f t="shared" si="11"/>
        <v>0</v>
      </c>
      <c r="N35" s="15">
        <f t="shared" si="7"/>
        <v>27769163</v>
      </c>
      <c r="O35" s="37">
        <f t="shared" si="1"/>
        <v>2177.1197961583694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57</v>
      </c>
      <c r="M37" s="93"/>
      <c r="N37" s="93"/>
      <c r="O37" s="41">
        <v>12755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3042332</v>
      </c>
      <c r="E5" s="26">
        <f t="shared" si="0"/>
        <v>0</v>
      </c>
      <c r="F5" s="26">
        <f t="shared" si="0"/>
        <v>0</v>
      </c>
      <c r="G5" s="26">
        <f t="shared" si="0"/>
        <v>70991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1441511</v>
      </c>
      <c r="L5" s="26">
        <f t="shared" si="0"/>
        <v>0</v>
      </c>
      <c r="M5" s="26">
        <f t="shared" si="0"/>
        <v>0</v>
      </c>
      <c r="N5" s="27">
        <f t="shared" ref="N5:N15" si="1">SUM(D5:M5)</f>
        <v>4554834</v>
      </c>
      <c r="O5" s="32">
        <f t="shared" ref="O5:O33" si="2">(N5/O$35)</f>
        <v>358.4225684608121</v>
      </c>
      <c r="P5" s="6"/>
    </row>
    <row r="6" spans="1:133">
      <c r="A6" s="12"/>
      <c r="B6" s="44">
        <v>511</v>
      </c>
      <c r="C6" s="20" t="s">
        <v>19</v>
      </c>
      <c r="D6" s="46">
        <v>192950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192950</v>
      </c>
      <c r="O6" s="47">
        <f t="shared" si="2"/>
        <v>15.183349071451055</v>
      </c>
      <c r="P6" s="9"/>
    </row>
    <row r="7" spans="1:133">
      <c r="A7" s="12"/>
      <c r="B7" s="44">
        <v>512</v>
      </c>
      <c r="C7" s="20" t="s">
        <v>20</v>
      </c>
      <c r="D7" s="46">
        <v>1722883</v>
      </c>
      <c r="E7" s="46">
        <v>0</v>
      </c>
      <c r="F7" s="46">
        <v>0</v>
      </c>
      <c r="G7" s="46">
        <v>70991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1793874</v>
      </c>
      <c r="O7" s="47">
        <f t="shared" si="2"/>
        <v>141.16100094428705</v>
      </c>
      <c r="P7" s="9"/>
    </row>
    <row r="8" spans="1:133">
      <c r="A8" s="12"/>
      <c r="B8" s="44">
        <v>513</v>
      </c>
      <c r="C8" s="20" t="s">
        <v>21</v>
      </c>
      <c r="D8" s="46">
        <v>878718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878718</v>
      </c>
      <c r="O8" s="47">
        <f t="shared" si="2"/>
        <v>69.146836638338058</v>
      </c>
      <c r="P8" s="9"/>
    </row>
    <row r="9" spans="1:133">
      <c r="A9" s="12"/>
      <c r="B9" s="44">
        <v>514</v>
      </c>
      <c r="C9" s="20" t="s">
        <v>22</v>
      </c>
      <c r="D9" s="46">
        <v>247781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247781</v>
      </c>
      <c r="O9" s="47">
        <f t="shared" si="2"/>
        <v>19.498032735284859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1441511</v>
      </c>
      <c r="L10" s="46">
        <v>0</v>
      </c>
      <c r="M10" s="46">
        <v>0</v>
      </c>
      <c r="N10" s="46">
        <f t="shared" si="1"/>
        <v>1441511</v>
      </c>
      <c r="O10" s="47">
        <f t="shared" si="2"/>
        <v>113.43334907145105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4233808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4233808</v>
      </c>
      <c r="O11" s="43">
        <f t="shared" si="2"/>
        <v>333.16084356310984</v>
      </c>
      <c r="P11" s="10"/>
    </row>
    <row r="12" spans="1:133">
      <c r="A12" s="12"/>
      <c r="B12" s="44">
        <v>521</v>
      </c>
      <c r="C12" s="20" t="s">
        <v>26</v>
      </c>
      <c r="D12" s="46">
        <v>3845834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3845834</v>
      </c>
      <c r="O12" s="47">
        <f t="shared" si="2"/>
        <v>302.6309411394397</v>
      </c>
      <c r="P12" s="9"/>
    </row>
    <row r="13" spans="1:133">
      <c r="A13" s="12"/>
      <c r="B13" s="44">
        <v>524</v>
      </c>
      <c r="C13" s="20" t="s">
        <v>27</v>
      </c>
      <c r="D13" s="46">
        <v>234603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234603</v>
      </c>
      <c r="O13" s="47">
        <f t="shared" si="2"/>
        <v>18.461048158640228</v>
      </c>
      <c r="P13" s="9"/>
    </row>
    <row r="14" spans="1:133">
      <c r="A14" s="12"/>
      <c r="B14" s="44">
        <v>529</v>
      </c>
      <c r="C14" s="20" t="s">
        <v>51</v>
      </c>
      <c r="D14" s="46">
        <v>153371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153371</v>
      </c>
      <c r="O14" s="47">
        <f t="shared" si="2"/>
        <v>12.068854265029902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SUM(D16:D22)</f>
        <v>888825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7017289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7906114</v>
      </c>
      <c r="O15" s="43">
        <f t="shared" si="2"/>
        <v>622.13676424299649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1871944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1871944</v>
      </c>
      <c r="O16" s="47">
        <f t="shared" si="2"/>
        <v>147.30437519672648</v>
      </c>
      <c r="P16" s="9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2000567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2000567</v>
      </c>
      <c r="O17" s="47">
        <f t="shared" si="2"/>
        <v>157.4257947749449</v>
      </c>
      <c r="P17" s="9"/>
    </row>
    <row r="18" spans="1:16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2118361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2118361</v>
      </c>
      <c r="O18" s="47">
        <f t="shared" si="2"/>
        <v>166.6950739691533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248778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248778</v>
      </c>
      <c r="O19" s="47">
        <f t="shared" si="2"/>
        <v>19.576487252124647</v>
      </c>
      <c r="P19" s="9"/>
    </row>
    <row r="20" spans="1:16">
      <c r="A20" s="12"/>
      <c r="B20" s="44">
        <v>537</v>
      </c>
      <c r="C20" s="20" t="s">
        <v>52</v>
      </c>
      <c r="D20" s="46">
        <v>29702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29702</v>
      </c>
      <c r="O20" s="47">
        <f t="shared" si="2"/>
        <v>2.3372678627636136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688709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688709</v>
      </c>
      <c r="O21" s="47">
        <f t="shared" si="2"/>
        <v>54.194916587976081</v>
      </c>
      <c r="P21" s="9"/>
    </row>
    <row r="22" spans="1:16">
      <c r="A22" s="12"/>
      <c r="B22" s="44">
        <v>539</v>
      </c>
      <c r="C22" s="20" t="s">
        <v>34</v>
      </c>
      <c r="D22" s="46">
        <v>859123</v>
      </c>
      <c r="E22" s="46">
        <v>0</v>
      </c>
      <c r="F22" s="46">
        <v>0</v>
      </c>
      <c r="G22" s="46">
        <v>0</v>
      </c>
      <c r="H22" s="46">
        <v>0</v>
      </c>
      <c r="I22" s="46">
        <v>88930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948053</v>
      </c>
      <c r="O22" s="47">
        <f t="shared" si="2"/>
        <v>74.602848599307521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SUM(D24:D25)</f>
        <v>420529</v>
      </c>
      <c r="E23" s="31">
        <f t="shared" si="6"/>
        <v>879305</v>
      </c>
      <c r="F23" s="31">
        <f t="shared" si="6"/>
        <v>0</v>
      </c>
      <c r="G23" s="31">
        <f t="shared" si="6"/>
        <v>234285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3" si="7">SUM(D23:M23)</f>
        <v>1534119</v>
      </c>
      <c r="O23" s="43">
        <f t="shared" si="2"/>
        <v>120.72072710103872</v>
      </c>
      <c r="P23" s="10"/>
    </row>
    <row r="24" spans="1:16">
      <c r="A24" s="12"/>
      <c r="B24" s="44">
        <v>541</v>
      </c>
      <c r="C24" s="20" t="s">
        <v>36</v>
      </c>
      <c r="D24" s="46">
        <v>0</v>
      </c>
      <c r="E24" s="46">
        <v>879305</v>
      </c>
      <c r="F24" s="46">
        <v>0</v>
      </c>
      <c r="G24" s="46">
        <v>234285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1113590</v>
      </c>
      <c r="O24" s="47">
        <f t="shared" si="2"/>
        <v>87.629052565313188</v>
      </c>
      <c r="P24" s="9"/>
    </row>
    <row r="25" spans="1:16">
      <c r="A25" s="12"/>
      <c r="B25" s="44">
        <v>549</v>
      </c>
      <c r="C25" s="20" t="s">
        <v>37</v>
      </c>
      <c r="D25" s="46">
        <v>420529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420529</v>
      </c>
      <c r="O25" s="47">
        <f t="shared" si="2"/>
        <v>33.091674535725524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SUM(D27:D27)</f>
        <v>0</v>
      </c>
      <c r="E26" s="31">
        <f t="shared" si="8"/>
        <v>2292669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2292669</v>
      </c>
      <c r="O26" s="43">
        <f t="shared" si="2"/>
        <v>180.41147308781871</v>
      </c>
      <c r="P26" s="10"/>
    </row>
    <row r="27" spans="1:16">
      <c r="A27" s="13"/>
      <c r="B27" s="45">
        <v>559</v>
      </c>
      <c r="C27" s="21" t="s">
        <v>39</v>
      </c>
      <c r="D27" s="46">
        <v>0</v>
      </c>
      <c r="E27" s="46">
        <v>2292669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2292669</v>
      </c>
      <c r="O27" s="47">
        <f t="shared" si="2"/>
        <v>180.41147308781871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SUM(D29:D29)</f>
        <v>745656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745656</v>
      </c>
      <c r="O28" s="43">
        <f t="shared" si="2"/>
        <v>58.67610953729934</v>
      </c>
      <c r="P28" s="9"/>
    </row>
    <row r="29" spans="1:16">
      <c r="A29" s="12"/>
      <c r="B29" s="44">
        <v>572</v>
      </c>
      <c r="C29" s="20" t="s">
        <v>41</v>
      </c>
      <c r="D29" s="46">
        <v>745656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745656</v>
      </c>
      <c r="O29" s="47">
        <f t="shared" si="2"/>
        <v>58.67610953729934</v>
      </c>
      <c r="P29" s="9"/>
    </row>
    <row r="30" spans="1:16" ht="15.75">
      <c r="A30" s="28" t="s">
        <v>44</v>
      </c>
      <c r="B30" s="29"/>
      <c r="C30" s="30"/>
      <c r="D30" s="31">
        <f t="shared" ref="D30:M30" si="10">SUM(D31:D32)</f>
        <v>169712</v>
      </c>
      <c r="E30" s="31">
        <f t="shared" si="10"/>
        <v>566081</v>
      </c>
      <c r="F30" s="31">
        <f t="shared" si="10"/>
        <v>0</v>
      </c>
      <c r="G30" s="31">
        <f t="shared" si="10"/>
        <v>8306</v>
      </c>
      <c r="H30" s="31">
        <f t="shared" si="10"/>
        <v>0</v>
      </c>
      <c r="I30" s="31">
        <f t="shared" si="10"/>
        <v>1507925</v>
      </c>
      <c r="J30" s="31">
        <f t="shared" si="10"/>
        <v>19368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7"/>
        <v>2271392</v>
      </c>
      <c r="O30" s="43">
        <f t="shared" si="2"/>
        <v>178.7371734340573</v>
      </c>
      <c r="P30" s="9"/>
    </row>
    <row r="31" spans="1:16">
      <c r="A31" s="12"/>
      <c r="B31" s="44">
        <v>581</v>
      </c>
      <c r="C31" s="20" t="s">
        <v>42</v>
      </c>
      <c r="D31" s="46">
        <v>0</v>
      </c>
      <c r="E31" s="46">
        <v>566081</v>
      </c>
      <c r="F31" s="46">
        <v>0</v>
      </c>
      <c r="G31" s="46">
        <v>8306</v>
      </c>
      <c r="H31" s="46">
        <v>0</v>
      </c>
      <c r="I31" s="46">
        <v>1507925</v>
      </c>
      <c r="J31" s="46">
        <v>19368</v>
      </c>
      <c r="K31" s="46">
        <v>0</v>
      </c>
      <c r="L31" s="46">
        <v>0</v>
      </c>
      <c r="M31" s="46">
        <v>0</v>
      </c>
      <c r="N31" s="46">
        <f t="shared" si="7"/>
        <v>2101680</v>
      </c>
      <c r="O31" s="47">
        <f t="shared" si="2"/>
        <v>165.38243626062322</v>
      </c>
      <c r="P31" s="9"/>
    </row>
    <row r="32" spans="1:16" ht="15.75" thickBot="1">
      <c r="A32" s="12"/>
      <c r="B32" s="44">
        <v>584</v>
      </c>
      <c r="C32" s="20" t="s">
        <v>53</v>
      </c>
      <c r="D32" s="46">
        <v>169712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169712</v>
      </c>
      <c r="O32" s="47">
        <f t="shared" si="2"/>
        <v>13.354737173434057</v>
      </c>
      <c r="P32" s="9"/>
    </row>
    <row r="33" spans="1:119" ht="16.5" thickBot="1">
      <c r="A33" s="14" t="s">
        <v>10</v>
      </c>
      <c r="B33" s="23"/>
      <c r="C33" s="22"/>
      <c r="D33" s="15">
        <f>SUM(D5,D11,D15,D23,D26,D28,D30)</f>
        <v>9500862</v>
      </c>
      <c r="E33" s="15">
        <f t="shared" ref="E33:M33" si="11">SUM(E5,E11,E15,E23,E26,E28,E30)</f>
        <v>3738055</v>
      </c>
      <c r="F33" s="15">
        <f t="shared" si="11"/>
        <v>0</v>
      </c>
      <c r="G33" s="15">
        <f t="shared" si="11"/>
        <v>313582</v>
      </c>
      <c r="H33" s="15">
        <f t="shared" si="11"/>
        <v>0</v>
      </c>
      <c r="I33" s="15">
        <f t="shared" si="11"/>
        <v>8525214</v>
      </c>
      <c r="J33" s="15">
        <f t="shared" si="11"/>
        <v>19368</v>
      </c>
      <c r="K33" s="15">
        <f t="shared" si="11"/>
        <v>1441511</v>
      </c>
      <c r="L33" s="15">
        <f t="shared" si="11"/>
        <v>0</v>
      </c>
      <c r="M33" s="15">
        <f t="shared" si="11"/>
        <v>0</v>
      </c>
      <c r="N33" s="15">
        <f t="shared" si="7"/>
        <v>23538592</v>
      </c>
      <c r="O33" s="37">
        <f t="shared" si="2"/>
        <v>1852.2656594271325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54</v>
      </c>
      <c r="M35" s="93"/>
      <c r="N35" s="93"/>
      <c r="O35" s="41">
        <v>12708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4151267</v>
      </c>
      <c r="E5" s="26">
        <f t="shared" si="0"/>
        <v>0</v>
      </c>
      <c r="F5" s="26">
        <f t="shared" si="0"/>
        <v>0</v>
      </c>
      <c r="G5" s="26">
        <f t="shared" si="0"/>
        <v>2600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1490231</v>
      </c>
      <c r="L5" s="26">
        <f t="shared" si="0"/>
        <v>0</v>
      </c>
      <c r="M5" s="26">
        <f t="shared" si="0"/>
        <v>0</v>
      </c>
      <c r="N5" s="27">
        <f t="shared" ref="N5:N30" si="1">SUM(D5:M5)</f>
        <v>5644098</v>
      </c>
      <c r="O5" s="32">
        <f t="shared" ref="O5:O30" si="2">(N5/O$32)</f>
        <v>447.7310804378867</v>
      </c>
      <c r="P5" s="6"/>
    </row>
    <row r="6" spans="1:133">
      <c r="A6" s="12"/>
      <c r="B6" s="44">
        <v>511</v>
      </c>
      <c r="C6" s="20" t="s">
        <v>19</v>
      </c>
      <c r="D6" s="46">
        <v>178452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178452</v>
      </c>
      <c r="O6" s="47">
        <f t="shared" si="2"/>
        <v>14.156116135173727</v>
      </c>
      <c r="P6" s="9"/>
    </row>
    <row r="7" spans="1:133">
      <c r="A7" s="12"/>
      <c r="B7" s="44">
        <v>512</v>
      </c>
      <c r="C7" s="20" t="s">
        <v>20</v>
      </c>
      <c r="D7" s="46">
        <v>2836934</v>
      </c>
      <c r="E7" s="46">
        <v>0</v>
      </c>
      <c r="F7" s="46">
        <v>0</v>
      </c>
      <c r="G7" s="46">
        <v>2600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2839534</v>
      </c>
      <c r="O7" s="47">
        <f t="shared" si="2"/>
        <v>225.25257813739489</v>
      </c>
      <c r="P7" s="9"/>
    </row>
    <row r="8" spans="1:133">
      <c r="A8" s="12"/>
      <c r="B8" s="44">
        <v>513</v>
      </c>
      <c r="C8" s="20" t="s">
        <v>21</v>
      </c>
      <c r="D8" s="46">
        <v>909724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909724</v>
      </c>
      <c r="O8" s="47">
        <f t="shared" si="2"/>
        <v>72.165952720926541</v>
      </c>
      <c r="P8" s="9"/>
    </row>
    <row r="9" spans="1:133">
      <c r="A9" s="12"/>
      <c r="B9" s="44">
        <v>514</v>
      </c>
      <c r="C9" s="20" t="s">
        <v>22</v>
      </c>
      <c r="D9" s="46">
        <v>226157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226157</v>
      </c>
      <c r="O9" s="47">
        <f t="shared" si="2"/>
        <v>17.940425194351896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1490231</v>
      </c>
      <c r="L10" s="46">
        <v>0</v>
      </c>
      <c r="M10" s="46">
        <v>0</v>
      </c>
      <c r="N10" s="46">
        <f t="shared" si="1"/>
        <v>1490231</v>
      </c>
      <c r="O10" s="47">
        <f t="shared" si="2"/>
        <v>118.21600825003966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4562528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4562528</v>
      </c>
      <c r="O11" s="43">
        <f t="shared" si="2"/>
        <v>361.93304775503731</v>
      </c>
      <c r="P11" s="10"/>
    </row>
    <row r="12" spans="1:133">
      <c r="A12" s="12"/>
      <c r="B12" s="44">
        <v>521</v>
      </c>
      <c r="C12" s="20" t="s">
        <v>26</v>
      </c>
      <c r="D12" s="46">
        <v>4303275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4303275</v>
      </c>
      <c r="O12" s="47">
        <f t="shared" si="2"/>
        <v>341.36720609233697</v>
      </c>
      <c r="P12" s="9"/>
    </row>
    <row r="13" spans="1:133">
      <c r="A13" s="12"/>
      <c r="B13" s="44">
        <v>524</v>
      </c>
      <c r="C13" s="20" t="s">
        <v>27</v>
      </c>
      <c r="D13" s="46">
        <v>259253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259253</v>
      </c>
      <c r="O13" s="47">
        <f t="shared" si="2"/>
        <v>20.565841662700301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SUM(D15:D19)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6574789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6574789</v>
      </c>
      <c r="O14" s="43">
        <f t="shared" si="2"/>
        <v>521.56028875138827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854534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854534</v>
      </c>
      <c r="O15" s="47">
        <f t="shared" si="2"/>
        <v>67.787878787878782</v>
      </c>
      <c r="P15" s="9"/>
    </row>
    <row r="16" spans="1:133">
      <c r="A16" s="12"/>
      <c r="B16" s="44">
        <v>534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2006494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2006494</v>
      </c>
      <c r="O16" s="47">
        <f t="shared" si="2"/>
        <v>159.16976043154054</v>
      </c>
      <c r="P16" s="9"/>
    </row>
    <row r="17" spans="1:119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2536803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2536803</v>
      </c>
      <c r="O17" s="47">
        <f t="shared" si="2"/>
        <v>201.23774393146121</v>
      </c>
      <c r="P17" s="9"/>
    </row>
    <row r="18" spans="1:119">
      <c r="A18" s="12"/>
      <c r="B18" s="44">
        <v>538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1087592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1087592</v>
      </c>
      <c r="O18" s="47">
        <f t="shared" si="2"/>
        <v>86.275741710296685</v>
      </c>
      <c r="P18" s="9"/>
    </row>
    <row r="19" spans="1:119">
      <c r="A19" s="12"/>
      <c r="B19" s="44">
        <v>539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89366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89366</v>
      </c>
      <c r="O19" s="47">
        <f t="shared" si="2"/>
        <v>7.0891638902110108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SUM(D21:D22)</f>
        <v>389184</v>
      </c>
      <c r="E20" s="31">
        <f t="shared" si="5"/>
        <v>639480</v>
      </c>
      <c r="F20" s="31">
        <f t="shared" si="5"/>
        <v>0</v>
      </c>
      <c r="G20" s="31">
        <f t="shared" si="5"/>
        <v>724726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1753390</v>
      </c>
      <c r="O20" s="43">
        <f t="shared" si="2"/>
        <v>139.09170236395369</v>
      </c>
      <c r="P20" s="10"/>
    </row>
    <row r="21" spans="1:119">
      <c r="A21" s="12"/>
      <c r="B21" s="44">
        <v>541</v>
      </c>
      <c r="C21" s="20" t="s">
        <v>36</v>
      </c>
      <c r="D21" s="46">
        <v>183481</v>
      </c>
      <c r="E21" s="46">
        <v>639480</v>
      </c>
      <c r="F21" s="46">
        <v>0</v>
      </c>
      <c r="G21" s="46">
        <v>724726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1547687</v>
      </c>
      <c r="O21" s="47">
        <f t="shared" si="2"/>
        <v>122.77383785498969</v>
      </c>
      <c r="P21" s="9"/>
    </row>
    <row r="22" spans="1:119">
      <c r="A22" s="12"/>
      <c r="B22" s="44">
        <v>549</v>
      </c>
      <c r="C22" s="20" t="s">
        <v>37</v>
      </c>
      <c r="D22" s="46">
        <v>205703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205703</v>
      </c>
      <c r="O22" s="47">
        <f t="shared" si="2"/>
        <v>16.317864508963986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SUM(D24:D24)</f>
        <v>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2824671</v>
      </c>
      <c r="N23" s="31">
        <f t="shared" si="1"/>
        <v>2824671</v>
      </c>
      <c r="O23" s="43">
        <f t="shared" si="2"/>
        <v>224.07353641123274</v>
      </c>
      <c r="P23" s="10"/>
    </row>
    <row r="24" spans="1:119">
      <c r="A24" s="13"/>
      <c r="B24" s="45">
        <v>559</v>
      </c>
      <c r="C24" s="21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2824671</v>
      </c>
      <c r="N24" s="46">
        <f t="shared" si="1"/>
        <v>2824671</v>
      </c>
      <c r="O24" s="47">
        <f t="shared" si="2"/>
        <v>224.07353641123274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SUM(D26:D26)</f>
        <v>995243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995243</v>
      </c>
      <c r="O25" s="43">
        <f t="shared" si="2"/>
        <v>78.949944470886877</v>
      </c>
      <c r="P25" s="9"/>
    </row>
    <row r="26" spans="1:119">
      <c r="A26" s="12"/>
      <c r="B26" s="44">
        <v>572</v>
      </c>
      <c r="C26" s="20" t="s">
        <v>41</v>
      </c>
      <c r="D26" s="46">
        <v>995243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995243</v>
      </c>
      <c r="O26" s="47">
        <f t="shared" si="2"/>
        <v>78.949944470886877</v>
      </c>
      <c r="P26" s="9"/>
    </row>
    <row r="27" spans="1:119" ht="15.75">
      <c r="A27" s="28" t="s">
        <v>44</v>
      </c>
      <c r="B27" s="29"/>
      <c r="C27" s="30"/>
      <c r="D27" s="31">
        <f t="shared" ref="D27:M27" si="8">SUM(D28:D29)</f>
        <v>0</v>
      </c>
      <c r="E27" s="31">
        <f t="shared" si="8"/>
        <v>356051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497209</v>
      </c>
      <c r="J27" s="31">
        <f t="shared" si="8"/>
        <v>2700832</v>
      </c>
      <c r="K27" s="31">
        <f t="shared" si="8"/>
        <v>0</v>
      </c>
      <c r="L27" s="31">
        <f t="shared" si="8"/>
        <v>0</v>
      </c>
      <c r="M27" s="31">
        <f t="shared" si="8"/>
        <v>1631577</v>
      </c>
      <c r="N27" s="31">
        <f t="shared" si="1"/>
        <v>5185669</v>
      </c>
      <c r="O27" s="43">
        <f t="shared" si="2"/>
        <v>411.36514358242107</v>
      </c>
      <c r="P27" s="9"/>
    </row>
    <row r="28" spans="1:119">
      <c r="A28" s="12"/>
      <c r="B28" s="44">
        <v>581</v>
      </c>
      <c r="C28" s="20" t="s">
        <v>42</v>
      </c>
      <c r="D28" s="46">
        <v>0</v>
      </c>
      <c r="E28" s="46">
        <v>356051</v>
      </c>
      <c r="F28" s="46">
        <v>0</v>
      </c>
      <c r="G28" s="46">
        <v>0</v>
      </c>
      <c r="H28" s="46">
        <v>0</v>
      </c>
      <c r="I28" s="46">
        <v>497209</v>
      </c>
      <c r="J28" s="46">
        <v>0</v>
      </c>
      <c r="K28" s="46">
        <v>0</v>
      </c>
      <c r="L28" s="46">
        <v>0</v>
      </c>
      <c r="M28" s="46">
        <v>1631577</v>
      </c>
      <c r="N28" s="46">
        <f t="shared" si="1"/>
        <v>2484837</v>
      </c>
      <c r="O28" s="47">
        <f t="shared" si="2"/>
        <v>197.11542122798667</v>
      </c>
      <c r="P28" s="9"/>
    </row>
    <row r="29" spans="1:119" ht="15.75" thickBot="1">
      <c r="A29" s="12"/>
      <c r="B29" s="44">
        <v>590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2700832</v>
      </c>
      <c r="K29" s="46">
        <v>0</v>
      </c>
      <c r="L29" s="46">
        <v>0</v>
      </c>
      <c r="M29" s="46">
        <v>0</v>
      </c>
      <c r="N29" s="46">
        <f t="shared" si="1"/>
        <v>2700832</v>
      </c>
      <c r="O29" s="47">
        <f t="shared" si="2"/>
        <v>214.2497223544344</v>
      </c>
      <c r="P29" s="9"/>
    </row>
    <row r="30" spans="1:119" ht="16.5" thickBot="1">
      <c r="A30" s="14" t="s">
        <v>10</v>
      </c>
      <c r="B30" s="23"/>
      <c r="C30" s="22"/>
      <c r="D30" s="15">
        <f>SUM(D5,D11,D14,D20,D23,D25,D27)</f>
        <v>10098222</v>
      </c>
      <c r="E30" s="15">
        <f t="shared" ref="E30:M30" si="9">SUM(E5,E11,E14,E20,E23,E25,E27)</f>
        <v>995531</v>
      </c>
      <c r="F30" s="15">
        <f t="shared" si="9"/>
        <v>0</v>
      </c>
      <c r="G30" s="15">
        <f t="shared" si="9"/>
        <v>727326</v>
      </c>
      <c r="H30" s="15">
        <f t="shared" si="9"/>
        <v>0</v>
      </c>
      <c r="I30" s="15">
        <f t="shared" si="9"/>
        <v>7071998</v>
      </c>
      <c r="J30" s="15">
        <f t="shared" si="9"/>
        <v>2700832</v>
      </c>
      <c r="K30" s="15">
        <f t="shared" si="9"/>
        <v>1490231</v>
      </c>
      <c r="L30" s="15">
        <f t="shared" si="9"/>
        <v>0</v>
      </c>
      <c r="M30" s="15">
        <f t="shared" si="9"/>
        <v>4456248</v>
      </c>
      <c r="N30" s="15">
        <f t="shared" si="1"/>
        <v>27540388</v>
      </c>
      <c r="O30" s="37">
        <f t="shared" si="2"/>
        <v>2184.7047437728065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48</v>
      </c>
      <c r="M32" s="93"/>
      <c r="N32" s="93"/>
      <c r="O32" s="41">
        <v>12606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thickBot="1">
      <c r="A34" s="97" t="s">
        <v>49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4662563</v>
      </c>
      <c r="E5" s="26">
        <f t="shared" si="0"/>
        <v>0</v>
      </c>
      <c r="F5" s="26">
        <f t="shared" si="0"/>
        <v>0</v>
      </c>
      <c r="G5" s="26">
        <f t="shared" si="0"/>
        <v>990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1348133</v>
      </c>
      <c r="L5" s="26">
        <f t="shared" si="0"/>
        <v>0</v>
      </c>
      <c r="M5" s="26">
        <f t="shared" si="0"/>
        <v>296540</v>
      </c>
      <c r="N5" s="27">
        <f t="shared" ref="N5:N15" si="1">SUM(D5:M5)</f>
        <v>6308226</v>
      </c>
      <c r="O5" s="32">
        <f t="shared" ref="O5:O32" si="2">(N5/O$34)</f>
        <v>437.4940009709411</v>
      </c>
      <c r="P5" s="6"/>
    </row>
    <row r="6" spans="1:133">
      <c r="A6" s="12"/>
      <c r="B6" s="44">
        <v>511</v>
      </c>
      <c r="C6" s="20" t="s">
        <v>19</v>
      </c>
      <c r="D6" s="46">
        <v>174506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174506</v>
      </c>
      <c r="O6" s="47">
        <f t="shared" si="2"/>
        <v>12.102503641029198</v>
      </c>
      <c r="P6" s="9"/>
    </row>
    <row r="7" spans="1:133">
      <c r="A7" s="12"/>
      <c r="B7" s="44">
        <v>512</v>
      </c>
      <c r="C7" s="20" t="s">
        <v>20</v>
      </c>
      <c r="D7" s="46">
        <v>3390491</v>
      </c>
      <c r="E7" s="46">
        <v>0</v>
      </c>
      <c r="F7" s="46">
        <v>0</v>
      </c>
      <c r="G7" s="46">
        <v>990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3391481</v>
      </c>
      <c r="O7" s="47">
        <f t="shared" si="2"/>
        <v>235.20916845828421</v>
      </c>
      <c r="P7" s="9"/>
    </row>
    <row r="8" spans="1:133">
      <c r="A8" s="12"/>
      <c r="B8" s="44">
        <v>513</v>
      </c>
      <c r="C8" s="20" t="s">
        <v>21</v>
      </c>
      <c r="D8" s="46">
        <v>877792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877792</v>
      </c>
      <c r="O8" s="47">
        <f t="shared" si="2"/>
        <v>60.877453360149801</v>
      </c>
      <c r="P8" s="9"/>
    </row>
    <row r="9" spans="1:133">
      <c r="A9" s="12"/>
      <c r="B9" s="44">
        <v>514</v>
      </c>
      <c r="C9" s="20" t="s">
        <v>22</v>
      </c>
      <c r="D9" s="46">
        <v>219774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219774</v>
      </c>
      <c r="O9" s="47">
        <f t="shared" si="2"/>
        <v>15.241972397531036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296540</v>
      </c>
      <c r="N10" s="46">
        <f t="shared" si="1"/>
        <v>296540</v>
      </c>
      <c r="O10" s="47">
        <f t="shared" si="2"/>
        <v>20.565919966710592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1348133</v>
      </c>
      <c r="L11" s="46">
        <v>0</v>
      </c>
      <c r="M11" s="46">
        <v>0</v>
      </c>
      <c r="N11" s="46">
        <f t="shared" si="1"/>
        <v>1348133</v>
      </c>
      <c r="O11" s="47">
        <f t="shared" si="2"/>
        <v>93.496983147236278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4723541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4723541</v>
      </c>
      <c r="O12" s="43">
        <f t="shared" si="2"/>
        <v>327.59144184756224</v>
      </c>
      <c r="P12" s="10"/>
    </row>
    <row r="13" spans="1:133">
      <c r="A13" s="12"/>
      <c r="B13" s="44">
        <v>521</v>
      </c>
      <c r="C13" s="20" t="s">
        <v>26</v>
      </c>
      <c r="D13" s="46">
        <v>4013923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4013923</v>
      </c>
      <c r="O13" s="47">
        <f t="shared" si="2"/>
        <v>278.37734933074415</v>
      </c>
      <c r="P13" s="9"/>
    </row>
    <row r="14" spans="1:133">
      <c r="A14" s="12"/>
      <c r="B14" s="44">
        <v>524</v>
      </c>
      <c r="C14" s="20" t="s">
        <v>27</v>
      </c>
      <c r="D14" s="46">
        <v>709618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709618</v>
      </c>
      <c r="O14" s="47">
        <f t="shared" si="2"/>
        <v>49.214092516818084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SUM(D16:D21)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6952127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6952127</v>
      </c>
      <c r="O15" s="43">
        <f t="shared" si="2"/>
        <v>482.15042652056314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1054846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1054846</v>
      </c>
      <c r="O16" s="47">
        <f t="shared" si="2"/>
        <v>73.156668284901869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2018523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2018523</v>
      </c>
      <c r="O17" s="47">
        <f t="shared" si="2"/>
        <v>139.99049864761773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2896886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2896886</v>
      </c>
      <c r="O18" s="47">
        <f t="shared" si="2"/>
        <v>200.90755253484986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220984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220984</v>
      </c>
      <c r="O19" s="47">
        <f t="shared" si="2"/>
        <v>15.325889451418268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675369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675369</v>
      </c>
      <c r="O20" s="47">
        <f t="shared" si="2"/>
        <v>46.838823774186835</v>
      </c>
      <c r="P20" s="9"/>
    </row>
    <row r="21" spans="1:119">
      <c r="A21" s="12"/>
      <c r="B21" s="44">
        <v>539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85519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85519</v>
      </c>
      <c r="O21" s="47">
        <f t="shared" si="2"/>
        <v>5.9309938275885985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428037</v>
      </c>
      <c r="E22" s="31">
        <f t="shared" si="6"/>
        <v>710639</v>
      </c>
      <c r="F22" s="31">
        <f t="shared" si="6"/>
        <v>0</v>
      </c>
      <c r="G22" s="31">
        <f t="shared" si="6"/>
        <v>214705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2" si="7">SUM(D22:M22)</f>
        <v>1353381</v>
      </c>
      <c r="O22" s="43">
        <f t="shared" si="2"/>
        <v>93.860947361120751</v>
      </c>
      <c r="P22" s="10"/>
    </row>
    <row r="23" spans="1:119">
      <c r="A23" s="12"/>
      <c r="B23" s="44">
        <v>541</v>
      </c>
      <c r="C23" s="20" t="s">
        <v>36</v>
      </c>
      <c r="D23" s="46">
        <v>184234</v>
      </c>
      <c r="E23" s="46">
        <v>710639</v>
      </c>
      <c r="F23" s="46">
        <v>0</v>
      </c>
      <c r="G23" s="46">
        <v>214705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1109578</v>
      </c>
      <c r="O23" s="47">
        <f t="shared" si="2"/>
        <v>76.952493238088636</v>
      </c>
      <c r="P23" s="9"/>
    </row>
    <row r="24" spans="1:119">
      <c r="A24" s="12"/>
      <c r="B24" s="44">
        <v>549</v>
      </c>
      <c r="C24" s="20" t="s">
        <v>37</v>
      </c>
      <c r="D24" s="46">
        <v>243803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243803</v>
      </c>
      <c r="O24" s="47">
        <f t="shared" si="2"/>
        <v>16.908454123032111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2501637</v>
      </c>
      <c r="N25" s="31">
        <f t="shared" si="7"/>
        <v>2501637</v>
      </c>
      <c r="O25" s="43">
        <f t="shared" si="2"/>
        <v>173.49587350024274</v>
      </c>
      <c r="P25" s="10"/>
    </row>
    <row r="26" spans="1:119">
      <c r="A26" s="13"/>
      <c r="B26" s="45">
        <v>559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2501637</v>
      </c>
      <c r="N26" s="46">
        <f t="shared" si="7"/>
        <v>2501637</v>
      </c>
      <c r="O26" s="47">
        <f t="shared" si="2"/>
        <v>173.49587350024274</v>
      </c>
      <c r="P26" s="9"/>
    </row>
    <row r="27" spans="1:119" ht="15.75">
      <c r="A27" s="28" t="s">
        <v>40</v>
      </c>
      <c r="B27" s="29"/>
      <c r="C27" s="30"/>
      <c r="D27" s="31">
        <f t="shared" ref="D27:M27" si="9">SUM(D28:D28)</f>
        <v>1160219</v>
      </c>
      <c r="E27" s="31">
        <f t="shared" si="9"/>
        <v>0</v>
      </c>
      <c r="F27" s="31">
        <f t="shared" si="9"/>
        <v>0</v>
      </c>
      <c r="G27" s="31">
        <f t="shared" si="9"/>
        <v>29157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1189376</v>
      </c>
      <c r="O27" s="43">
        <f t="shared" si="2"/>
        <v>82.486718912545953</v>
      </c>
      <c r="P27" s="9"/>
    </row>
    <row r="28" spans="1:119">
      <c r="A28" s="12"/>
      <c r="B28" s="44">
        <v>572</v>
      </c>
      <c r="C28" s="20" t="s">
        <v>41</v>
      </c>
      <c r="D28" s="46">
        <v>1160219</v>
      </c>
      <c r="E28" s="46">
        <v>0</v>
      </c>
      <c r="F28" s="46">
        <v>0</v>
      </c>
      <c r="G28" s="46">
        <v>29157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1189376</v>
      </c>
      <c r="O28" s="47">
        <f t="shared" si="2"/>
        <v>82.486718912545953</v>
      </c>
      <c r="P28" s="9"/>
    </row>
    <row r="29" spans="1:119" ht="15.75">
      <c r="A29" s="28" t="s">
        <v>44</v>
      </c>
      <c r="B29" s="29"/>
      <c r="C29" s="30"/>
      <c r="D29" s="31">
        <f t="shared" ref="D29:M29" si="10">SUM(D30:D31)</f>
        <v>1250498</v>
      </c>
      <c r="E29" s="31">
        <f t="shared" si="10"/>
        <v>550403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3920028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15000</v>
      </c>
      <c r="N29" s="31">
        <f t="shared" si="7"/>
        <v>5735929</v>
      </c>
      <c r="O29" s="43">
        <f t="shared" si="2"/>
        <v>397.80352312920451</v>
      </c>
      <c r="P29" s="9"/>
    </row>
    <row r="30" spans="1:119">
      <c r="A30" s="12"/>
      <c r="B30" s="44">
        <v>581</v>
      </c>
      <c r="C30" s="20" t="s">
        <v>42</v>
      </c>
      <c r="D30" s="46">
        <v>1250498</v>
      </c>
      <c r="E30" s="46">
        <v>550403</v>
      </c>
      <c r="F30" s="46">
        <v>0</v>
      </c>
      <c r="G30" s="46">
        <v>0</v>
      </c>
      <c r="H30" s="46">
        <v>0</v>
      </c>
      <c r="I30" s="46">
        <v>412209</v>
      </c>
      <c r="J30" s="46">
        <v>0</v>
      </c>
      <c r="K30" s="46">
        <v>0</v>
      </c>
      <c r="L30" s="46">
        <v>0</v>
      </c>
      <c r="M30" s="46">
        <v>15000</v>
      </c>
      <c r="N30" s="46">
        <f t="shared" si="7"/>
        <v>2228110</v>
      </c>
      <c r="O30" s="47">
        <f t="shared" si="2"/>
        <v>154.52597267494278</v>
      </c>
      <c r="P30" s="9"/>
    </row>
    <row r="31" spans="1:119" ht="15.75" thickBot="1">
      <c r="A31" s="12"/>
      <c r="B31" s="44">
        <v>590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3507819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3507819</v>
      </c>
      <c r="O31" s="47">
        <f t="shared" si="2"/>
        <v>243.27755045426173</v>
      </c>
      <c r="P31" s="9"/>
    </row>
    <row r="32" spans="1:119" ht="16.5" thickBot="1">
      <c r="A32" s="14" t="s">
        <v>10</v>
      </c>
      <c r="B32" s="23"/>
      <c r="C32" s="22"/>
      <c r="D32" s="15">
        <f>SUM(D5,D12,D15,D22,D25,D27,D29)</f>
        <v>12224858</v>
      </c>
      <c r="E32" s="15">
        <f t="shared" ref="E32:M32" si="11">SUM(E5,E12,E15,E22,E25,E27,E29)</f>
        <v>1261042</v>
      </c>
      <c r="F32" s="15">
        <f t="shared" si="11"/>
        <v>0</v>
      </c>
      <c r="G32" s="15">
        <f t="shared" si="11"/>
        <v>244852</v>
      </c>
      <c r="H32" s="15">
        <f t="shared" si="11"/>
        <v>0</v>
      </c>
      <c r="I32" s="15">
        <f t="shared" si="11"/>
        <v>10872155</v>
      </c>
      <c r="J32" s="15">
        <f t="shared" si="11"/>
        <v>0</v>
      </c>
      <c r="K32" s="15">
        <f t="shared" si="11"/>
        <v>1348133</v>
      </c>
      <c r="L32" s="15">
        <f t="shared" si="11"/>
        <v>0</v>
      </c>
      <c r="M32" s="15">
        <f t="shared" si="11"/>
        <v>2813177</v>
      </c>
      <c r="N32" s="15">
        <f t="shared" si="7"/>
        <v>28764217</v>
      </c>
      <c r="O32" s="37">
        <f t="shared" si="2"/>
        <v>1994.8829322421805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45</v>
      </c>
      <c r="M34" s="93"/>
      <c r="N34" s="93"/>
      <c r="O34" s="41">
        <v>14419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4339801</v>
      </c>
      <c r="E5" s="26">
        <f t="shared" si="0"/>
        <v>167806</v>
      </c>
      <c r="F5" s="26">
        <f t="shared" si="0"/>
        <v>0</v>
      </c>
      <c r="G5" s="26">
        <f t="shared" si="0"/>
        <v>9868</v>
      </c>
      <c r="H5" s="26">
        <f t="shared" si="0"/>
        <v>0</v>
      </c>
      <c r="I5" s="26">
        <f t="shared" si="0"/>
        <v>1149754</v>
      </c>
      <c r="J5" s="26">
        <f t="shared" si="0"/>
        <v>0</v>
      </c>
      <c r="K5" s="26">
        <f t="shared" si="0"/>
        <v>1055015</v>
      </c>
      <c r="L5" s="26">
        <f t="shared" si="0"/>
        <v>0</v>
      </c>
      <c r="M5" s="26">
        <f t="shared" si="0"/>
        <v>364097</v>
      </c>
      <c r="N5" s="27">
        <f t="shared" ref="N5:N15" si="1">SUM(D5:M5)</f>
        <v>7086341</v>
      </c>
      <c r="O5" s="32">
        <f t="shared" ref="O5:O32" si="2">(N5/O$34)</f>
        <v>490.50605662075174</v>
      </c>
      <c r="P5" s="6"/>
    </row>
    <row r="6" spans="1:133">
      <c r="A6" s="12"/>
      <c r="B6" s="44">
        <v>511</v>
      </c>
      <c r="C6" s="20" t="s">
        <v>19</v>
      </c>
      <c r="D6" s="46">
        <v>166634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166634</v>
      </c>
      <c r="O6" s="47">
        <f t="shared" si="2"/>
        <v>11.534159341039663</v>
      </c>
      <c r="P6" s="9"/>
    </row>
    <row r="7" spans="1:133">
      <c r="A7" s="12"/>
      <c r="B7" s="44">
        <v>512</v>
      </c>
      <c r="C7" s="20" t="s">
        <v>20</v>
      </c>
      <c r="D7" s="46">
        <v>2895695</v>
      </c>
      <c r="E7" s="46">
        <v>0</v>
      </c>
      <c r="F7" s="46">
        <v>0</v>
      </c>
      <c r="G7" s="46">
        <v>9868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2905563</v>
      </c>
      <c r="O7" s="47">
        <f t="shared" si="2"/>
        <v>201.11877898525645</v>
      </c>
      <c r="P7" s="9"/>
    </row>
    <row r="8" spans="1:133">
      <c r="A8" s="12"/>
      <c r="B8" s="44">
        <v>513</v>
      </c>
      <c r="C8" s="20" t="s">
        <v>21</v>
      </c>
      <c r="D8" s="46">
        <v>991865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991865</v>
      </c>
      <c r="O8" s="47">
        <f t="shared" si="2"/>
        <v>68.655430193119685</v>
      </c>
      <c r="P8" s="9"/>
    </row>
    <row r="9" spans="1:133">
      <c r="A9" s="12"/>
      <c r="B9" s="44">
        <v>514</v>
      </c>
      <c r="C9" s="20" t="s">
        <v>22</v>
      </c>
      <c r="D9" s="46">
        <v>227548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227548</v>
      </c>
      <c r="O9" s="47">
        <f t="shared" si="2"/>
        <v>15.750536443552294</v>
      </c>
      <c r="P9" s="9"/>
    </row>
    <row r="10" spans="1:133">
      <c r="A10" s="12"/>
      <c r="B10" s="44">
        <v>517</v>
      </c>
      <c r="C10" s="20" t="s">
        <v>23</v>
      </c>
      <c r="D10" s="46">
        <v>58059</v>
      </c>
      <c r="E10" s="46">
        <v>167806</v>
      </c>
      <c r="F10" s="46">
        <v>0</v>
      </c>
      <c r="G10" s="46">
        <v>0</v>
      </c>
      <c r="H10" s="46">
        <v>0</v>
      </c>
      <c r="I10" s="46">
        <v>1149754</v>
      </c>
      <c r="J10" s="46">
        <v>0</v>
      </c>
      <c r="K10" s="46">
        <v>0</v>
      </c>
      <c r="L10" s="46">
        <v>0</v>
      </c>
      <c r="M10" s="46">
        <v>364097</v>
      </c>
      <c r="N10" s="46">
        <f t="shared" si="1"/>
        <v>1739716</v>
      </c>
      <c r="O10" s="47">
        <f t="shared" si="2"/>
        <v>120.42057174499897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1055015</v>
      </c>
      <c r="L11" s="46">
        <v>0</v>
      </c>
      <c r="M11" s="46">
        <v>0</v>
      </c>
      <c r="N11" s="46">
        <f t="shared" si="1"/>
        <v>1055015</v>
      </c>
      <c r="O11" s="47">
        <f t="shared" si="2"/>
        <v>73.026579912784655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4565180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4565180</v>
      </c>
      <c r="O12" s="43">
        <f t="shared" si="2"/>
        <v>315.99501626635288</v>
      </c>
      <c r="P12" s="10"/>
    </row>
    <row r="13" spans="1:133">
      <c r="A13" s="12"/>
      <c r="B13" s="44">
        <v>521</v>
      </c>
      <c r="C13" s="20" t="s">
        <v>26</v>
      </c>
      <c r="D13" s="46">
        <v>3862659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3862659</v>
      </c>
      <c r="O13" s="47">
        <f t="shared" si="2"/>
        <v>267.36755035647542</v>
      </c>
      <c r="P13" s="9"/>
    </row>
    <row r="14" spans="1:133">
      <c r="A14" s="12"/>
      <c r="B14" s="44">
        <v>524</v>
      </c>
      <c r="C14" s="20" t="s">
        <v>27</v>
      </c>
      <c r="D14" s="46">
        <v>702521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702521</v>
      </c>
      <c r="O14" s="47">
        <f t="shared" si="2"/>
        <v>48.627465909877486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SUM(D16:D21)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6132549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6132549</v>
      </c>
      <c r="O15" s="43">
        <f t="shared" si="2"/>
        <v>424.48598324911745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230658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230658</v>
      </c>
      <c r="O16" s="47">
        <f t="shared" si="2"/>
        <v>15.9658060496989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2115083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2115083</v>
      </c>
      <c r="O17" s="47">
        <f t="shared" si="2"/>
        <v>146.40292102166541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3104872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3104872</v>
      </c>
      <c r="O18" s="47">
        <f t="shared" si="2"/>
        <v>214.91465356129299</v>
      </c>
      <c r="P18" s="9"/>
    </row>
    <row r="19" spans="1:119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216703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216703</v>
      </c>
      <c r="O19" s="47">
        <f t="shared" si="2"/>
        <v>14.999861562954246</v>
      </c>
      <c r="P19" s="9"/>
    </row>
    <row r="20" spans="1:119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408793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408793</v>
      </c>
      <c r="O20" s="47">
        <f t="shared" si="2"/>
        <v>28.296047622343739</v>
      </c>
      <c r="P20" s="9"/>
    </row>
    <row r="21" spans="1:119">
      <c r="A21" s="12"/>
      <c r="B21" s="44">
        <v>539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56440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56440</v>
      </c>
      <c r="O21" s="47">
        <f t="shared" si="2"/>
        <v>3.906693431162179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412220</v>
      </c>
      <c r="E22" s="31">
        <f t="shared" si="6"/>
        <v>1095993</v>
      </c>
      <c r="F22" s="31">
        <f t="shared" si="6"/>
        <v>0</v>
      </c>
      <c r="G22" s="31">
        <f t="shared" si="6"/>
        <v>197167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2" si="7">SUM(D22:M22)</f>
        <v>1705380</v>
      </c>
      <c r="O22" s="43">
        <f t="shared" si="2"/>
        <v>118.04388454350384</v>
      </c>
      <c r="P22" s="10"/>
    </row>
    <row r="23" spans="1:119">
      <c r="A23" s="12"/>
      <c r="B23" s="44">
        <v>541</v>
      </c>
      <c r="C23" s="20" t="s">
        <v>36</v>
      </c>
      <c r="D23" s="46">
        <v>206728</v>
      </c>
      <c r="E23" s="46">
        <v>1095993</v>
      </c>
      <c r="F23" s="46">
        <v>0</v>
      </c>
      <c r="G23" s="46">
        <v>197167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1499888</v>
      </c>
      <c r="O23" s="47">
        <f t="shared" si="2"/>
        <v>103.82003184052053</v>
      </c>
      <c r="P23" s="9"/>
    </row>
    <row r="24" spans="1:119">
      <c r="A24" s="12"/>
      <c r="B24" s="44">
        <v>549</v>
      </c>
      <c r="C24" s="20" t="s">
        <v>37</v>
      </c>
      <c r="D24" s="46">
        <v>205492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205492</v>
      </c>
      <c r="O24" s="47">
        <f t="shared" si="2"/>
        <v>14.223852702983319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2802505</v>
      </c>
      <c r="N25" s="31">
        <f t="shared" si="7"/>
        <v>2802505</v>
      </c>
      <c r="O25" s="43">
        <f t="shared" si="2"/>
        <v>193.98525645462726</v>
      </c>
      <c r="P25" s="10"/>
    </row>
    <row r="26" spans="1:119">
      <c r="A26" s="13"/>
      <c r="B26" s="45">
        <v>559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2802505</v>
      </c>
      <c r="N26" s="46">
        <f t="shared" si="7"/>
        <v>2802505</v>
      </c>
      <c r="O26" s="47">
        <f t="shared" si="2"/>
        <v>193.98525645462726</v>
      </c>
      <c r="P26" s="9"/>
    </row>
    <row r="27" spans="1:119" ht="15.75">
      <c r="A27" s="28" t="s">
        <v>40</v>
      </c>
      <c r="B27" s="29"/>
      <c r="C27" s="30"/>
      <c r="D27" s="31">
        <f t="shared" ref="D27:M27" si="9">SUM(D28:D28)</f>
        <v>1655702</v>
      </c>
      <c r="E27" s="31">
        <f t="shared" si="9"/>
        <v>0</v>
      </c>
      <c r="F27" s="31">
        <f t="shared" si="9"/>
        <v>0</v>
      </c>
      <c r="G27" s="31">
        <f t="shared" si="9"/>
        <v>37045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1692747</v>
      </c>
      <c r="O27" s="43">
        <f t="shared" si="2"/>
        <v>117.16944694400222</v>
      </c>
      <c r="P27" s="9"/>
    </row>
    <row r="28" spans="1:119">
      <c r="A28" s="12"/>
      <c r="B28" s="44">
        <v>572</v>
      </c>
      <c r="C28" s="20" t="s">
        <v>41</v>
      </c>
      <c r="D28" s="46">
        <v>1655702</v>
      </c>
      <c r="E28" s="46">
        <v>0</v>
      </c>
      <c r="F28" s="46">
        <v>0</v>
      </c>
      <c r="G28" s="46">
        <v>37045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1692747</v>
      </c>
      <c r="O28" s="47">
        <f t="shared" si="2"/>
        <v>117.16944694400222</v>
      </c>
      <c r="P28" s="9"/>
    </row>
    <row r="29" spans="1:119" ht="15.75">
      <c r="A29" s="28" t="s">
        <v>44</v>
      </c>
      <c r="B29" s="29"/>
      <c r="C29" s="30"/>
      <c r="D29" s="31">
        <f t="shared" ref="D29:M29" si="10">SUM(D30:D31)</f>
        <v>325000</v>
      </c>
      <c r="E29" s="31">
        <f t="shared" si="10"/>
        <v>403053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616356</v>
      </c>
      <c r="J29" s="31">
        <f t="shared" si="10"/>
        <v>3344313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7"/>
        <v>4688722</v>
      </c>
      <c r="O29" s="43">
        <f t="shared" si="2"/>
        <v>324.54641101958885</v>
      </c>
      <c r="P29" s="9"/>
    </row>
    <row r="30" spans="1:119">
      <c r="A30" s="12"/>
      <c r="B30" s="44">
        <v>581</v>
      </c>
      <c r="C30" s="20" t="s">
        <v>42</v>
      </c>
      <c r="D30" s="46">
        <v>325000</v>
      </c>
      <c r="E30" s="46">
        <v>403053</v>
      </c>
      <c r="F30" s="46">
        <v>0</v>
      </c>
      <c r="G30" s="46">
        <v>0</v>
      </c>
      <c r="H30" s="46">
        <v>0</v>
      </c>
      <c r="I30" s="46">
        <v>388209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1116262</v>
      </c>
      <c r="O30" s="47">
        <f t="shared" si="2"/>
        <v>77.266006783415236</v>
      </c>
      <c r="P30" s="9"/>
    </row>
    <row r="31" spans="1:119" ht="15.75" thickBot="1">
      <c r="A31" s="12"/>
      <c r="B31" s="44">
        <v>590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228147</v>
      </c>
      <c r="J31" s="46">
        <v>3344313</v>
      </c>
      <c r="K31" s="46">
        <v>0</v>
      </c>
      <c r="L31" s="46">
        <v>0</v>
      </c>
      <c r="M31" s="46">
        <v>0</v>
      </c>
      <c r="N31" s="46">
        <f t="shared" si="7"/>
        <v>3572460</v>
      </c>
      <c r="O31" s="47">
        <f t="shared" si="2"/>
        <v>247.28040423617361</v>
      </c>
      <c r="P31" s="9"/>
    </row>
    <row r="32" spans="1:119" ht="16.5" thickBot="1">
      <c r="A32" s="14" t="s">
        <v>10</v>
      </c>
      <c r="B32" s="23"/>
      <c r="C32" s="22"/>
      <c r="D32" s="15">
        <f>SUM(D5,D12,D15,D22,D25,D27,D29)</f>
        <v>11297903</v>
      </c>
      <c r="E32" s="15">
        <f t="shared" ref="E32:M32" si="11">SUM(E5,E12,E15,E22,E25,E27,E29)</f>
        <v>1666852</v>
      </c>
      <c r="F32" s="15">
        <f t="shared" si="11"/>
        <v>0</v>
      </c>
      <c r="G32" s="15">
        <f t="shared" si="11"/>
        <v>244080</v>
      </c>
      <c r="H32" s="15">
        <f t="shared" si="11"/>
        <v>0</v>
      </c>
      <c r="I32" s="15">
        <f t="shared" si="11"/>
        <v>7898659</v>
      </c>
      <c r="J32" s="15">
        <f t="shared" si="11"/>
        <v>3344313</v>
      </c>
      <c r="K32" s="15">
        <f t="shared" si="11"/>
        <v>1055015</v>
      </c>
      <c r="L32" s="15">
        <f t="shared" si="11"/>
        <v>0</v>
      </c>
      <c r="M32" s="15">
        <f t="shared" si="11"/>
        <v>3166602</v>
      </c>
      <c r="N32" s="15">
        <f t="shared" si="7"/>
        <v>28673424</v>
      </c>
      <c r="O32" s="37">
        <f t="shared" si="2"/>
        <v>1984.7320550979441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62</v>
      </c>
      <c r="M34" s="93"/>
      <c r="N34" s="93"/>
      <c r="O34" s="41">
        <v>14447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4807082</v>
      </c>
      <c r="E5" s="26">
        <f t="shared" si="0"/>
        <v>106165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475618</v>
      </c>
      <c r="J5" s="26">
        <f t="shared" si="0"/>
        <v>0</v>
      </c>
      <c r="K5" s="26">
        <f t="shared" si="0"/>
        <v>1040409</v>
      </c>
      <c r="L5" s="26">
        <f t="shared" si="0"/>
        <v>0</v>
      </c>
      <c r="M5" s="26">
        <f t="shared" si="0"/>
        <v>235638</v>
      </c>
      <c r="N5" s="27">
        <f t="shared" ref="N5:N15" si="1">SUM(D5:M5)</f>
        <v>6664912</v>
      </c>
      <c r="O5" s="32">
        <f t="shared" ref="O5:O33" si="2">(N5/O$35)</f>
        <v>465.75206149545772</v>
      </c>
      <c r="P5" s="6"/>
    </row>
    <row r="6" spans="1:133">
      <c r="A6" s="12"/>
      <c r="B6" s="44">
        <v>511</v>
      </c>
      <c r="C6" s="20" t="s">
        <v>19</v>
      </c>
      <c r="D6" s="46">
        <v>162194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162194</v>
      </c>
      <c r="O6" s="47">
        <f t="shared" si="2"/>
        <v>11.334311670160726</v>
      </c>
      <c r="P6" s="9"/>
    </row>
    <row r="7" spans="1:133">
      <c r="A7" s="12"/>
      <c r="B7" s="44">
        <v>512</v>
      </c>
      <c r="C7" s="20" t="s">
        <v>20</v>
      </c>
      <c r="D7" s="46">
        <v>3272825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3272825</v>
      </c>
      <c r="O7" s="47">
        <f t="shared" si="2"/>
        <v>228.70894479385046</v>
      </c>
      <c r="P7" s="9"/>
    </row>
    <row r="8" spans="1:133">
      <c r="A8" s="12"/>
      <c r="B8" s="44">
        <v>513</v>
      </c>
      <c r="C8" s="20" t="s">
        <v>21</v>
      </c>
      <c r="D8" s="46">
        <v>1064799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1064799</v>
      </c>
      <c r="O8" s="47">
        <f t="shared" si="2"/>
        <v>74.409433962264146</v>
      </c>
      <c r="P8" s="9"/>
    </row>
    <row r="9" spans="1:133">
      <c r="A9" s="12"/>
      <c r="B9" s="44">
        <v>514</v>
      </c>
      <c r="C9" s="20" t="s">
        <v>22</v>
      </c>
      <c r="D9" s="46">
        <v>259117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259117</v>
      </c>
      <c r="O9" s="47">
        <f t="shared" si="2"/>
        <v>18.107407407407408</v>
      </c>
      <c r="P9" s="9"/>
    </row>
    <row r="10" spans="1:133">
      <c r="A10" s="12"/>
      <c r="B10" s="44">
        <v>517</v>
      </c>
      <c r="C10" s="20" t="s">
        <v>23</v>
      </c>
      <c r="D10" s="46">
        <v>48147</v>
      </c>
      <c r="E10" s="46">
        <v>106165</v>
      </c>
      <c r="F10" s="46">
        <v>0</v>
      </c>
      <c r="G10" s="46">
        <v>0</v>
      </c>
      <c r="H10" s="46">
        <v>0</v>
      </c>
      <c r="I10" s="46">
        <v>475618</v>
      </c>
      <c r="J10" s="46">
        <v>0</v>
      </c>
      <c r="K10" s="46">
        <v>0</v>
      </c>
      <c r="L10" s="46">
        <v>0</v>
      </c>
      <c r="M10" s="46">
        <v>235638</v>
      </c>
      <c r="N10" s="46">
        <f t="shared" si="1"/>
        <v>865568</v>
      </c>
      <c r="O10" s="47">
        <f t="shared" si="2"/>
        <v>60.486932215234106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1040409</v>
      </c>
      <c r="L11" s="46">
        <v>0</v>
      </c>
      <c r="M11" s="46">
        <v>0</v>
      </c>
      <c r="N11" s="46">
        <f t="shared" si="1"/>
        <v>1040409</v>
      </c>
      <c r="O11" s="47">
        <f t="shared" si="2"/>
        <v>72.705031446540886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SUM(D13:D14)</f>
        <v>4331936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4331936</v>
      </c>
      <c r="O12" s="43">
        <f t="shared" si="2"/>
        <v>302.72089447938504</v>
      </c>
      <c r="P12" s="10"/>
    </row>
    <row r="13" spans="1:133">
      <c r="A13" s="12"/>
      <c r="B13" s="44">
        <v>521</v>
      </c>
      <c r="C13" s="20" t="s">
        <v>26</v>
      </c>
      <c r="D13" s="46">
        <v>3567374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3567374</v>
      </c>
      <c r="O13" s="47">
        <f t="shared" si="2"/>
        <v>249.29238294898673</v>
      </c>
      <c r="P13" s="9"/>
    </row>
    <row r="14" spans="1:133">
      <c r="A14" s="12"/>
      <c r="B14" s="44">
        <v>524</v>
      </c>
      <c r="C14" s="20" t="s">
        <v>27</v>
      </c>
      <c r="D14" s="46">
        <v>764562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764562</v>
      </c>
      <c r="O14" s="47">
        <f t="shared" si="2"/>
        <v>53.428511530398325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SUM(D16:D21)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6449835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6449835</v>
      </c>
      <c r="O15" s="43">
        <f t="shared" si="2"/>
        <v>450.72222222222223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1561117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1561117</v>
      </c>
      <c r="O16" s="47">
        <f t="shared" si="2"/>
        <v>109.0927323549965</v>
      </c>
      <c r="P16" s="9"/>
    </row>
    <row r="17" spans="1:16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2088480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2088480</v>
      </c>
      <c r="O17" s="47">
        <f t="shared" si="2"/>
        <v>145.94549266247378</v>
      </c>
      <c r="P17" s="9"/>
    </row>
    <row r="18" spans="1:16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2045366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2045366</v>
      </c>
      <c r="O18" s="47">
        <f t="shared" si="2"/>
        <v>142.93263452131376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193769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193769</v>
      </c>
      <c r="O19" s="47">
        <f t="shared" si="2"/>
        <v>13.540810621942697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529497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529497</v>
      </c>
      <c r="O20" s="47">
        <f t="shared" si="2"/>
        <v>37.001886792452829</v>
      </c>
      <c r="P20" s="9"/>
    </row>
    <row r="21" spans="1:16">
      <c r="A21" s="12"/>
      <c r="B21" s="44">
        <v>539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31606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31606</v>
      </c>
      <c r="O21" s="47">
        <f t="shared" si="2"/>
        <v>2.2086652690426276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411395</v>
      </c>
      <c r="E22" s="31">
        <f t="shared" si="6"/>
        <v>961029</v>
      </c>
      <c r="F22" s="31">
        <f t="shared" si="6"/>
        <v>0</v>
      </c>
      <c r="G22" s="31">
        <f t="shared" si="6"/>
        <v>67928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3" si="7">SUM(D22:M22)</f>
        <v>1440352</v>
      </c>
      <c r="O22" s="43">
        <f t="shared" si="2"/>
        <v>100.65352900069881</v>
      </c>
      <c r="P22" s="10"/>
    </row>
    <row r="23" spans="1:16">
      <c r="A23" s="12"/>
      <c r="B23" s="44">
        <v>541</v>
      </c>
      <c r="C23" s="20" t="s">
        <v>36</v>
      </c>
      <c r="D23" s="46">
        <v>231270</v>
      </c>
      <c r="E23" s="46">
        <v>961029</v>
      </c>
      <c r="F23" s="46">
        <v>0</v>
      </c>
      <c r="G23" s="46">
        <v>67928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1260227</v>
      </c>
      <c r="O23" s="47">
        <f t="shared" si="2"/>
        <v>88.066177498252969</v>
      </c>
      <c r="P23" s="9"/>
    </row>
    <row r="24" spans="1:16">
      <c r="A24" s="12"/>
      <c r="B24" s="44">
        <v>549</v>
      </c>
      <c r="C24" s="20" t="s">
        <v>37</v>
      </c>
      <c r="D24" s="46">
        <v>180125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180125</v>
      </c>
      <c r="O24" s="47">
        <f t="shared" si="2"/>
        <v>12.587351502445841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1974719</v>
      </c>
      <c r="N25" s="31">
        <f t="shared" si="7"/>
        <v>1974719</v>
      </c>
      <c r="O25" s="43">
        <f t="shared" si="2"/>
        <v>137.99573724668065</v>
      </c>
      <c r="P25" s="10"/>
    </row>
    <row r="26" spans="1:16">
      <c r="A26" s="13"/>
      <c r="B26" s="45">
        <v>559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1974719</v>
      </c>
      <c r="N26" s="46">
        <f t="shared" si="7"/>
        <v>1974719</v>
      </c>
      <c r="O26" s="47">
        <f t="shared" si="2"/>
        <v>137.99573724668065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1579031</v>
      </c>
      <c r="E27" s="31">
        <f t="shared" si="9"/>
        <v>0</v>
      </c>
      <c r="F27" s="31">
        <f t="shared" si="9"/>
        <v>0</v>
      </c>
      <c r="G27" s="31">
        <f t="shared" si="9"/>
        <v>12897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1591928</v>
      </c>
      <c r="O27" s="43">
        <f t="shared" si="2"/>
        <v>111.24584206848358</v>
      </c>
      <c r="P27" s="9"/>
    </row>
    <row r="28" spans="1:16">
      <c r="A28" s="12"/>
      <c r="B28" s="44">
        <v>572</v>
      </c>
      <c r="C28" s="20" t="s">
        <v>41</v>
      </c>
      <c r="D28" s="46">
        <v>1579031</v>
      </c>
      <c r="E28" s="46">
        <v>0</v>
      </c>
      <c r="F28" s="46">
        <v>0</v>
      </c>
      <c r="G28" s="46">
        <v>12897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1591928</v>
      </c>
      <c r="O28" s="47">
        <f t="shared" si="2"/>
        <v>111.24584206848358</v>
      </c>
      <c r="P28" s="9"/>
    </row>
    <row r="29" spans="1:16" ht="15.75">
      <c r="A29" s="28" t="s">
        <v>44</v>
      </c>
      <c r="B29" s="29"/>
      <c r="C29" s="30"/>
      <c r="D29" s="31">
        <f t="shared" ref="D29:M29" si="10">SUM(D30:D32)</f>
        <v>828983</v>
      </c>
      <c r="E29" s="31">
        <f t="shared" si="10"/>
        <v>333387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650348</v>
      </c>
      <c r="J29" s="31">
        <f t="shared" si="10"/>
        <v>3092441</v>
      </c>
      <c r="K29" s="31">
        <f t="shared" si="10"/>
        <v>0</v>
      </c>
      <c r="L29" s="31">
        <f t="shared" si="10"/>
        <v>0</v>
      </c>
      <c r="M29" s="31">
        <f t="shared" si="10"/>
        <v>25736</v>
      </c>
      <c r="N29" s="31">
        <f t="shared" si="7"/>
        <v>4930895</v>
      </c>
      <c r="O29" s="43">
        <f t="shared" si="2"/>
        <v>344.57686932215233</v>
      </c>
      <c r="P29" s="9"/>
    </row>
    <row r="30" spans="1:16">
      <c r="A30" s="12"/>
      <c r="B30" s="44">
        <v>581</v>
      </c>
      <c r="C30" s="20" t="s">
        <v>42</v>
      </c>
      <c r="D30" s="46">
        <v>302030</v>
      </c>
      <c r="E30" s="46">
        <v>261053</v>
      </c>
      <c r="F30" s="46">
        <v>0</v>
      </c>
      <c r="G30" s="46">
        <v>0</v>
      </c>
      <c r="H30" s="46">
        <v>0</v>
      </c>
      <c r="I30" s="46">
        <v>650348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1213431</v>
      </c>
      <c r="O30" s="47">
        <f t="shared" si="2"/>
        <v>84.796016771488468</v>
      </c>
      <c r="P30" s="9"/>
    </row>
    <row r="31" spans="1:16">
      <c r="A31" s="12"/>
      <c r="B31" s="44">
        <v>584</v>
      </c>
      <c r="C31" s="20" t="s">
        <v>53</v>
      </c>
      <c r="D31" s="46">
        <v>526953</v>
      </c>
      <c r="E31" s="46">
        <v>72334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25736</v>
      </c>
      <c r="N31" s="46">
        <f t="shared" si="7"/>
        <v>625023</v>
      </c>
      <c r="O31" s="47">
        <f t="shared" si="2"/>
        <v>43.677358490566036</v>
      </c>
      <c r="P31" s="9"/>
    </row>
    <row r="32" spans="1:16" ht="15.75" thickBot="1">
      <c r="A32" s="12"/>
      <c r="B32" s="44">
        <v>590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3092441</v>
      </c>
      <c r="K32" s="46">
        <v>0</v>
      </c>
      <c r="L32" s="46">
        <v>0</v>
      </c>
      <c r="M32" s="46">
        <v>0</v>
      </c>
      <c r="N32" s="46">
        <f t="shared" si="7"/>
        <v>3092441</v>
      </c>
      <c r="O32" s="47">
        <f t="shared" si="2"/>
        <v>216.10349406009783</v>
      </c>
      <c r="P32" s="9"/>
    </row>
    <row r="33" spans="1:119" ht="16.5" thickBot="1">
      <c r="A33" s="14" t="s">
        <v>10</v>
      </c>
      <c r="B33" s="23"/>
      <c r="C33" s="22"/>
      <c r="D33" s="15">
        <f>SUM(D5,D12,D15,D22,D25,D27,D29)</f>
        <v>11958427</v>
      </c>
      <c r="E33" s="15">
        <f t="shared" ref="E33:M33" si="11">SUM(E5,E12,E15,E22,E25,E27,E29)</f>
        <v>1400581</v>
      </c>
      <c r="F33" s="15">
        <f t="shared" si="11"/>
        <v>0</v>
      </c>
      <c r="G33" s="15">
        <f t="shared" si="11"/>
        <v>80825</v>
      </c>
      <c r="H33" s="15">
        <f t="shared" si="11"/>
        <v>0</v>
      </c>
      <c r="I33" s="15">
        <f t="shared" si="11"/>
        <v>7575801</v>
      </c>
      <c r="J33" s="15">
        <f t="shared" si="11"/>
        <v>3092441</v>
      </c>
      <c r="K33" s="15">
        <f t="shared" si="11"/>
        <v>1040409</v>
      </c>
      <c r="L33" s="15">
        <f t="shared" si="11"/>
        <v>0</v>
      </c>
      <c r="M33" s="15">
        <f t="shared" si="11"/>
        <v>2236093</v>
      </c>
      <c r="N33" s="15">
        <f t="shared" si="7"/>
        <v>27384577</v>
      </c>
      <c r="O33" s="37">
        <f t="shared" si="2"/>
        <v>1913.6671558350804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79</v>
      </c>
      <c r="M35" s="93"/>
      <c r="N35" s="93"/>
      <c r="O35" s="41">
        <v>14310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93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5738752</v>
      </c>
      <c r="E5" s="26">
        <f t="shared" si="0"/>
        <v>547878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221741</v>
      </c>
      <c r="J5" s="26">
        <f t="shared" si="0"/>
        <v>0</v>
      </c>
      <c r="K5" s="26">
        <f t="shared" si="0"/>
        <v>2239935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8748306</v>
      </c>
      <c r="P5" s="32">
        <f t="shared" ref="P5:P36" si="1">(O5/P$38)</f>
        <v>648.35885273845702</v>
      </c>
      <c r="Q5" s="6"/>
    </row>
    <row r="6" spans="1:134">
      <c r="A6" s="12"/>
      <c r="B6" s="44">
        <v>511</v>
      </c>
      <c r="C6" s="20" t="s">
        <v>19</v>
      </c>
      <c r="D6" s="46">
        <v>266726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266726</v>
      </c>
      <c r="P6" s="47">
        <f t="shared" si="1"/>
        <v>19.767731416289926</v>
      </c>
      <c r="Q6" s="9"/>
    </row>
    <row r="7" spans="1:134">
      <c r="A7" s="12"/>
      <c r="B7" s="44">
        <v>512</v>
      </c>
      <c r="C7" s="20" t="s">
        <v>20</v>
      </c>
      <c r="D7" s="46">
        <v>2572817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2572817</v>
      </c>
      <c r="P7" s="47">
        <f t="shared" si="1"/>
        <v>190.67790706292152</v>
      </c>
      <c r="Q7" s="9"/>
    </row>
    <row r="8" spans="1:134">
      <c r="A8" s="12"/>
      <c r="B8" s="44">
        <v>513</v>
      </c>
      <c r="C8" s="20" t="s">
        <v>21</v>
      </c>
      <c r="D8" s="46">
        <v>908648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908648</v>
      </c>
      <c r="P8" s="47">
        <f t="shared" si="1"/>
        <v>67.342177425331656</v>
      </c>
      <c r="Q8" s="9"/>
    </row>
    <row r="9" spans="1:134">
      <c r="A9" s="12"/>
      <c r="B9" s="44">
        <v>514</v>
      </c>
      <c r="C9" s="20" t="s">
        <v>22</v>
      </c>
      <c r="D9" s="46">
        <v>279934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279934</v>
      </c>
      <c r="P9" s="47">
        <f t="shared" si="1"/>
        <v>20.746609352997851</v>
      </c>
      <c r="Q9" s="9"/>
    </row>
    <row r="10" spans="1:134">
      <c r="A10" s="12"/>
      <c r="B10" s="44">
        <v>516</v>
      </c>
      <c r="C10" s="20" t="s">
        <v>59</v>
      </c>
      <c r="D10" s="46">
        <v>753099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753099</v>
      </c>
      <c r="P10" s="47">
        <f t="shared" si="1"/>
        <v>55.814051730526941</v>
      </c>
      <c r="Q10" s="9"/>
    </row>
    <row r="11" spans="1:134">
      <c r="A11" s="12"/>
      <c r="B11" s="44">
        <v>517</v>
      </c>
      <c r="C11" s="20" t="s">
        <v>23</v>
      </c>
      <c r="D11" s="46">
        <v>957528</v>
      </c>
      <c r="E11" s="46">
        <v>547878</v>
      </c>
      <c r="F11" s="46">
        <v>0</v>
      </c>
      <c r="G11" s="46">
        <v>0</v>
      </c>
      <c r="H11" s="46">
        <v>0</v>
      </c>
      <c r="I11" s="46">
        <v>221741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1727147</v>
      </c>
      <c r="P11" s="47">
        <f t="shared" si="1"/>
        <v>128.0031868376195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2239935</v>
      </c>
      <c r="L12" s="46">
        <v>0</v>
      </c>
      <c r="M12" s="46">
        <v>0</v>
      </c>
      <c r="N12" s="46">
        <v>0</v>
      </c>
      <c r="O12" s="46">
        <f t="shared" si="2"/>
        <v>2239935</v>
      </c>
      <c r="P12" s="47">
        <f t="shared" si="1"/>
        <v>166.00718891276958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SUM(D14:D16)</f>
        <v>10739710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10739710</v>
      </c>
      <c r="P13" s="43">
        <f t="shared" si="1"/>
        <v>795.94678722300455</v>
      </c>
      <c r="Q13" s="10"/>
    </row>
    <row r="14" spans="1:134">
      <c r="A14" s="12"/>
      <c r="B14" s="44">
        <v>521</v>
      </c>
      <c r="C14" s="20" t="s">
        <v>26</v>
      </c>
      <c r="D14" s="46">
        <v>10085924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10085924</v>
      </c>
      <c r="P14" s="47">
        <f t="shared" si="1"/>
        <v>747.49307048099013</v>
      </c>
      <c r="Q14" s="9"/>
    </row>
    <row r="15" spans="1:134">
      <c r="A15" s="12"/>
      <c r="B15" s="44">
        <v>524</v>
      </c>
      <c r="C15" s="20" t="s">
        <v>27</v>
      </c>
      <c r="D15" s="46">
        <v>653641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653641</v>
      </c>
      <c r="P15" s="47">
        <f t="shared" si="1"/>
        <v>48.442970429111391</v>
      </c>
      <c r="Q15" s="9"/>
    </row>
    <row r="16" spans="1:134">
      <c r="A16" s="12"/>
      <c r="B16" s="44">
        <v>525</v>
      </c>
      <c r="C16" s="20" t="s">
        <v>100</v>
      </c>
      <c r="D16" s="46">
        <v>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145</v>
      </c>
      <c r="P16" s="47">
        <f t="shared" si="1"/>
        <v>1.0746312902986733E-2</v>
      </c>
      <c r="Q16" s="9"/>
    </row>
    <row r="17" spans="1:17" ht="15.75">
      <c r="A17" s="28" t="s">
        <v>28</v>
      </c>
      <c r="B17" s="29"/>
      <c r="C17" s="30"/>
      <c r="D17" s="31">
        <f t="shared" ref="D17:N17" si="5">SUM(D18:D24)</f>
        <v>560713</v>
      </c>
      <c r="E17" s="31">
        <f t="shared" si="5"/>
        <v>0</v>
      </c>
      <c r="F17" s="31">
        <f t="shared" si="5"/>
        <v>0</v>
      </c>
      <c r="G17" s="31">
        <f t="shared" si="5"/>
        <v>58569</v>
      </c>
      <c r="H17" s="31">
        <f t="shared" si="5"/>
        <v>0</v>
      </c>
      <c r="I17" s="31">
        <f t="shared" si="5"/>
        <v>8980823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9600105</v>
      </c>
      <c r="P17" s="43">
        <f t="shared" si="1"/>
        <v>711.48780849329285</v>
      </c>
      <c r="Q17" s="10"/>
    </row>
    <row r="18" spans="1:17">
      <c r="A18" s="12"/>
      <c r="B18" s="44">
        <v>533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2149763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2" si="6">SUM(D18:N18)</f>
        <v>2149763</v>
      </c>
      <c r="P18" s="47">
        <f t="shared" si="1"/>
        <v>159.32431631216187</v>
      </c>
      <c r="Q18" s="9"/>
    </row>
    <row r="19" spans="1:17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2353047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2353047</v>
      </c>
      <c r="P19" s="47">
        <f t="shared" si="1"/>
        <v>174.39020232713258</v>
      </c>
      <c r="Q19" s="9"/>
    </row>
    <row r="20" spans="1:17">
      <c r="A20" s="12"/>
      <c r="B20" s="44">
        <v>535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918028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918028</v>
      </c>
      <c r="P20" s="47">
        <f t="shared" si="1"/>
        <v>68.037352701400721</v>
      </c>
      <c r="Q20" s="9"/>
    </row>
    <row r="21" spans="1:17">
      <c r="A21" s="12"/>
      <c r="B21" s="44">
        <v>536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424766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424766</v>
      </c>
      <c r="P21" s="47">
        <f t="shared" si="1"/>
        <v>31.480471355517675</v>
      </c>
      <c r="Q21" s="9"/>
    </row>
    <row r="22" spans="1:17">
      <c r="A22" s="12"/>
      <c r="B22" s="44">
        <v>537</v>
      </c>
      <c r="C22" s="20" t="s">
        <v>52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2267407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2267407</v>
      </c>
      <c r="P22" s="47">
        <f t="shared" si="1"/>
        <v>168.04320758912027</v>
      </c>
      <c r="Q22" s="9"/>
    </row>
    <row r="23" spans="1:17">
      <c r="A23" s="12"/>
      <c r="B23" s="44">
        <v>538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646985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646985</v>
      </c>
      <c r="P23" s="47">
        <f t="shared" si="1"/>
        <v>47.949677610612909</v>
      </c>
      <c r="Q23" s="9"/>
    </row>
    <row r="24" spans="1:17">
      <c r="A24" s="12"/>
      <c r="B24" s="44">
        <v>539</v>
      </c>
      <c r="C24" s="20" t="s">
        <v>34</v>
      </c>
      <c r="D24" s="46">
        <v>560713</v>
      </c>
      <c r="E24" s="46">
        <v>0</v>
      </c>
      <c r="F24" s="46">
        <v>0</v>
      </c>
      <c r="G24" s="46">
        <v>58569</v>
      </c>
      <c r="H24" s="46">
        <v>0</v>
      </c>
      <c r="I24" s="46">
        <v>220827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840109</v>
      </c>
      <c r="P24" s="47">
        <f t="shared" si="1"/>
        <v>62.262580597346769</v>
      </c>
      <c r="Q24" s="9"/>
    </row>
    <row r="25" spans="1:17" ht="15.75">
      <c r="A25" s="28" t="s">
        <v>35</v>
      </c>
      <c r="B25" s="29"/>
      <c r="C25" s="30"/>
      <c r="D25" s="31">
        <f t="shared" ref="D25:N25" si="7">SUM(D26:D27)</f>
        <v>303291</v>
      </c>
      <c r="E25" s="31">
        <f t="shared" si="7"/>
        <v>1579172</v>
      </c>
      <c r="F25" s="31">
        <f t="shared" si="7"/>
        <v>0</v>
      </c>
      <c r="G25" s="31">
        <f t="shared" si="7"/>
        <v>233593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2116056</v>
      </c>
      <c r="P25" s="43">
        <f t="shared" si="1"/>
        <v>156.82620618098272</v>
      </c>
      <c r="Q25" s="10"/>
    </row>
    <row r="26" spans="1:17">
      <c r="A26" s="12"/>
      <c r="B26" s="44">
        <v>541</v>
      </c>
      <c r="C26" s="20" t="s">
        <v>36</v>
      </c>
      <c r="D26" s="46">
        <v>105613</v>
      </c>
      <c r="E26" s="46">
        <v>1579172</v>
      </c>
      <c r="F26" s="46">
        <v>0</v>
      </c>
      <c r="G26" s="46">
        <v>233593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1918378</v>
      </c>
      <c r="P26" s="47">
        <f t="shared" si="1"/>
        <v>142.17579485659232</v>
      </c>
      <c r="Q26" s="9"/>
    </row>
    <row r="27" spans="1:17">
      <c r="A27" s="12"/>
      <c r="B27" s="44">
        <v>549</v>
      </c>
      <c r="C27" s="20" t="s">
        <v>37</v>
      </c>
      <c r="D27" s="46">
        <v>197678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197678</v>
      </c>
      <c r="P27" s="47">
        <f t="shared" si="1"/>
        <v>14.650411324390424</v>
      </c>
      <c r="Q27" s="9"/>
    </row>
    <row r="28" spans="1:17" ht="15.75">
      <c r="A28" s="28" t="s">
        <v>38</v>
      </c>
      <c r="B28" s="29"/>
      <c r="C28" s="30"/>
      <c r="D28" s="31">
        <f t="shared" ref="D28:N28" si="8">SUM(D29:D29)</f>
        <v>0</v>
      </c>
      <c r="E28" s="31">
        <f t="shared" si="8"/>
        <v>4041855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4041855</v>
      </c>
      <c r="P28" s="43">
        <f t="shared" si="1"/>
        <v>299.55198992069961</v>
      </c>
      <c r="Q28" s="10"/>
    </row>
    <row r="29" spans="1:17">
      <c r="A29" s="13"/>
      <c r="B29" s="45">
        <v>559</v>
      </c>
      <c r="C29" s="21" t="s">
        <v>39</v>
      </c>
      <c r="D29" s="46">
        <v>0</v>
      </c>
      <c r="E29" s="46">
        <v>4041855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4041855</v>
      </c>
      <c r="P29" s="47">
        <f t="shared" si="1"/>
        <v>299.55198992069961</v>
      </c>
      <c r="Q29" s="9"/>
    </row>
    <row r="30" spans="1:17" ht="15.75">
      <c r="A30" s="28" t="s">
        <v>40</v>
      </c>
      <c r="B30" s="29"/>
      <c r="C30" s="30"/>
      <c r="D30" s="31">
        <f t="shared" ref="D30:N30" si="9">SUM(D31:D32)</f>
        <v>1122953</v>
      </c>
      <c r="E30" s="31">
        <f t="shared" si="9"/>
        <v>0</v>
      </c>
      <c r="F30" s="31">
        <f t="shared" si="9"/>
        <v>0</v>
      </c>
      <c r="G30" s="31">
        <f t="shared" si="9"/>
        <v>175892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1298845</v>
      </c>
      <c r="P30" s="43">
        <f t="shared" si="1"/>
        <v>96.260653672274515</v>
      </c>
      <c r="Q30" s="9"/>
    </row>
    <row r="31" spans="1:17">
      <c r="A31" s="12"/>
      <c r="B31" s="44">
        <v>572</v>
      </c>
      <c r="C31" s="20" t="s">
        <v>41</v>
      </c>
      <c r="D31" s="46">
        <v>935713</v>
      </c>
      <c r="E31" s="46">
        <v>0</v>
      </c>
      <c r="F31" s="46">
        <v>0</v>
      </c>
      <c r="G31" s="46">
        <v>175892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1111605</v>
      </c>
      <c r="P31" s="47">
        <f t="shared" si="1"/>
        <v>82.38382865189358</v>
      </c>
      <c r="Q31" s="9"/>
    </row>
    <row r="32" spans="1:17">
      <c r="A32" s="12"/>
      <c r="B32" s="44">
        <v>579</v>
      </c>
      <c r="C32" s="20" t="s">
        <v>73</v>
      </c>
      <c r="D32" s="46">
        <v>187240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187240</v>
      </c>
      <c r="P32" s="47">
        <f t="shared" si="1"/>
        <v>13.876825020380938</v>
      </c>
      <c r="Q32" s="9"/>
    </row>
    <row r="33" spans="1:120" ht="15.75">
      <c r="A33" s="28" t="s">
        <v>44</v>
      </c>
      <c r="B33" s="29"/>
      <c r="C33" s="30"/>
      <c r="D33" s="31">
        <f t="shared" ref="D33:N33" si="10">SUM(D34:D35)</f>
        <v>780740</v>
      </c>
      <c r="E33" s="31">
        <f t="shared" si="10"/>
        <v>906773</v>
      </c>
      <c r="F33" s="31">
        <f t="shared" si="10"/>
        <v>0</v>
      </c>
      <c r="G33" s="31">
        <f t="shared" si="10"/>
        <v>290557</v>
      </c>
      <c r="H33" s="31">
        <f t="shared" si="10"/>
        <v>0</v>
      </c>
      <c r="I33" s="31">
        <f t="shared" si="10"/>
        <v>785677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2763747</v>
      </c>
      <c r="P33" s="43">
        <f t="shared" si="1"/>
        <v>204.82820721855776</v>
      </c>
      <c r="Q33" s="9"/>
    </row>
    <row r="34" spans="1:120">
      <c r="A34" s="12"/>
      <c r="B34" s="44">
        <v>581</v>
      </c>
      <c r="C34" s="20" t="s">
        <v>96</v>
      </c>
      <c r="D34" s="46">
        <v>106650</v>
      </c>
      <c r="E34" s="46">
        <v>744835</v>
      </c>
      <c r="F34" s="46">
        <v>0</v>
      </c>
      <c r="G34" s="46">
        <v>290557</v>
      </c>
      <c r="H34" s="46">
        <v>0</v>
      </c>
      <c r="I34" s="46">
        <v>785677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1927719</v>
      </c>
      <c r="P34" s="47">
        <f t="shared" si="1"/>
        <v>142.868079745053</v>
      </c>
      <c r="Q34" s="9"/>
    </row>
    <row r="35" spans="1:120" ht="15.75" thickBot="1">
      <c r="A35" s="12"/>
      <c r="B35" s="44">
        <v>584</v>
      </c>
      <c r="C35" s="20" t="s">
        <v>97</v>
      </c>
      <c r="D35" s="46">
        <v>674090</v>
      </c>
      <c r="E35" s="46">
        <v>161938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1">SUM(D35:N35)</f>
        <v>836028</v>
      </c>
      <c r="P35" s="47">
        <f t="shared" si="1"/>
        <v>61.960127473504784</v>
      </c>
      <c r="Q35" s="9"/>
    </row>
    <row r="36" spans="1:120" ht="16.5" thickBot="1">
      <c r="A36" s="14" t="s">
        <v>10</v>
      </c>
      <c r="B36" s="23"/>
      <c r="C36" s="22"/>
      <c r="D36" s="15">
        <f>SUM(D5,D13,D17,D25,D28,D30,D33)</f>
        <v>19246159</v>
      </c>
      <c r="E36" s="15">
        <f t="shared" ref="E36:N36" si="12">SUM(E5,E13,E17,E25,E28,E30,E33)</f>
        <v>7075678</v>
      </c>
      <c r="F36" s="15">
        <f t="shared" si="12"/>
        <v>0</v>
      </c>
      <c r="G36" s="15">
        <f t="shared" si="12"/>
        <v>758611</v>
      </c>
      <c r="H36" s="15">
        <f t="shared" si="12"/>
        <v>0</v>
      </c>
      <c r="I36" s="15">
        <f t="shared" si="12"/>
        <v>9988241</v>
      </c>
      <c r="J36" s="15">
        <f t="shared" si="12"/>
        <v>0</v>
      </c>
      <c r="K36" s="15">
        <f t="shared" si="12"/>
        <v>2239935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>SUM(D36:N36)</f>
        <v>39308624</v>
      </c>
      <c r="P36" s="37">
        <f t="shared" si="1"/>
        <v>2913.2605054472688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101</v>
      </c>
      <c r="N38" s="93"/>
      <c r="O38" s="93"/>
      <c r="P38" s="41">
        <v>13493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49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93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94</v>
      </c>
      <c r="N4" s="34" t="s">
        <v>5</v>
      </c>
      <c r="O4" s="34" t="s">
        <v>95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4865397</v>
      </c>
      <c r="E5" s="26">
        <f t="shared" si="0"/>
        <v>556382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249732</v>
      </c>
      <c r="J5" s="26">
        <f t="shared" si="0"/>
        <v>0</v>
      </c>
      <c r="K5" s="26">
        <f t="shared" si="0"/>
        <v>2060605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7732116</v>
      </c>
      <c r="P5" s="32">
        <f t="shared" ref="P5:P35" si="1">(O5/P$37)</f>
        <v>579.27150134851661</v>
      </c>
      <c r="Q5" s="6"/>
    </row>
    <row r="6" spans="1:134">
      <c r="A6" s="12"/>
      <c r="B6" s="44">
        <v>511</v>
      </c>
      <c r="C6" s="20" t="s">
        <v>19</v>
      </c>
      <c r="D6" s="46">
        <v>256418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256418</v>
      </c>
      <c r="P6" s="47">
        <f t="shared" si="1"/>
        <v>19.2102187593647</v>
      </c>
      <c r="Q6" s="9"/>
    </row>
    <row r="7" spans="1:134">
      <c r="A7" s="12"/>
      <c r="B7" s="44">
        <v>512</v>
      </c>
      <c r="C7" s="20" t="s">
        <v>20</v>
      </c>
      <c r="D7" s="46">
        <v>2506282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2506282</v>
      </c>
      <c r="P7" s="47">
        <f t="shared" si="1"/>
        <v>187.76460893017679</v>
      </c>
      <c r="Q7" s="9"/>
    </row>
    <row r="8" spans="1:134">
      <c r="A8" s="12"/>
      <c r="B8" s="44">
        <v>513</v>
      </c>
      <c r="C8" s="20" t="s">
        <v>21</v>
      </c>
      <c r="D8" s="46">
        <v>861824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861824</v>
      </c>
      <c r="P8" s="47">
        <f t="shared" si="1"/>
        <v>64.565777644590952</v>
      </c>
      <c r="Q8" s="9"/>
    </row>
    <row r="9" spans="1:134">
      <c r="A9" s="12"/>
      <c r="B9" s="44">
        <v>514</v>
      </c>
      <c r="C9" s="20" t="s">
        <v>22</v>
      </c>
      <c r="D9" s="46">
        <v>331960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331960</v>
      </c>
      <c r="P9" s="47">
        <f t="shared" si="1"/>
        <v>24.869643392268504</v>
      </c>
      <c r="Q9" s="9"/>
    </row>
    <row r="10" spans="1:134">
      <c r="A10" s="12"/>
      <c r="B10" s="44">
        <v>516</v>
      </c>
      <c r="C10" s="20" t="s">
        <v>59</v>
      </c>
      <c r="D10" s="46">
        <v>603447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603447</v>
      </c>
      <c r="P10" s="47">
        <f t="shared" si="1"/>
        <v>45.20879532514234</v>
      </c>
      <c r="Q10" s="9"/>
    </row>
    <row r="11" spans="1:134">
      <c r="A11" s="12"/>
      <c r="B11" s="44">
        <v>517</v>
      </c>
      <c r="C11" s="20" t="s">
        <v>23</v>
      </c>
      <c r="D11" s="46">
        <v>305466</v>
      </c>
      <c r="E11" s="46">
        <v>556382</v>
      </c>
      <c r="F11" s="46">
        <v>0</v>
      </c>
      <c r="G11" s="46">
        <v>0</v>
      </c>
      <c r="H11" s="46">
        <v>0</v>
      </c>
      <c r="I11" s="46">
        <v>249732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1111580</v>
      </c>
      <c r="P11" s="47">
        <f t="shared" si="1"/>
        <v>83.276895415043455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2060605</v>
      </c>
      <c r="L12" s="46">
        <v>0</v>
      </c>
      <c r="M12" s="46">
        <v>0</v>
      </c>
      <c r="N12" s="46">
        <v>0</v>
      </c>
      <c r="O12" s="46">
        <f t="shared" si="2"/>
        <v>2060605</v>
      </c>
      <c r="P12" s="47">
        <f t="shared" si="1"/>
        <v>154.37556188192988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SUM(D14:D15)</f>
        <v>5366831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5366831</v>
      </c>
      <c r="P13" s="43">
        <f t="shared" si="1"/>
        <v>402.07004794725799</v>
      </c>
      <c r="Q13" s="10"/>
    </row>
    <row r="14" spans="1:134">
      <c r="A14" s="12"/>
      <c r="B14" s="44">
        <v>521</v>
      </c>
      <c r="C14" s="20" t="s">
        <v>26</v>
      </c>
      <c r="D14" s="46">
        <v>4586130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4586130</v>
      </c>
      <c r="P14" s="47">
        <f t="shared" si="1"/>
        <v>343.58181000899009</v>
      </c>
      <c r="Q14" s="9"/>
    </row>
    <row r="15" spans="1:134">
      <c r="A15" s="12"/>
      <c r="B15" s="44">
        <v>524</v>
      </c>
      <c r="C15" s="20" t="s">
        <v>27</v>
      </c>
      <c r="D15" s="46">
        <v>780701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780701</v>
      </c>
      <c r="P15" s="47">
        <f t="shared" si="1"/>
        <v>58.488237938267908</v>
      </c>
      <c r="Q15" s="9"/>
    </row>
    <row r="16" spans="1:134" ht="15.75">
      <c r="A16" s="28" t="s">
        <v>28</v>
      </c>
      <c r="B16" s="29"/>
      <c r="C16" s="30"/>
      <c r="D16" s="31">
        <f t="shared" ref="D16:N16" si="4">SUM(D17:D23)</f>
        <v>542457</v>
      </c>
      <c r="E16" s="31">
        <f t="shared" si="4"/>
        <v>0</v>
      </c>
      <c r="F16" s="31">
        <f t="shared" si="4"/>
        <v>0</v>
      </c>
      <c r="G16" s="31">
        <f t="shared" si="4"/>
        <v>27413</v>
      </c>
      <c r="H16" s="31">
        <f t="shared" si="4"/>
        <v>0</v>
      </c>
      <c r="I16" s="31">
        <f t="shared" si="4"/>
        <v>8549119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>SUM(D16:N16)</f>
        <v>9118989</v>
      </c>
      <c r="P16" s="43">
        <f t="shared" si="1"/>
        <v>683.17268504644892</v>
      </c>
      <c r="Q16" s="10"/>
    </row>
    <row r="17" spans="1:17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2181845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5">SUM(D17:N17)</f>
        <v>2181845</v>
      </c>
      <c r="P17" s="47">
        <f t="shared" si="1"/>
        <v>163.45857057237041</v>
      </c>
      <c r="Q17" s="9"/>
    </row>
    <row r="18" spans="1:17">
      <c r="A18" s="12"/>
      <c r="B18" s="44">
        <v>534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2215147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2215147</v>
      </c>
      <c r="P18" s="47">
        <f t="shared" si="1"/>
        <v>165.95347617620618</v>
      </c>
      <c r="Q18" s="9"/>
    </row>
    <row r="19" spans="1:17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938742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938742</v>
      </c>
      <c r="P19" s="47">
        <f t="shared" si="1"/>
        <v>70.328288882229543</v>
      </c>
      <c r="Q19" s="9"/>
    </row>
    <row r="20" spans="1:17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456530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456530</v>
      </c>
      <c r="P20" s="47">
        <f t="shared" si="1"/>
        <v>34.202127659574465</v>
      </c>
      <c r="Q20" s="9"/>
    </row>
    <row r="21" spans="1:17">
      <c r="A21" s="12"/>
      <c r="B21" s="44">
        <v>537</v>
      </c>
      <c r="C21" s="20" t="s">
        <v>52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2044253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2044253</v>
      </c>
      <c r="P21" s="47">
        <f t="shared" si="1"/>
        <v>153.15050943961643</v>
      </c>
      <c r="Q21" s="9"/>
    </row>
    <row r="22" spans="1:17">
      <c r="A22" s="12"/>
      <c r="B22" s="44">
        <v>538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433076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433076</v>
      </c>
      <c r="P22" s="47">
        <f t="shared" si="1"/>
        <v>32.445010488462692</v>
      </c>
      <c r="Q22" s="9"/>
    </row>
    <row r="23" spans="1:17">
      <c r="A23" s="12"/>
      <c r="B23" s="44">
        <v>539</v>
      </c>
      <c r="C23" s="20" t="s">
        <v>34</v>
      </c>
      <c r="D23" s="46">
        <v>542457</v>
      </c>
      <c r="E23" s="46">
        <v>0</v>
      </c>
      <c r="F23" s="46">
        <v>0</v>
      </c>
      <c r="G23" s="46">
        <v>27413</v>
      </c>
      <c r="H23" s="46">
        <v>0</v>
      </c>
      <c r="I23" s="46">
        <v>279526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849396</v>
      </c>
      <c r="P23" s="47">
        <f t="shared" si="1"/>
        <v>63.634701827989211</v>
      </c>
      <c r="Q23" s="9"/>
    </row>
    <row r="24" spans="1:17" ht="15.75">
      <c r="A24" s="28" t="s">
        <v>35</v>
      </c>
      <c r="B24" s="29"/>
      <c r="C24" s="30"/>
      <c r="D24" s="31">
        <f t="shared" ref="D24:N24" si="6">SUM(D25:D26)</f>
        <v>231899</v>
      </c>
      <c r="E24" s="31">
        <f t="shared" si="6"/>
        <v>460180</v>
      </c>
      <c r="F24" s="31">
        <f t="shared" si="6"/>
        <v>0</v>
      </c>
      <c r="G24" s="31">
        <f t="shared" si="6"/>
        <v>82815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5" si="7">SUM(D24:N24)</f>
        <v>774894</v>
      </c>
      <c r="P24" s="43">
        <f t="shared" si="1"/>
        <v>58.053191489361701</v>
      </c>
      <c r="Q24" s="10"/>
    </row>
    <row r="25" spans="1:17">
      <c r="A25" s="12"/>
      <c r="B25" s="44">
        <v>541</v>
      </c>
      <c r="C25" s="20" t="s">
        <v>36</v>
      </c>
      <c r="D25" s="46">
        <v>13707</v>
      </c>
      <c r="E25" s="46">
        <v>460180</v>
      </c>
      <c r="F25" s="46">
        <v>0</v>
      </c>
      <c r="G25" s="46">
        <v>82815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556702</v>
      </c>
      <c r="P25" s="47">
        <f t="shared" si="1"/>
        <v>41.706772550194785</v>
      </c>
      <c r="Q25" s="9"/>
    </row>
    <row r="26" spans="1:17">
      <c r="A26" s="12"/>
      <c r="B26" s="44">
        <v>549</v>
      </c>
      <c r="C26" s="20" t="s">
        <v>37</v>
      </c>
      <c r="D26" s="46">
        <v>218192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218192</v>
      </c>
      <c r="P26" s="47">
        <f t="shared" si="1"/>
        <v>16.346418939166917</v>
      </c>
      <c r="Q26" s="9"/>
    </row>
    <row r="27" spans="1:17" ht="15.75">
      <c r="A27" s="28" t="s">
        <v>38</v>
      </c>
      <c r="B27" s="29"/>
      <c r="C27" s="30"/>
      <c r="D27" s="31">
        <f t="shared" ref="D27:N27" si="8">SUM(D28:D28)</f>
        <v>0</v>
      </c>
      <c r="E27" s="31">
        <f t="shared" si="8"/>
        <v>2276895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2276895</v>
      </c>
      <c r="P27" s="43">
        <f t="shared" si="1"/>
        <v>170.57948756367995</v>
      </c>
      <c r="Q27" s="10"/>
    </row>
    <row r="28" spans="1:17">
      <c r="A28" s="13"/>
      <c r="B28" s="45">
        <v>559</v>
      </c>
      <c r="C28" s="21" t="s">
        <v>39</v>
      </c>
      <c r="D28" s="46">
        <v>0</v>
      </c>
      <c r="E28" s="46">
        <v>2276895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2276895</v>
      </c>
      <c r="P28" s="47">
        <f t="shared" si="1"/>
        <v>170.57948756367995</v>
      </c>
      <c r="Q28" s="9"/>
    </row>
    <row r="29" spans="1:17" ht="15.75">
      <c r="A29" s="28" t="s">
        <v>40</v>
      </c>
      <c r="B29" s="29"/>
      <c r="C29" s="30"/>
      <c r="D29" s="31">
        <f t="shared" ref="D29:N29" si="9">SUM(D30:D31)</f>
        <v>640486</v>
      </c>
      <c r="E29" s="31">
        <f t="shared" si="9"/>
        <v>0</v>
      </c>
      <c r="F29" s="31">
        <f t="shared" si="9"/>
        <v>0</v>
      </c>
      <c r="G29" s="31">
        <f t="shared" si="9"/>
        <v>38515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679001</v>
      </c>
      <c r="P29" s="43">
        <f t="shared" si="1"/>
        <v>50.86911896913395</v>
      </c>
      <c r="Q29" s="9"/>
    </row>
    <row r="30" spans="1:17">
      <c r="A30" s="12"/>
      <c r="B30" s="44">
        <v>572</v>
      </c>
      <c r="C30" s="20" t="s">
        <v>41</v>
      </c>
      <c r="D30" s="46">
        <v>507606</v>
      </c>
      <c r="E30" s="46">
        <v>0</v>
      </c>
      <c r="F30" s="46">
        <v>0</v>
      </c>
      <c r="G30" s="46">
        <v>38515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546121</v>
      </c>
      <c r="P30" s="47">
        <f t="shared" si="1"/>
        <v>40.914069523524127</v>
      </c>
      <c r="Q30" s="9"/>
    </row>
    <row r="31" spans="1:17">
      <c r="A31" s="12"/>
      <c r="B31" s="44">
        <v>579</v>
      </c>
      <c r="C31" s="20" t="s">
        <v>73</v>
      </c>
      <c r="D31" s="46">
        <v>132880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132880</v>
      </c>
      <c r="P31" s="47">
        <f t="shared" si="1"/>
        <v>9.9550494456098289</v>
      </c>
      <c r="Q31" s="9"/>
    </row>
    <row r="32" spans="1:17" ht="15.75">
      <c r="A32" s="28" t="s">
        <v>44</v>
      </c>
      <c r="B32" s="29"/>
      <c r="C32" s="30"/>
      <c r="D32" s="31">
        <f t="shared" ref="D32:N32" si="10">SUM(D33:D34)</f>
        <v>302438</v>
      </c>
      <c r="E32" s="31">
        <f t="shared" si="10"/>
        <v>653080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880661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7"/>
        <v>1836179</v>
      </c>
      <c r="P32" s="43">
        <f t="shared" si="1"/>
        <v>137.56210668264907</v>
      </c>
      <c r="Q32" s="9"/>
    </row>
    <row r="33" spans="1:120">
      <c r="A33" s="12"/>
      <c r="B33" s="44">
        <v>581</v>
      </c>
      <c r="C33" s="20" t="s">
        <v>96</v>
      </c>
      <c r="D33" s="46">
        <v>177523</v>
      </c>
      <c r="E33" s="46">
        <v>614770</v>
      </c>
      <c r="F33" s="46">
        <v>0</v>
      </c>
      <c r="G33" s="46">
        <v>0</v>
      </c>
      <c r="H33" s="46">
        <v>0</v>
      </c>
      <c r="I33" s="46">
        <v>880661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1672954</v>
      </c>
      <c r="P33" s="47">
        <f t="shared" si="1"/>
        <v>125.33368294875636</v>
      </c>
      <c r="Q33" s="9"/>
    </row>
    <row r="34" spans="1:120" ht="15.75" thickBot="1">
      <c r="A34" s="12"/>
      <c r="B34" s="44">
        <v>584</v>
      </c>
      <c r="C34" s="20" t="s">
        <v>97</v>
      </c>
      <c r="D34" s="46">
        <v>124915</v>
      </c>
      <c r="E34" s="46">
        <v>38310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163225</v>
      </c>
      <c r="P34" s="47">
        <f t="shared" si="1"/>
        <v>12.228423733892718</v>
      </c>
      <c r="Q34" s="9"/>
    </row>
    <row r="35" spans="1:120" ht="16.5" thickBot="1">
      <c r="A35" s="14" t="s">
        <v>10</v>
      </c>
      <c r="B35" s="23"/>
      <c r="C35" s="22"/>
      <c r="D35" s="15">
        <f>SUM(D5,D13,D16,D24,D27,D29,D32)</f>
        <v>11949508</v>
      </c>
      <c r="E35" s="15">
        <f t="shared" ref="E35:N35" si="11">SUM(E5,E13,E16,E24,E27,E29,E32)</f>
        <v>3946537</v>
      </c>
      <c r="F35" s="15">
        <f t="shared" si="11"/>
        <v>0</v>
      </c>
      <c r="G35" s="15">
        <f t="shared" si="11"/>
        <v>148743</v>
      </c>
      <c r="H35" s="15">
        <f t="shared" si="11"/>
        <v>0</v>
      </c>
      <c r="I35" s="15">
        <f t="shared" si="11"/>
        <v>9679512</v>
      </c>
      <c r="J35" s="15">
        <f t="shared" si="11"/>
        <v>0</v>
      </c>
      <c r="K35" s="15">
        <f t="shared" si="11"/>
        <v>2060605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 t="shared" si="7"/>
        <v>27784905</v>
      </c>
      <c r="P35" s="37">
        <f t="shared" si="1"/>
        <v>2081.5781390470484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3" t="s">
        <v>98</v>
      </c>
      <c r="N37" s="93"/>
      <c r="O37" s="93"/>
      <c r="P37" s="41">
        <v>13348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4706708</v>
      </c>
      <c r="E5" s="26">
        <f t="shared" si="0"/>
        <v>385583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239357</v>
      </c>
      <c r="J5" s="26">
        <f t="shared" si="0"/>
        <v>0</v>
      </c>
      <c r="K5" s="26">
        <f t="shared" si="0"/>
        <v>2207964</v>
      </c>
      <c r="L5" s="26">
        <f t="shared" si="0"/>
        <v>0</v>
      </c>
      <c r="M5" s="26">
        <f t="shared" si="0"/>
        <v>0</v>
      </c>
      <c r="N5" s="27">
        <f>SUM(D5:M5)</f>
        <v>7539612</v>
      </c>
      <c r="O5" s="32">
        <f t="shared" ref="O5:O35" si="1">(N5/O$37)</f>
        <v>551.90776663494614</v>
      </c>
      <c r="P5" s="6"/>
    </row>
    <row r="6" spans="1:133">
      <c r="A6" s="12"/>
      <c r="B6" s="44">
        <v>511</v>
      </c>
      <c r="C6" s="20" t="s">
        <v>19</v>
      </c>
      <c r="D6" s="46">
        <v>249770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249770</v>
      </c>
      <c r="O6" s="47">
        <f t="shared" si="1"/>
        <v>18.283434594832002</v>
      </c>
      <c r="P6" s="9"/>
    </row>
    <row r="7" spans="1:133">
      <c r="A7" s="12"/>
      <c r="B7" s="44">
        <v>512</v>
      </c>
      <c r="C7" s="20" t="s">
        <v>20</v>
      </c>
      <c r="D7" s="46">
        <v>2518343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2518343</v>
      </c>
      <c r="O7" s="47">
        <f t="shared" si="1"/>
        <v>184.34543591245151</v>
      </c>
      <c r="P7" s="9"/>
    </row>
    <row r="8" spans="1:133">
      <c r="A8" s="12"/>
      <c r="B8" s="44">
        <v>513</v>
      </c>
      <c r="C8" s="20" t="s">
        <v>21</v>
      </c>
      <c r="D8" s="46">
        <v>835426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835426</v>
      </c>
      <c r="O8" s="47">
        <f t="shared" si="1"/>
        <v>61.154088280506549</v>
      </c>
      <c r="P8" s="9"/>
    </row>
    <row r="9" spans="1:133">
      <c r="A9" s="12"/>
      <c r="B9" s="44">
        <v>514</v>
      </c>
      <c r="C9" s="20" t="s">
        <v>22</v>
      </c>
      <c r="D9" s="46">
        <v>335809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335809</v>
      </c>
      <c r="O9" s="47">
        <f t="shared" si="1"/>
        <v>24.58158260742259</v>
      </c>
      <c r="P9" s="9"/>
    </row>
    <row r="10" spans="1:133">
      <c r="A10" s="12"/>
      <c r="B10" s="44">
        <v>516</v>
      </c>
      <c r="C10" s="20" t="s">
        <v>59</v>
      </c>
      <c r="D10" s="46">
        <v>557098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557098</v>
      </c>
      <c r="O10" s="47">
        <f t="shared" si="1"/>
        <v>40.780177146621767</v>
      </c>
      <c r="P10" s="9"/>
    </row>
    <row r="11" spans="1:133">
      <c r="A11" s="12"/>
      <c r="B11" s="44">
        <v>517</v>
      </c>
      <c r="C11" s="20" t="s">
        <v>23</v>
      </c>
      <c r="D11" s="46">
        <v>210262</v>
      </c>
      <c r="E11" s="46">
        <v>385583</v>
      </c>
      <c r="F11" s="46">
        <v>0</v>
      </c>
      <c r="G11" s="46">
        <v>0</v>
      </c>
      <c r="H11" s="46">
        <v>0</v>
      </c>
      <c r="I11" s="46">
        <v>239357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835202</v>
      </c>
      <c r="O11" s="47">
        <f t="shared" si="1"/>
        <v>61.137691237830317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2207964</v>
      </c>
      <c r="L12" s="46">
        <v>0</v>
      </c>
      <c r="M12" s="46">
        <v>0</v>
      </c>
      <c r="N12" s="46">
        <f t="shared" si="2"/>
        <v>2207964</v>
      </c>
      <c r="O12" s="47">
        <f t="shared" si="1"/>
        <v>161.62535685528147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5254239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5254239</v>
      </c>
      <c r="O13" s="43">
        <f t="shared" si="1"/>
        <v>384.61598711660935</v>
      </c>
      <c r="P13" s="10"/>
    </row>
    <row r="14" spans="1:133">
      <c r="A14" s="12"/>
      <c r="B14" s="44">
        <v>521</v>
      </c>
      <c r="C14" s="20" t="s">
        <v>26</v>
      </c>
      <c r="D14" s="46">
        <v>4410866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4410866</v>
      </c>
      <c r="O14" s="47">
        <f t="shared" si="1"/>
        <v>322.88016982651345</v>
      </c>
      <c r="P14" s="9"/>
    </row>
    <row r="15" spans="1:133">
      <c r="A15" s="12"/>
      <c r="B15" s="44">
        <v>524</v>
      </c>
      <c r="C15" s="20" t="s">
        <v>27</v>
      </c>
      <c r="D15" s="46">
        <v>843373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843373</v>
      </c>
      <c r="O15" s="47">
        <f t="shared" si="1"/>
        <v>61.735817290095895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SUM(D17:D23)</f>
        <v>748514</v>
      </c>
      <c r="E16" s="31">
        <f t="shared" si="4"/>
        <v>0</v>
      </c>
      <c r="F16" s="31">
        <f t="shared" si="4"/>
        <v>0</v>
      </c>
      <c r="G16" s="31">
        <f t="shared" si="4"/>
        <v>2498</v>
      </c>
      <c r="H16" s="31">
        <f t="shared" si="4"/>
        <v>0</v>
      </c>
      <c r="I16" s="31">
        <f t="shared" si="4"/>
        <v>8284304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9035316</v>
      </c>
      <c r="O16" s="43">
        <f t="shared" si="1"/>
        <v>661.39491984481367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2047693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2047693</v>
      </c>
      <c r="O17" s="47">
        <f t="shared" si="1"/>
        <v>149.89334602152113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2179892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2179892</v>
      </c>
      <c r="O18" s="47">
        <f t="shared" si="1"/>
        <v>159.57045604274944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966887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966887</v>
      </c>
      <c r="O19" s="47">
        <f t="shared" si="1"/>
        <v>70.777175902203354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434319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434319</v>
      </c>
      <c r="O20" s="47">
        <f t="shared" si="1"/>
        <v>31.792621330795697</v>
      </c>
      <c r="P20" s="9"/>
    </row>
    <row r="21" spans="1:16">
      <c r="A21" s="12"/>
      <c r="B21" s="44">
        <v>537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1940603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1940603</v>
      </c>
      <c r="O21" s="47">
        <f t="shared" si="1"/>
        <v>142.05424200278165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467968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467968</v>
      </c>
      <c r="O22" s="47">
        <f t="shared" si="1"/>
        <v>34.255764585315866</v>
      </c>
      <c r="P22" s="9"/>
    </row>
    <row r="23" spans="1:16">
      <c r="A23" s="12"/>
      <c r="B23" s="44">
        <v>539</v>
      </c>
      <c r="C23" s="20" t="s">
        <v>34</v>
      </c>
      <c r="D23" s="46">
        <v>748514</v>
      </c>
      <c r="E23" s="46">
        <v>0</v>
      </c>
      <c r="F23" s="46">
        <v>0</v>
      </c>
      <c r="G23" s="46">
        <v>2498</v>
      </c>
      <c r="H23" s="46">
        <v>0</v>
      </c>
      <c r="I23" s="46">
        <v>246942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997954</v>
      </c>
      <c r="O23" s="47">
        <f t="shared" si="1"/>
        <v>73.051313959446603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715222</v>
      </c>
      <c r="E24" s="31">
        <f t="shared" si="6"/>
        <v>1092249</v>
      </c>
      <c r="F24" s="31">
        <f t="shared" si="6"/>
        <v>0</v>
      </c>
      <c r="G24" s="31">
        <f t="shared" si="6"/>
        <v>747835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2555306</v>
      </c>
      <c r="O24" s="43">
        <f t="shared" si="1"/>
        <v>187.05116755727985</v>
      </c>
      <c r="P24" s="10"/>
    </row>
    <row r="25" spans="1:16">
      <c r="A25" s="12"/>
      <c r="B25" s="44">
        <v>541</v>
      </c>
      <c r="C25" s="20" t="s">
        <v>68</v>
      </c>
      <c r="D25" s="46">
        <v>495499</v>
      </c>
      <c r="E25" s="46">
        <v>1092249</v>
      </c>
      <c r="F25" s="46">
        <v>0</v>
      </c>
      <c r="G25" s="46">
        <v>747835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2335583</v>
      </c>
      <c r="O25" s="47">
        <f t="shared" si="1"/>
        <v>170.96720591464754</v>
      </c>
      <c r="P25" s="9"/>
    </row>
    <row r="26" spans="1:16">
      <c r="A26" s="12"/>
      <c r="B26" s="44">
        <v>549</v>
      </c>
      <c r="C26" s="20" t="s">
        <v>69</v>
      </c>
      <c r="D26" s="46">
        <v>219723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219723</v>
      </c>
      <c r="O26" s="47">
        <f t="shared" si="1"/>
        <v>16.08396164263231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4697081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4697081</v>
      </c>
      <c r="O27" s="43">
        <f t="shared" si="1"/>
        <v>343.83141790498502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4697081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4697081</v>
      </c>
      <c r="O28" s="47">
        <f t="shared" si="1"/>
        <v>343.83141790498502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SUM(D30:D31)</f>
        <v>721465</v>
      </c>
      <c r="E29" s="31">
        <f t="shared" si="9"/>
        <v>0</v>
      </c>
      <c r="F29" s="31">
        <f t="shared" si="9"/>
        <v>0</v>
      </c>
      <c r="G29" s="31">
        <f t="shared" si="9"/>
        <v>40716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762181</v>
      </c>
      <c r="O29" s="43">
        <f t="shared" si="1"/>
        <v>55.792474928628941</v>
      </c>
      <c r="P29" s="9"/>
    </row>
    <row r="30" spans="1:16">
      <c r="A30" s="12"/>
      <c r="B30" s="44">
        <v>572</v>
      </c>
      <c r="C30" s="20" t="s">
        <v>72</v>
      </c>
      <c r="D30" s="46">
        <v>546108</v>
      </c>
      <c r="E30" s="46">
        <v>0</v>
      </c>
      <c r="F30" s="46">
        <v>0</v>
      </c>
      <c r="G30" s="46">
        <v>40716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586824</v>
      </c>
      <c r="O30" s="47">
        <f t="shared" si="1"/>
        <v>42.956152551057755</v>
      </c>
      <c r="P30" s="9"/>
    </row>
    <row r="31" spans="1:16">
      <c r="A31" s="12"/>
      <c r="B31" s="44">
        <v>579</v>
      </c>
      <c r="C31" s="20" t="s">
        <v>73</v>
      </c>
      <c r="D31" s="46">
        <v>175357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175357</v>
      </c>
      <c r="O31" s="47">
        <f t="shared" si="1"/>
        <v>12.836322377571188</v>
      </c>
      <c r="P31" s="9"/>
    </row>
    <row r="32" spans="1:16" ht="15.75">
      <c r="A32" s="28" t="s">
        <v>74</v>
      </c>
      <c r="B32" s="29"/>
      <c r="C32" s="30"/>
      <c r="D32" s="31">
        <f t="shared" ref="D32:M32" si="10">SUM(D33:D34)</f>
        <v>196820</v>
      </c>
      <c r="E32" s="31">
        <f t="shared" si="10"/>
        <v>711381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903798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1811999</v>
      </c>
      <c r="O32" s="43">
        <f t="shared" si="1"/>
        <v>132.64028987629018</v>
      </c>
      <c r="P32" s="9"/>
    </row>
    <row r="33" spans="1:119">
      <c r="A33" s="12"/>
      <c r="B33" s="44">
        <v>581</v>
      </c>
      <c r="C33" s="20" t="s">
        <v>75</v>
      </c>
      <c r="D33" s="46">
        <v>45000</v>
      </c>
      <c r="E33" s="46">
        <v>637170</v>
      </c>
      <c r="F33" s="46">
        <v>0</v>
      </c>
      <c r="G33" s="46">
        <v>0</v>
      </c>
      <c r="H33" s="46">
        <v>0</v>
      </c>
      <c r="I33" s="46">
        <v>903798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1585968</v>
      </c>
      <c r="O33" s="47">
        <f t="shared" si="1"/>
        <v>116.09457579972184</v>
      </c>
      <c r="P33" s="9"/>
    </row>
    <row r="34" spans="1:119" ht="15.75" thickBot="1">
      <c r="A34" s="12"/>
      <c r="B34" s="44">
        <v>584</v>
      </c>
      <c r="C34" s="20" t="s">
        <v>53</v>
      </c>
      <c r="D34" s="46">
        <v>151820</v>
      </c>
      <c r="E34" s="46">
        <v>74211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226031</v>
      </c>
      <c r="O34" s="47">
        <f t="shared" si="1"/>
        <v>16.545714076568334</v>
      </c>
      <c r="P34" s="9"/>
    </row>
    <row r="35" spans="1:119" ht="16.5" thickBot="1">
      <c r="A35" s="14" t="s">
        <v>10</v>
      </c>
      <c r="B35" s="23"/>
      <c r="C35" s="22"/>
      <c r="D35" s="15">
        <f>SUM(D5,D13,D16,D24,D27,D29,D32)</f>
        <v>12342968</v>
      </c>
      <c r="E35" s="15">
        <f t="shared" ref="E35:M35" si="11">SUM(E5,E13,E16,E24,E27,E29,E32)</f>
        <v>6886294</v>
      </c>
      <c r="F35" s="15">
        <f t="shared" si="11"/>
        <v>0</v>
      </c>
      <c r="G35" s="15">
        <f t="shared" si="11"/>
        <v>791049</v>
      </c>
      <c r="H35" s="15">
        <f t="shared" si="11"/>
        <v>0</v>
      </c>
      <c r="I35" s="15">
        <f t="shared" si="11"/>
        <v>9427459</v>
      </c>
      <c r="J35" s="15">
        <f t="shared" si="11"/>
        <v>0</v>
      </c>
      <c r="K35" s="15">
        <f t="shared" si="11"/>
        <v>2207964</v>
      </c>
      <c r="L35" s="15">
        <f t="shared" si="11"/>
        <v>0</v>
      </c>
      <c r="M35" s="15">
        <f t="shared" si="11"/>
        <v>0</v>
      </c>
      <c r="N35" s="15">
        <f t="shared" si="7"/>
        <v>31655734</v>
      </c>
      <c r="O35" s="37">
        <f t="shared" si="1"/>
        <v>2317.2340238635534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91</v>
      </c>
      <c r="M37" s="93"/>
      <c r="N37" s="93"/>
      <c r="O37" s="41">
        <v>13661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4789928</v>
      </c>
      <c r="E5" s="26">
        <f t="shared" si="0"/>
        <v>521987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300026</v>
      </c>
      <c r="J5" s="26">
        <f t="shared" si="0"/>
        <v>0</v>
      </c>
      <c r="K5" s="26">
        <f t="shared" si="0"/>
        <v>1953459</v>
      </c>
      <c r="L5" s="26">
        <f t="shared" si="0"/>
        <v>0</v>
      </c>
      <c r="M5" s="26">
        <f t="shared" si="0"/>
        <v>0</v>
      </c>
      <c r="N5" s="27">
        <f>SUM(D5:M5)</f>
        <v>7565400</v>
      </c>
      <c r="O5" s="32">
        <f t="shared" ref="O5:O35" si="1">(N5/O$37)</f>
        <v>566.27245508982037</v>
      </c>
      <c r="P5" s="6"/>
    </row>
    <row r="6" spans="1:133">
      <c r="A6" s="12"/>
      <c r="B6" s="44">
        <v>511</v>
      </c>
      <c r="C6" s="20" t="s">
        <v>19</v>
      </c>
      <c r="D6" s="46">
        <v>253803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253803</v>
      </c>
      <c r="O6" s="47">
        <f t="shared" si="1"/>
        <v>18.997230538922157</v>
      </c>
      <c r="P6" s="9"/>
    </row>
    <row r="7" spans="1:133">
      <c r="A7" s="12"/>
      <c r="B7" s="44">
        <v>512</v>
      </c>
      <c r="C7" s="20" t="s">
        <v>20</v>
      </c>
      <c r="D7" s="46">
        <v>2661916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2661916</v>
      </c>
      <c r="O7" s="47">
        <f t="shared" si="1"/>
        <v>199.24520958083832</v>
      </c>
      <c r="P7" s="9"/>
    </row>
    <row r="8" spans="1:133">
      <c r="A8" s="12"/>
      <c r="B8" s="44">
        <v>513</v>
      </c>
      <c r="C8" s="20" t="s">
        <v>21</v>
      </c>
      <c r="D8" s="46">
        <v>823973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823973</v>
      </c>
      <c r="O8" s="47">
        <f t="shared" si="1"/>
        <v>61.674625748502997</v>
      </c>
      <c r="P8" s="9"/>
    </row>
    <row r="9" spans="1:133">
      <c r="A9" s="12"/>
      <c r="B9" s="44">
        <v>514</v>
      </c>
      <c r="C9" s="20" t="s">
        <v>22</v>
      </c>
      <c r="D9" s="46">
        <v>286756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286756</v>
      </c>
      <c r="O9" s="47">
        <f t="shared" si="1"/>
        <v>21.463772455089821</v>
      </c>
      <c r="P9" s="9"/>
    </row>
    <row r="10" spans="1:133">
      <c r="A10" s="12"/>
      <c r="B10" s="44">
        <v>516</v>
      </c>
      <c r="C10" s="20" t="s">
        <v>59</v>
      </c>
      <c r="D10" s="46">
        <v>503645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503645</v>
      </c>
      <c r="O10" s="47">
        <f t="shared" si="1"/>
        <v>37.69797904191617</v>
      </c>
      <c r="P10" s="9"/>
    </row>
    <row r="11" spans="1:133">
      <c r="A11" s="12"/>
      <c r="B11" s="44">
        <v>517</v>
      </c>
      <c r="C11" s="20" t="s">
        <v>23</v>
      </c>
      <c r="D11" s="46">
        <v>259835</v>
      </c>
      <c r="E11" s="46">
        <v>521987</v>
      </c>
      <c r="F11" s="46">
        <v>0</v>
      </c>
      <c r="G11" s="46">
        <v>0</v>
      </c>
      <c r="H11" s="46">
        <v>0</v>
      </c>
      <c r="I11" s="46">
        <v>300026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1081848</v>
      </c>
      <c r="O11" s="47">
        <f t="shared" si="1"/>
        <v>80.97664670658682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1953459</v>
      </c>
      <c r="L12" s="46">
        <v>0</v>
      </c>
      <c r="M12" s="46">
        <v>0</v>
      </c>
      <c r="N12" s="46">
        <f t="shared" si="2"/>
        <v>1953459</v>
      </c>
      <c r="O12" s="47">
        <f t="shared" si="1"/>
        <v>146.21699101796406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5186891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5186891</v>
      </c>
      <c r="O13" s="43">
        <f t="shared" si="1"/>
        <v>388.24034431137727</v>
      </c>
      <c r="P13" s="10"/>
    </row>
    <row r="14" spans="1:133">
      <c r="A14" s="12"/>
      <c r="B14" s="44">
        <v>521</v>
      </c>
      <c r="C14" s="20" t="s">
        <v>26</v>
      </c>
      <c r="D14" s="46">
        <v>4452382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4452382</v>
      </c>
      <c r="O14" s="47">
        <f t="shared" si="1"/>
        <v>333.26212574850297</v>
      </c>
      <c r="P14" s="9"/>
    </row>
    <row r="15" spans="1:133">
      <c r="A15" s="12"/>
      <c r="B15" s="44">
        <v>524</v>
      </c>
      <c r="C15" s="20" t="s">
        <v>27</v>
      </c>
      <c r="D15" s="46">
        <v>734509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734509</v>
      </c>
      <c r="O15" s="47">
        <f t="shared" si="1"/>
        <v>54.978218562874254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SUM(D17:D23)</f>
        <v>666435</v>
      </c>
      <c r="E16" s="31">
        <f t="shared" si="4"/>
        <v>0</v>
      </c>
      <c r="F16" s="31">
        <f t="shared" si="4"/>
        <v>0</v>
      </c>
      <c r="G16" s="31">
        <f t="shared" si="4"/>
        <v>42995</v>
      </c>
      <c r="H16" s="31">
        <f t="shared" si="4"/>
        <v>0</v>
      </c>
      <c r="I16" s="31">
        <f t="shared" si="4"/>
        <v>8123952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8833382</v>
      </c>
      <c r="O16" s="43">
        <f t="shared" si="1"/>
        <v>661.18128742514966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2021346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2021346</v>
      </c>
      <c r="O17" s="47">
        <f t="shared" si="1"/>
        <v>151.29835329341319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2066349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2066349</v>
      </c>
      <c r="O18" s="47">
        <f t="shared" si="1"/>
        <v>154.66684131736528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961623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961623</v>
      </c>
      <c r="O19" s="47">
        <f t="shared" si="1"/>
        <v>71.977769461077841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402541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402541</v>
      </c>
      <c r="O20" s="47">
        <f t="shared" si="1"/>
        <v>30.130314371257484</v>
      </c>
      <c r="P20" s="9"/>
    </row>
    <row r="21" spans="1:16">
      <c r="A21" s="12"/>
      <c r="B21" s="44">
        <v>537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1932569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1932569</v>
      </c>
      <c r="O21" s="47">
        <f t="shared" si="1"/>
        <v>144.65336826347306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616913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616913</v>
      </c>
      <c r="O22" s="47">
        <f t="shared" si="1"/>
        <v>46.176122754491018</v>
      </c>
      <c r="P22" s="9"/>
    </row>
    <row r="23" spans="1:16">
      <c r="A23" s="12"/>
      <c r="B23" s="44">
        <v>539</v>
      </c>
      <c r="C23" s="20" t="s">
        <v>34</v>
      </c>
      <c r="D23" s="46">
        <v>666435</v>
      </c>
      <c r="E23" s="46">
        <v>0</v>
      </c>
      <c r="F23" s="46">
        <v>0</v>
      </c>
      <c r="G23" s="46">
        <v>42995</v>
      </c>
      <c r="H23" s="46">
        <v>0</v>
      </c>
      <c r="I23" s="46">
        <v>122611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832041</v>
      </c>
      <c r="O23" s="47">
        <f t="shared" si="1"/>
        <v>62.27851796407186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260659</v>
      </c>
      <c r="E24" s="31">
        <f t="shared" si="6"/>
        <v>2149941</v>
      </c>
      <c r="F24" s="31">
        <f t="shared" si="6"/>
        <v>0</v>
      </c>
      <c r="G24" s="31">
        <f t="shared" si="6"/>
        <v>479891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2890491</v>
      </c>
      <c r="O24" s="43">
        <f t="shared" si="1"/>
        <v>216.35411676646706</v>
      </c>
      <c r="P24" s="10"/>
    </row>
    <row r="25" spans="1:16">
      <c r="A25" s="12"/>
      <c r="B25" s="44">
        <v>541</v>
      </c>
      <c r="C25" s="20" t="s">
        <v>68</v>
      </c>
      <c r="D25" s="46">
        <v>64759</v>
      </c>
      <c r="E25" s="46">
        <v>2149941</v>
      </c>
      <c r="F25" s="46">
        <v>0</v>
      </c>
      <c r="G25" s="46">
        <v>479891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2694591</v>
      </c>
      <c r="O25" s="47">
        <f t="shared" si="1"/>
        <v>201.69094311377245</v>
      </c>
      <c r="P25" s="9"/>
    </row>
    <row r="26" spans="1:16">
      <c r="A26" s="12"/>
      <c r="B26" s="44">
        <v>549</v>
      </c>
      <c r="C26" s="20" t="s">
        <v>69</v>
      </c>
      <c r="D26" s="46">
        <v>195900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195900</v>
      </c>
      <c r="O26" s="47">
        <f t="shared" si="1"/>
        <v>14.66317365269461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3408524</v>
      </c>
      <c r="F27" s="31">
        <f t="shared" si="8"/>
        <v>0</v>
      </c>
      <c r="G27" s="31">
        <f t="shared" si="8"/>
        <v>27742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3436266</v>
      </c>
      <c r="O27" s="43">
        <f t="shared" si="1"/>
        <v>257.20553892215571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3408524</v>
      </c>
      <c r="F28" s="46">
        <v>0</v>
      </c>
      <c r="G28" s="46">
        <v>27742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3436266</v>
      </c>
      <c r="O28" s="47">
        <f t="shared" si="1"/>
        <v>257.20553892215571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SUM(D30:D31)</f>
        <v>1014057</v>
      </c>
      <c r="E29" s="31">
        <f t="shared" si="9"/>
        <v>0</v>
      </c>
      <c r="F29" s="31">
        <f t="shared" si="9"/>
        <v>0</v>
      </c>
      <c r="G29" s="31">
        <f t="shared" si="9"/>
        <v>40294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1054351</v>
      </c>
      <c r="O29" s="43">
        <f t="shared" si="1"/>
        <v>78.918488023952094</v>
      </c>
      <c r="P29" s="9"/>
    </row>
    <row r="30" spans="1:16">
      <c r="A30" s="12"/>
      <c r="B30" s="44">
        <v>572</v>
      </c>
      <c r="C30" s="20" t="s">
        <v>72</v>
      </c>
      <c r="D30" s="46">
        <v>837750</v>
      </c>
      <c r="E30" s="46">
        <v>0</v>
      </c>
      <c r="F30" s="46">
        <v>0</v>
      </c>
      <c r="G30" s="46">
        <v>40294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878044</v>
      </c>
      <c r="O30" s="47">
        <f t="shared" si="1"/>
        <v>65.721856287425155</v>
      </c>
      <c r="P30" s="9"/>
    </row>
    <row r="31" spans="1:16">
      <c r="A31" s="12"/>
      <c r="B31" s="44">
        <v>579</v>
      </c>
      <c r="C31" s="20" t="s">
        <v>73</v>
      </c>
      <c r="D31" s="46">
        <v>176307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176307</v>
      </c>
      <c r="O31" s="47">
        <f t="shared" si="1"/>
        <v>13.196631736526946</v>
      </c>
      <c r="P31" s="9"/>
    </row>
    <row r="32" spans="1:16" ht="15.75">
      <c r="A32" s="28" t="s">
        <v>74</v>
      </c>
      <c r="B32" s="29"/>
      <c r="C32" s="30"/>
      <c r="D32" s="31">
        <f t="shared" ref="D32:M32" si="10">SUM(D33:D34)</f>
        <v>252350</v>
      </c>
      <c r="E32" s="31">
        <f t="shared" si="10"/>
        <v>1155520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972606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2380476</v>
      </c>
      <c r="O32" s="43">
        <f t="shared" si="1"/>
        <v>178.17934131736527</v>
      </c>
      <c r="P32" s="9"/>
    </row>
    <row r="33" spans="1:119">
      <c r="A33" s="12"/>
      <c r="B33" s="44">
        <v>581</v>
      </c>
      <c r="C33" s="20" t="s">
        <v>75</v>
      </c>
      <c r="D33" s="46">
        <v>29251</v>
      </c>
      <c r="E33" s="46">
        <v>1084820</v>
      </c>
      <c r="F33" s="46">
        <v>0</v>
      </c>
      <c r="G33" s="46">
        <v>0</v>
      </c>
      <c r="H33" s="46">
        <v>0</v>
      </c>
      <c r="I33" s="46">
        <v>972606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2086677</v>
      </c>
      <c r="O33" s="47">
        <f t="shared" si="1"/>
        <v>156.18839820359281</v>
      </c>
      <c r="P33" s="9"/>
    </row>
    <row r="34" spans="1:119" ht="15.75" thickBot="1">
      <c r="A34" s="12"/>
      <c r="B34" s="44">
        <v>584</v>
      </c>
      <c r="C34" s="20" t="s">
        <v>53</v>
      </c>
      <c r="D34" s="46">
        <v>223099</v>
      </c>
      <c r="E34" s="46">
        <v>70700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293799</v>
      </c>
      <c r="O34" s="47">
        <f t="shared" si="1"/>
        <v>21.990943113772456</v>
      </c>
      <c r="P34" s="9"/>
    </row>
    <row r="35" spans="1:119" ht="16.5" thickBot="1">
      <c r="A35" s="14" t="s">
        <v>10</v>
      </c>
      <c r="B35" s="23"/>
      <c r="C35" s="22"/>
      <c r="D35" s="15">
        <f>SUM(D5,D13,D16,D24,D27,D29,D32)</f>
        <v>12170320</v>
      </c>
      <c r="E35" s="15">
        <f t="shared" ref="E35:M35" si="11">SUM(E5,E13,E16,E24,E27,E29,E32)</f>
        <v>7235972</v>
      </c>
      <c r="F35" s="15">
        <f t="shared" si="11"/>
        <v>0</v>
      </c>
      <c r="G35" s="15">
        <f t="shared" si="11"/>
        <v>590922</v>
      </c>
      <c r="H35" s="15">
        <f t="shared" si="11"/>
        <v>0</v>
      </c>
      <c r="I35" s="15">
        <f t="shared" si="11"/>
        <v>9396584</v>
      </c>
      <c r="J35" s="15">
        <f t="shared" si="11"/>
        <v>0</v>
      </c>
      <c r="K35" s="15">
        <f t="shared" si="11"/>
        <v>1953459</v>
      </c>
      <c r="L35" s="15">
        <f t="shared" si="11"/>
        <v>0</v>
      </c>
      <c r="M35" s="15">
        <f t="shared" si="11"/>
        <v>0</v>
      </c>
      <c r="N35" s="15">
        <f t="shared" si="7"/>
        <v>31347257</v>
      </c>
      <c r="O35" s="37">
        <f t="shared" si="1"/>
        <v>2346.3515718562876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89</v>
      </c>
      <c r="M37" s="93"/>
      <c r="N37" s="93"/>
      <c r="O37" s="41">
        <v>13360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5829489</v>
      </c>
      <c r="E5" s="26">
        <f t="shared" si="0"/>
        <v>586759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360378</v>
      </c>
      <c r="J5" s="26">
        <f t="shared" si="0"/>
        <v>0</v>
      </c>
      <c r="K5" s="26">
        <f t="shared" si="0"/>
        <v>2066626</v>
      </c>
      <c r="L5" s="26">
        <f t="shared" si="0"/>
        <v>0</v>
      </c>
      <c r="M5" s="26">
        <f t="shared" si="0"/>
        <v>0</v>
      </c>
      <c r="N5" s="27">
        <f>SUM(D5:M5)</f>
        <v>8843252</v>
      </c>
      <c r="O5" s="32">
        <f t="shared" ref="O5:O35" si="1">(N5/O$37)</f>
        <v>664.55639888780343</v>
      </c>
      <c r="P5" s="6"/>
    </row>
    <row r="6" spans="1:133">
      <c r="A6" s="12"/>
      <c r="B6" s="44">
        <v>511</v>
      </c>
      <c r="C6" s="20" t="s">
        <v>19</v>
      </c>
      <c r="D6" s="46">
        <v>242032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242032</v>
      </c>
      <c r="O6" s="47">
        <f t="shared" si="1"/>
        <v>18.18832193582325</v>
      </c>
      <c r="P6" s="9"/>
    </row>
    <row r="7" spans="1:133">
      <c r="A7" s="12"/>
      <c r="B7" s="44">
        <v>512</v>
      </c>
      <c r="C7" s="20" t="s">
        <v>20</v>
      </c>
      <c r="D7" s="46">
        <v>3630433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3630433</v>
      </c>
      <c r="O7" s="47">
        <f t="shared" si="1"/>
        <v>272.82129706169684</v>
      </c>
      <c r="P7" s="9"/>
    </row>
    <row r="8" spans="1:133">
      <c r="A8" s="12"/>
      <c r="B8" s="44">
        <v>513</v>
      </c>
      <c r="C8" s="20" t="s">
        <v>21</v>
      </c>
      <c r="D8" s="46">
        <v>831044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831044</v>
      </c>
      <c r="O8" s="47">
        <f t="shared" si="1"/>
        <v>62.451641992936047</v>
      </c>
      <c r="P8" s="9"/>
    </row>
    <row r="9" spans="1:133">
      <c r="A9" s="12"/>
      <c r="B9" s="44">
        <v>514</v>
      </c>
      <c r="C9" s="20" t="s">
        <v>22</v>
      </c>
      <c r="D9" s="46">
        <v>267385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267385</v>
      </c>
      <c r="O9" s="47">
        <f t="shared" si="1"/>
        <v>20.093559780566618</v>
      </c>
      <c r="P9" s="9"/>
    </row>
    <row r="10" spans="1:133">
      <c r="A10" s="12"/>
      <c r="B10" s="44">
        <v>516</v>
      </c>
      <c r="C10" s="20" t="s">
        <v>59</v>
      </c>
      <c r="D10" s="46">
        <v>531241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531241</v>
      </c>
      <c r="O10" s="47">
        <f t="shared" si="1"/>
        <v>39.921920793567296</v>
      </c>
      <c r="P10" s="9"/>
    </row>
    <row r="11" spans="1:133">
      <c r="A11" s="12"/>
      <c r="B11" s="44">
        <v>517</v>
      </c>
      <c r="C11" s="20" t="s">
        <v>23</v>
      </c>
      <c r="D11" s="46">
        <v>327354</v>
      </c>
      <c r="E11" s="46">
        <v>586759</v>
      </c>
      <c r="F11" s="46">
        <v>0</v>
      </c>
      <c r="G11" s="46">
        <v>0</v>
      </c>
      <c r="H11" s="46">
        <v>0</v>
      </c>
      <c r="I11" s="46">
        <v>360378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1274491</v>
      </c>
      <c r="O11" s="47">
        <f t="shared" si="1"/>
        <v>95.775982565566991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2066626</v>
      </c>
      <c r="L12" s="46">
        <v>0</v>
      </c>
      <c r="M12" s="46">
        <v>0</v>
      </c>
      <c r="N12" s="46">
        <f t="shared" si="2"/>
        <v>2066626</v>
      </c>
      <c r="O12" s="47">
        <f t="shared" si="1"/>
        <v>155.30367475764635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4801258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4801258</v>
      </c>
      <c r="O13" s="43">
        <f t="shared" si="1"/>
        <v>360.80694371383481</v>
      </c>
      <c r="P13" s="10"/>
    </row>
    <row r="14" spans="1:133">
      <c r="A14" s="12"/>
      <c r="B14" s="44">
        <v>521</v>
      </c>
      <c r="C14" s="20" t="s">
        <v>26</v>
      </c>
      <c r="D14" s="46">
        <v>4154582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4154582</v>
      </c>
      <c r="O14" s="47">
        <f t="shared" si="1"/>
        <v>312.21026527391598</v>
      </c>
      <c r="P14" s="9"/>
    </row>
    <row r="15" spans="1:133">
      <c r="A15" s="12"/>
      <c r="B15" s="44">
        <v>524</v>
      </c>
      <c r="C15" s="20" t="s">
        <v>27</v>
      </c>
      <c r="D15" s="46">
        <v>646676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646676</v>
      </c>
      <c r="O15" s="47">
        <f t="shared" si="1"/>
        <v>48.59667843991884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SUM(D17:D23)</f>
        <v>526386</v>
      </c>
      <c r="E16" s="31">
        <f t="shared" si="4"/>
        <v>0</v>
      </c>
      <c r="F16" s="31">
        <f t="shared" si="4"/>
        <v>0</v>
      </c>
      <c r="G16" s="31">
        <f t="shared" si="4"/>
        <v>44573</v>
      </c>
      <c r="H16" s="31">
        <f t="shared" si="4"/>
        <v>0</v>
      </c>
      <c r="I16" s="31">
        <f t="shared" si="4"/>
        <v>7898647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8469606</v>
      </c>
      <c r="O16" s="43">
        <f t="shared" si="1"/>
        <v>636.47749304877129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1824156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1824156</v>
      </c>
      <c r="O17" s="47">
        <f t="shared" si="1"/>
        <v>137.082437814684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2323766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2323766</v>
      </c>
      <c r="O18" s="47">
        <f t="shared" si="1"/>
        <v>174.62733899451416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901249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901249</v>
      </c>
      <c r="O19" s="47">
        <f t="shared" si="1"/>
        <v>67.727436687457725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420017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420017</v>
      </c>
      <c r="O20" s="47">
        <f t="shared" si="1"/>
        <v>31.563613135943488</v>
      </c>
      <c r="P20" s="9"/>
    </row>
    <row r="21" spans="1:16">
      <c r="A21" s="12"/>
      <c r="B21" s="44">
        <v>537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1910959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1910959</v>
      </c>
      <c r="O21" s="47">
        <f t="shared" si="1"/>
        <v>143.60554595325769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406903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406903</v>
      </c>
      <c r="O22" s="47">
        <f t="shared" si="1"/>
        <v>30.578116780641768</v>
      </c>
      <c r="P22" s="9"/>
    </row>
    <row r="23" spans="1:16">
      <c r="A23" s="12"/>
      <c r="B23" s="44">
        <v>539</v>
      </c>
      <c r="C23" s="20" t="s">
        <v>34</v>
      </c>
      <c r="D23" s="46">
        <v>526386</v>
      </c>
      <c r="E23" s="46">
        <v>0</v>
      </c>
      <c r="F23" s="46">
        <v>0</v>
      </c>
      <c r="G23" s="46">
        <v>44573</v>
      </c>
      <c r="H23" s="46">
        <v>0</v>
      </c>
      <c r="I23" s="46">
        <v>111597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682556</v>
      </c>
      <c r="O23" s="47">
        <f t="shared" si="1"/>
        <v>51.293003682272492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220737</v>
      </c>
      <c r="E24" s="31">
        <f t="shared" si="6"/>
        <v>996079</v>
      </c>
      <c r="F24" s="31">
        <f t="shared" si="6"/>
        <v>0</v>
      </c>
      <c r="G24" s="31">
        <f t="shared" si="6"/>
        <v>285938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1502754</v>
      </c>
      <c r="O24" s="43">
        <f t="shared" si="1"/>
        <v>112.92958593221613</v>
      </c>
      <c r="P24" s="10"/>
    </row>
    <row r="25" spans="1:16">
      <c r="A25" s="12"/>
      <c r="B25" s="44">
        <v>541</v>
      </c>
      <c r="C25" s="20" t="s">
        <v>68</v>
      </c>
      <c r="D25" s="46">
        <v>0</v>
      </c>
      <c r="E25" s="46">
        <v>996079</v>
      </c>
      <c r="F25" s="46">
        <v>0</v>
      </c>
      <c r="G25" s="46">
        <v>285938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1282017</v>
      </c>
      <c r="O25" s="47">
        <f t="shared" si="1"/>
        <v>96.34154956038175</v>
      </c>
      <c r="P25" s="9"/>
    </row>
    <row r="26" spans="1:16">
      <c r="A26" s="12"/>
      <c r="B26" s="44">
        <v>549</v>
      </c>
      <c r="C26" s="20" t="s">
        <v>69</v>
      </c>
      <c r="D26" s="46">
        <v>220737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220737</v>
      </c>
      <c r="O26" s="47">
        <f t="shared" si="1"/>
        <v>16.588036371834374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2077476</v>
      </c>
      <c r="F27" s="31">
        <f t="shared" si="8"/>
        <v>0</v>
      </c>
      <c r="G27" s="31">
        <f t="shared" si="8"/>
        <v>97353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2174829</v>
      </c>
      <c r="O27" s="43">
        <f t="shared" si="1"/>
        <v>163.43495904411213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2077476</v>
      </c>
      <c r="F28" s="46">
        <v>0</v>
      </c>
      <c r="G28" s="46">
        <v>97353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2174829</v>
      </c>
      <c r="O28" s="47">
        <f t="shared" si="1"/>
        <v>163.43495904411213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SUM(D30:D31)</f>
        <v>699367</v>
      </c>
      <c r="E29" s="31">
        <f t="shared" si="9"/>
        <v>0</v>
      </c>
      <c r="F29" s="31">
        <f t="shared" si="9"/>
        <v>0</v>
      </c>
      <c r="G29" s="31">
        <f t="shared" si="9"/>
        <v>51324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750691</v>
      </c>
      <c r="O29" s="43">
        <f t="shared" si="1"/>
        <v>56.413241151273766</v>
      </c>
      <c r="P29" s="9"/>
    </row>
    <row r="30" spans="1:16">
      <c r="A30" s="12"/>
      <c r="B30" s="44">
        <v>572</v>
      </c>
      <c r="C30" s="20" t="s">
        <v>72</v>
      </c>
      <c r="D30" s="46">
        <v>536630</v>
      </c>
      <c r="E30" s="46">
        <v>0</v>
      </c>
      <c r="F30" s="46">
        <v>0</v>
      </c>
      <c r="G30" s="46">
        <v>51324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587954</v>
      </c>
      <c r="O30" s="47">
        <f t="shared" si="1"/>
        <v>44.183813030735706</v>
      </c>
      <c r="P30" s="9"/>
    </row>
    <row r="31" spans="1:16">
      <c r="A31" s="12"/>
      <c r="B31" s="44">
        <v>579</v>
      </c>
      <c r="C31" s="20" t="s">
        <v>73</v>
      </c>
      <c r="D31" s="46">
        <v>162737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162737</v>
      </c>
      <c r="O31" s="47">
        <f t="shared" si="1"/>
        <v>12.229428120538063</v>
      </c>
      <c r="P31" s="9"/>
    </row>
    <row r="32" spans="1:16" ht="15.75">
      <c r="A32" s="28" t="s">
        <v>74</v>
      </c>
      <c r="B32" s="29"/>
      <c r="C32" s="30"/>
      <c r="D32" s="31">
        <f t="shared" ref="D32:M32" si="10">SUM(D33:D34)</f>
        <v>184670</v>
      </c>
      <c r="E32" s="31">
        <f t="shared" si="10"/>
        <v>809621</v>
      </c>
      <c r="F32" s="31">
        <f t="shared" si="10"/>
        <v>0</v>
      </c>
      <c r="G32" s="31">
        <f t="shared" si="10"/>
        <v>142249</v>
      </c>
      <c r="H32" s="31">
        <f t="shared" si="10"/>
        <v>0</v>
      </c>
      <c r="I32" s="31">
        <f t="shared" si="10"/>
        <v>829814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1966354</v>
      </c>
      <c r="O32" s="43">
        <f t="shared" si="1"/>
        <v>147.76839257533629</v>
      </c>
      <c r="P32" s="9"/>
    </row>
    <row r="33" spans="1:119">
      <c r="A33" s="12"/>
      <c r="B33" s="44">
        <v>581</v>
      </c>
      <c r="C33" s="20" t="s">
        <v>75</v>
      </c>
      <c r="D33" s="46">
        <v>60000</v>
      </c>
      <c r="E33" s="46">
        <v>438893</v>
      </c>
      <c r="F33" s="46">
        <v>0</v>
      </c>
      <c r="G33" s="46">
        <v>142249</v>
      </c>
      <c r="H33" s="46">
        <v>0</v>
      </c>
      <c r="I33" s="46">
        <v>829814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1470956</v>
      </c>
      <c r="O33" s="47">
        <f t="shared" si="1"/>
        <v>110.54001653265199</v>
      </c>
      <c r="P33" s="9"/>
    </row>
    <row r="34" spans="1:119" ht="15.75" thickBot="1">
      <c r="A34" s="12"/>
      <c r="B34" s="44">
        <v>584</v>
      </c>
      <c r="C34" s="20" t="s">
        <v>53</v>
      </c>
      <c r="D34" s="46">
        <v>124670</v>
      </c>
      <c r="E34" s="46">
        <v>370728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495398</v>
      </c>
      <c r="O34" s="47">
        <f t="shared" si="1"/>
        <v>37.228376042684303</v>
      </c>
      <c r="P34" s="9"/>
    </row>
    <row r="35" spans="1:119" ht="16.5" thickBot="1">
      <c r="A35" s="14" t="s">
        <v>10</v>
      </c>
      <c r="B35" s="23"/>
      <c r="C35" s="22"/>
      <c r="D35" s="15">
        <f>SUM(D5,D13,D16,D24,D27,D29,D32)</f>
        <v>12261907</v>
      </c>
      <c r="E35" s="15">
        <f t="shared" ref="E35:M35" si="11">SUM(E5,E13,E16,E24,E27,E29,E32)</f>
        <v>4469935</v>
      </c>
      <c r="F35" s="15">
        <f t="shared" si="11"/>
        <v>0</v>
      </c>
      <c r="G35" s="15">
        <f t="shared" si="11"/>
        <v>621437</v>
      </c>
      <c r="H35" s="15">
        <f t="shared" si="11"/>
        <v>0</v>
      </c>
      <c r="I35" s="15">
        <f t="shared" si="11"/>
        <v>9088839</v>
      </c>
      <c r="J35" s="15">
        <f t="shared" si="11"/>
        <v>0</v>
      </c>
      <c r="K35" s="15">
        <f t="shared" si="11"/>
        <v>2066626</v>
      </c>
      <c r="L35" s="15">
        <f t="shared" si="11"/>
        <v>0</v>
      </c>
      <c r="M35" s="15">
        <f t="shared" si="11"/>
        <v>0</v>
      </c>
      <c r="N35" s="15">
        <f t="shared" si="7"/>
        <v>28508744</v>
      </c>
      <c r="O35" s="37">
        <f t="shared" si="1"/>
        <v>2142.3870143533477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87</v>
      </c>
      <c r="M37" s="93"/>
      <c r="N37" s="93"/>
      <c r="O37" s="41">
        <v>13307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4013802</v>
      </c>
      <c r="E5" s="26">
        <f t="shared" si="0"/>
        <v>513001</v>
      </c>
      <c r="F5" s="26">
        <f t="shared" si="0"/>
        <v>0</v>
      </c>
      <c r="G5" s="26">
        <f t="shared" si="0"/>
        <v>17133</v>
      </c>
      <c r="H5" s="26">
        <f t="shared" si="0"/>
        <v>0</v>
      </c>
      <c r="I5" s="26">
        <f t="shared" si="0"/>
        <v>374638</v>
      </c>
      <c r="J5" s="26">
        <f t="shared" si="0"/>
        <v>0</v>
      </c>
      <c r="K5" s="26">
        <f t="shared" si="0"/>
        <v>2252106</v>
      </c>
      <c r="L5" s="26">
        <f t="shared" si="0"/>
        <v>0</v>
      </c>
      <c r="M5" s="26">
        <f t="shared" si="0"/>
        <v>0</v>
      </c>
      <c r="N5" s="27">
        <f>SUM(D5:M5)</f>
        <v>7170680</v>
      </c>
      <c r="O5" s="32">
        <f t="shared" ref="O5:O35" si="1">(N5/O$37)</f>
        <v>543.06876704029082</v>
      </c>
      <c r="P5" s="6"/>
    </row>
    <row r="6" spans="1:133">
      <c r="A6" s="12"/>
      <c r="B6" s="44">
        <v>511</v>
      </c>
      <c r="C6" s="20" t="s">
        <v>19</v>
      </c>
      <c r="D6" s="46">
        <v>263797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263797</v>
      </c>
      <c r="O6" s="47">
        <f t="shared" si="1"/>
        <v>19.978567100878522</v>
      </c>
      <c r="P6" s="9"/>
    </row>
    <row r="7" spans="1:133">
      <c r="A7" s="12"/>
      <c r="B7" s="44">
        <v>512</v>
      </c>
      <c r="C7" s="20" t="s">
        <v>20</v>
      </c>
      <c r="D7" s="46">
        <v>2025615</v>
      </c>
      <c r="E7" s="46">
        <v>0</v>
      </c>
      <c r="F7" s="46">
        <v>0</v>
      </c>
      <c r="G7" s="46">
        <v>17133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2042748</v>
      </c>
      <c r="O7" s="47">
        <f t="shared" si="1"/>
        <v>154.7067555286277</v>
      </c>
      <c r="P7" s="9"/>
    </row>
    <row r="8" spans="1:133">
      <c r="A8" s="12"/>
      <c r="B8" s="44">
        <v>513</v>
      </c>
      <c r="C8" s="20" t="s">
        <v>21</v>
      </c>
      <c r="D8" s="46">
        <v>781512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781512</v>
      </c>
      <c r="O8" s="47">
        <f t="shared" si="1"/>
        <v>59.18751893365647</v>
      </c>
      <c r="P8" s="9"/>
    </row>
    <row r="9" spans="1:133">
      <c r="A9" s="12"/>
      <c r="B9" s="44">
        <v>514</v>
      </c>
      <c r="C9" s="20" t="s">
        <v>22</v>
      </c>
      <c r="D9" s="46">
        <v>245943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245943</v>
      </c>
      <c r="O9" s="47">
        <f t="shared" si="1"/>
        <v>18.626401090578611</v>
      </c>
      <c r="P9" s="9"/>
    </row>
    <row r="10" spans="1:133">
      <c r="A10" s="12"/>
      <c r="B10" s="44">
        <v>516</v>
      </c>
      <c r="C10" s="20" t="s">
        <v>59</v>
      </c>
      <c r="D10" s="46">
        <v>415953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415953</v>
      </c>
      <c r="O10" s="47">
        <f t="shared" si="1"/>
        <v>31.502044834898516</v>
      </c>
      <c r="P10" s="9"/>
    </row>
    <row r="11" spans="1:133">
      <c r="A11" s="12"/>
      <c r="B11" s="44">
        <v>517</v>
      </c>
      <c r="C11" s="20" t="s">
        <v>23</v>
      </c>
      <c r="D11" s="46">
        <v>280982</v>
      </c>
      <c r="E11" s="46">
        <v>513001</v>
      </c>
      <c r="F11" s="46">
        <v>0</v>
      </c>
      <c r="G11" s="46">
        <v>0</v>
      </c>
      <c r="H11" s="46">
        <v>0</v>
      </c>
      <c r="I11" s="46">
        <v>374638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1168621</v>
      </c>
      <c r="O11" s="47">
        <f t="shared" si="1"/>
        <v>88.505074219933348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2252106</v>
      </c>
      <c r="L12" s="46">
        <v>0</v>
      </c>
      <c r="M12" s="46">
        <v>0</v>
      </c>
      <c r="N12" s="46">
        <f t="shared" si="2"/>
        <v>2252106</v>
      </c>
      <c r="O12" s="47">
        <f t="shared" si="1"/>
        <v>170.56240533171766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4699328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4699328</v>
      </c>
      <c r="O13" s="43">
        <f t="shared" si="1"/>
        <v>355.90184792487128</v>
      </c>
      <c r="P13" s="10"/>
    </row>
    <row r="14" spans="1:133">
      <c r="A14" s="12"/>
      <c r="B14" s="44">
        <v>521</v>
      </c>
      <c r="C14" s="20" t="s">
        <v>26</v>
      </c>
      <c r="D14" s="46">
        <v>4219126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4219126</v>
      </c>
      <c r="O14" s="47">
        <f t="shared" si="1"/>
        <v>319.53392911239018</v>
      </c>
      <c r="P14" s="9"/>
    </row>
    <row r="15" spans="1:133">
      <c r="A15" s="12"/>
      <c r="B15" s="44">
        <v>524</v>
      </c>
      <c r="C15" s="20" t="s">
        <v>27</v>
      </c>
      <c r="D15" s="46">
        <v>480202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480202</v>
      </c>
      <c r="O15" s="47">
        <f t="shared" si="1"/>
        <v>36.367918812481065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SUM(D17:D23)</f>
        <v>538935</v>
      </c>
      <c r="E16" s="31">
        <f t="shared" si="4"/>
        <v>0</v>
      </c>
      <c r="F16" s="31">
        <f t="shared" si="4"/>
        <v>0</v>
      </c>
      <c r="G16" s="31">
        <f t="shared" si="4"/>
        <v>33131</v>
      </c>
      <c r="H16" s="31">
        <f t="shared" si="4"/>
        <v>0</v>
      </c>
      <c r="I16" s="31">
        <f t="shared" si="4"/>
        <v>7466292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8038358</v>
      </c>
      <c r="O16" s="43">
        <f t="shared" si="1"/>
        <v>608.78203574674342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1950173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1950173</v>
      </c>
      <c r="O17" s="47">
        <f t="shared" si="1"/>
        <v>147.69562253862466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2001143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2001143</v>
      </c>
      <c r="O18" s="47">
        <f t="shared" si="1"/>
        <v>151.55581641926688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752037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752037</v>
      </c>
      <c r="O19" s="47">
        <f t="shared" si="1"/>
        <v>56.955240836110271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372215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372215</v>
      </c>
      <c r="O20" s="47">
        <f t="shared" si="1"/>
        <v>28.189563768554983</v>
      </c>
      <c r="P20" s="9"/>
    </row>
    <row r="21" spans="1:16">
      <c r="A21" s="12"/>
      <c r="B21" s="44">
        <v>537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1840350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1840350</v>
      </c>
      <c r="O21" s="47">
        <f t="shared" si="1"/>
        <v>139.37821872159952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462898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462898</v>
      </c>
      <c r="O22" s="47">
        <f t="shared" si="1"/>
        <v>35.057406846410181</v>
      </c>
      <c r="P22" s="9"/>
    </row>
    <row r="23" spans="1:16">
      <c r="A23" s="12"/>
      <c r="B23" s="44">
        <v>539</v>
      </c>
      <c r="C23" s="20" t="s">
        <v>34</v>
      </c>
      <c r="D23" s="46">
        <v>538935</v>
      </c>
      <c r="E23" s="46">
        <v>0</v>
      </c>
      <c r="F23" s="46">
        <v>0</v>
      </c>
      <c r="G23" s="46">
        <v>33131</v>
      </c>
      <c r="H23" s="46">
        <v>0</v>
      </c>
      <c r="I23" s="46">
        <v>87476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659542</v>
      </c>
      <c r="O23" s="47">
        <f t="shared" si="1"/>
        <v>49.950166616176915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230780</v>
      </c>
      <c r="E24" s="31">
        <f t="shared" si="6"/>
        <v>668652</v>
      </c>
      <c r="F24" s="31">
        <f t="shared" si="6"/>
        <v>0</v>
      </c>
      <c r="G24" s="31">
        <f t="shared" si="6"/>
        <v>2892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902324</v>
      </c>
      <c r="O24" s="43">
        <f t="shared" si="1"/>
        <v>68.337170554377465</v>
      </c>
      <c r="P24" s="10"/>
    </row>
    <row r="25" spans="1:16">
      <c r="A25" s="12"/>
      <c r="B25" s="44">
        <v>541</v>
      </c>
      <c r="C25" s="20" t="s">
        <v>68</v>
      </c>
      <c r="D25" s="46">
        <v>0</v>
      </c>
      <c r="E25" s="46">
        <v>668652</v>
      </c>
      <c r="F25" s="46">
        <v>0</v>
      </c>
      <c r="G25" s="46">
        <v>2892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671544</v>
      </c>
      <c r="O25" s="47">
        <f t="shared" si="1"/>
        <v>50.859133595880039</v>
      </c>
      <c r="P25" s="9"/>
    </row>
    <row r="26" spans="1:16">
      <c r="A26" s="12"/>
      <c r="B26" s="44">
        <v>549</v>
      </c>
      <c r="C26" s="20" t="s">
        <v>69</v>
      </c>
      <c r="D26" s="46">
        <v>230780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230780</v>
      </c>
      <c r="O26" s="47">
        <f t="shared" si="1"/>
        <v>17.478036958497427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1871762</v>
      </c>
      <c r="F27" s="31">
        <f t="shared" si="8"/>
        <v>0</v>
      </c>
      <c r="G27" s="31">
        <f t="shared" si="8"/>
        <v>1248608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3120370</v>
      </c>
      <c r="O27" s="43">
        <f t="shared" si="1"/>
        <v>236.32005452893063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1871762</v>
      </c>
      <c r="F28" s="46">
        <v>0</v>
      </c>
      <c r="G28" s="46">
        <v>1248608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3120370</v>
      </c>
      <c r="O28" s="47">
        <f t="shared" si="1"/>
        <v>236.32005452893063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SUM(D30:D31)</f>
        <v>684244</v>
      </c>
      <c r="E29" s="31">
        <f t="shared" si="9"/>
        <v>0</v>
      </c>
      <c r="F29" s="31">
        <f t="shared" si="9"/>
        <v>0</v>
      </c>
      <c r="G29" s="31">
        <f t="shared" si="9"/>
        <v>52190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736434</v>
      </c>
      <c r="O29" s="43">
        <f t="shared" si="1"/>
        <v>55.773553468645865</v>
      </c>
      <c r="P29" s="9"/>
    </row>
    <row r="30" spans="1:16">
      <c r="A30" s="12"/>
      <c r="B30" s="44">
        <v>572</v>
      </c>
      <c r="C30" s="20" t="s">
        <v>72</v>
      </c>
      <c r="D30" s="46">
        <v>538128</v>
      </c>
      <c r="E30" s="46">
        <v>0</v>
      </c>
      <c r="F30" s="46">
        <v>0</v>
      </c>
      <c r="G30" s="46">
        <v>52190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590318</v>
      </c>
      <c r="O30" s="47">
        <f t="shared" si="1"/>
        <v>44.707512874886397</v>
      </c>
      <c r="P30" s="9"/>
    </row>
    <row r="31" spans="1:16">
      <c r="A31" s="12"/>
      <c r="B31" s="44">
        <v>579</v>
      </c>
      <c r="C31" s="20" t="s">
        <v>73</v>
      </c>
      <c r="D31" s="46">
        <v>146116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146116</v>
      </c>
      <c r="O31" s="47">
        <f t="shared" si="1"/>
        <v>11.066040593759467</v>
      </c>
      <c r="P31" s="9"/>
    </row>
    <row r="32" spans="1:16" ht="15.75">
      <c r="A32" s="28" t="s">
        <v>74</v>
      </c>
      <c r="B32" s="29"/>
      <c r="C32" s="30"/>
      <c r="D32" s="31">
        <f t="shared" ref="D32:M32" si="10">SUM(D33:D34)</f>
        <v>305840</v>
      </c>
      <c r="E32" s="31">
        <f t="shared" si="10"/>
        <v>586733</v>
      </c>
      <c r="F32" s="31">
        <f t="shared" si="10"/>
        <v>0</v>
      </c>
      <c r="G32" s="31">
        <f t="shared" si="10"/>
        <v>179875</v>
      </c>
      <c r="H32" s="31">
        <f t="shared" si="10"/>
        <v>0</v>
      </c>
      <c r="I32" s="31">
        <f t="shared" si="10"/>
        <v>874268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1946716</v>
      </c>
      <c r="O32" s="43">
        <f t="shared" si="1"/>
        <v>147.43380793698879</v>
      </c>
      <c r="P32" s="9"/>
    </row>
    <row r="33" spans="1:119">
      <c r="A33" s="12"/>
      <c r="B33" s="44">
        <v>581</v>
      </c>
      <c r="C33" s="20" t="s">
        <v>75</v>
      </c>
      <c r="D33" s="46">
        <v>36454</v>
      </c>
      <c r="E33" s="46">
        <v>551327</v>
      </c>
      <c r="F33" s="46">
        <v>0</v>
      </c>
      <c r="G33" s="46">
        <v>179875</v>
      </c>
      <c r="H33" s="46">
        <v>0</v>
      </c>
      <c r="I33" s="46">
        <v>874268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1641924</v>
      </c>
      <c r="O33" s="47">
        <f t="shared" si="1"/>
        <v>124.35049984853075</v>
      </c>
      <c r="P33" s="9"/>
    </row>
    <row r="34" spans="1:119" ht="15.75" thickBot="1">
      <c r="A34" s="12"/>
      <c r="B34" s="44">
        <v>584</v>
      </c>
      <c r="C34" s="20" t="s">
        <v>53</v>
      </c>
      <c r="D34" s="46">
        <v>269386</v>
      </c>
      <c r="E34" s="46">
        <v>35406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304792</v>
      </c>
      <c r="O34" s="47">
        <f t="shared" si="1"/>
        <v>23.083308088458043</v>
      </c>
      <c r="P34" s="9"/>
    </row>
    <row r="35" spans="1:119" ht="16.5" thickBot="1">
      <c r="A35" s="14" t="s">
        <v>10</v>
      </c>
      <c r="B35" s="23"/>
      <c r="C35" s="22"/>
      <c r="D35" s="15">
        <f>SUM(D5,D13,D16,D24,D27,D29,D32)</f>
        <v>10472929</v>
      </c>
      <c r="E35" s="15">
        <f t="shared" ref="E35:M35" si="11">SUM(E5,E13,E16,E24,E27,E29,E32)</f>
        <v>3640148</v>
      </c>
      <c r="F35" s="15">
        <f t="shared" si="11"/>
        <v>0</v>
      </c>
      <c r="G35" s="15">
        <f t="shared" si="11"/>
        <v>1533829</v>
      </c>
      <c r="H35" s="15">
        <f t="shared" si="11"/>
        <v>0</v>
      </c>
      <c r="I35" s="15">
        <f t="shared" si="11"/>
        <v>8715198</v>
      </c>
      <c r="J35" s="15">
        <f t="shared" si="11"/>
        <v>0</v>
      </c>
      <c r="K35" s="15">
        <f t="shared" si="11"/>
        <v>2252106</v>
      </c>
      <c r="L35" s="15">
        <f t="shared" si="11"/>
        <v>0</v>
      </c>
      <c r="M35" s="15">
        <f t="shared" si="11"/>
        <v>0</v>
      </c>
      <c r="N35" s="15">
        <f t="shared" si="7"/>
        <v>26614210</v>
      </c>
      <c r="O35" s="37">
        <f t="shared" si="1"/>
        <v>2015.6172372008482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85</v>
      </c>
      <c r="M37" s="93"/>
      <c r="N37" s="93"/>
      <c r="O37" s="41">
        <v>13204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3814853</v>
      </c>
      <c r="E5" s="26">
        <f t="shared" si="0"/>
        <v>533458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411247</v>
      </c>
      <c r="J5" s="26">
        <f t="shared" si="0"/>
        <v>0</v>
      </c>
      <c r="K5" s="26">
        <f t="shared" si="0"/>
        <v>1792603</v>
      </c>
      <c r="L5" s="26">
        <f t="shared" si="0"/>
        <v>0</v>
      </c>
      <c r="M5" s="26">
        <f t="shared" si="0"/>
        <v>0</v>
      </c>
      <c r="N5" s="27">
        <f>SUM(D5:M5)</f>
        <v>6552161</v>
      </c>
      <c r="O5" s="32">
        <f t="shared" ref="O5:O35" si="1">(N5/O$37)</f>
        <v>499.02216298552935</v>
      </c>
      <c r="P5" s="6"/>
    </row>
    <row r="6" spans="1:133">
      <c r="A6" s="12"/>
      <c r="B6" s="44">
        <v>511</v>
      </c>
      <c r="C6" s="20" t="s">
        <v>19</v>
      </c>
      <c r="D6" s="46">
        <v>253637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253637</v>
      </c>
      <c r="O6" s="47">
        <f t="shared" si="1"/>
        <v>19.317364813404417</v>
      </c>
      <c r="P6" s="9"/>
    </row>
    <row r="7" spans="1:133">
      <c r="A7" s="12"/>
      <c r="B7" s="44">
        <v>512</v>
      </c>
      <c r="C7" s="20" t="s">
        <v>20</v>
      </c>
      <c r="D7" s="46">
        <v>1906427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1906427</v>
      </c>
      <c r="O7" s="47">
        <f t="shared" si="1"/>
        <v>145.1962680883473</v>
      </c>
      <c r="P7" s="9"/>
    </row>
    <row r="8" spans="1:133">
      <c r="A8" s="12"/>
      <c r="B8" s="44">
        <v>513</v>
      </c>
      <c r="C8" s="20" t="s">
        <v>21</v>
      </c>
      <c r="D8" s="46">
        <v>723061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723061</v>
      </c>
      <c r="O8" s="47">
        <f t="shared" si="1"/>
        <v>55.06938309215537</v>
      </c>
      <c r="P8" s="9"/>
    </row>
    <row r="9" spans="1:133">
      <c r="A9" s="12"/>
      <c r="B9" s="44">
        <v>514</v>
      </c>
      <c r="C9" s="20" t="s">
        <v>22</v>
      </c>
      <c r="D9" s="46">
        <v>233754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233754</v>
      </c>
      <c r="O9" s="47">
        <f t="shared" si="1"/>
        <v>17.803046458492002</v>
      </c>
      <c r="P9" s="9"/>
    </row>
    <row r="10" spans="1:133">
      <c r="A10" s="12"/>
      <c r="B10" s="44">
        <v>516</v>
      </c>
      <c r="C10" s="20" t="s">
        <v>59</v>
      </c>
      <c r="D10" s="46">
        <v>451967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451967</v>
      </c>
      <c r="O10" s="47">
        <f t="shared" si="1"/>
        <v>34.422467631378524</v>
      </c>
      <c r="P10" s="9"/>
    </row>
    <row r="11" spans="1:133">
      <c r="A11" s="12"/>
      <c r="B11" s="44">
        <v>517</v>
      </c>
      <c r="C11" s="20" t="s">
        <v>23</v>
      </c>
      <c r="D11" s="46">
        <v>246007</v>
      </c>
      <c r="E11" s="46">
        <v>533458</v>
      </c>
      <c r="F11" s="46">
        <v>0</v>
      </c>
      <c r="G11" s="46">
        <v>0</v>
      </c>
      <c r="H11" s="46">
        <v>0</v>
      </c>
      <c r="I11" s="46">
        <v>411247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1190712</v>
      </c>
      <c r="O11" s="47">
        <f t="shared" si="1"/>
        <v>90.686367098248283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1792603</v>
      </c>
      <c r="L12" s="46">
        <v>0</v>
      </c>
      <c r="M12" s="46">
        <v>0</v>
      </c>
      <c r="N12" s="46">
        <f t="shared" si="2"/>
        <v>1792603</v>
      </c>
      <c r="O12" s="47">
        <f t="shared" si="1"/>
        <v>136.52726580350344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4493733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4493733</v>
      </c>
      <c r="O13" s="43">
        <f t="shared" si="1"/>
        <v>342.24927646610814</v>
      </c>
      <c r="P13" s="10"/>
    </row>
    <row r="14" spans="1:133">
      <c r="A14" s="12"/>
      <c r="B14" s="44">
        <v>521</v>
      </c>
      <c r="C14" s="20" t="s">
        <v>26</v>
      </c>
      <c r="D14" s="46">
        <v>3931368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3931368</v>
      </c>
      <c r="O14" s="47">
        <f t="shared" si="1"/>
        <v>299.41873571972582</v>
      </c>
      <c r="P14" s="9"/>
    </row>
    <row r="15" spans="1:133">
      <c r="A15" s="12"/>
      <c r="B15" s="44">
        <v>524</v>
      </c>
      <c r="C15" s="20" t="s">
        <v>27</v>
      </c>
      <c r="D15" s="46">
        <v>562365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562365</v>
      </c>
      <c r="O15" s="47">
        <f t="shared" si="1"/>
        <v>42.830540746382333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SUM(D17:D23)</f>
        <v>562911</v>
      </c>
      <c r="E16" s="31">
        <f t="shared" si="4"/>
        <v>0</v>
      </c>
      <c r="F16" s="31">
        <f t="shared" si="4"/>
        <v>0</v>
      </c>
      <c r="G16" s="31">
        <f t="shared" si="4"/>
        <v>56916</v>
      </c>
      <c r="H16" s="31">
        <f t="shared" si="4"/>
        <v>0</v>
      </c>
      <c r="I16" s="31">
        <f t="shared" si="4"/>
        <v>7588963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8208790</v>
      </c>
      <c r="O16" s="43">
        <f t="shared" si="1"/>
        <v>625.19345011424218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1844174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1844174</v>
      </c>
      <c r="O17" s="47">
        <f t="shared" si="1"/>
        <v>140.45498857578065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2001619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2001619</v>
      </c>
      <c r="O18" s="47">
        <f t="shared" si="1"/>
        <v>152.44623000761615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1057236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1057236</v>
      </c>
      <c r="O19" s="47">
        <f t="shared" si="1"/>
        <v>80.520639756283316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355610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355610</v>
      </c>
      <c r="O20" s="47">
        <f t="shared" si="1"/>
        <v>27.083777608530085</v>
      </c>
      <c r="P20" s="9"/>
    </row>
    <row r="21" spans="1:16">
      <c r="A21" s="12"/>
      <c r="B21" s="44">
        <v>537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1796884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1796884</v>
      </c>
      <c r="O21" s="47">
        <f t="shared" si="1"/>
        <v>136.85331302361004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436413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436413</v>
      </c>
      <c r="O22" s="47">
        <f t="shared" si="1"/>
        <v>33.23785224676314</v>
      </c>
      <c r="P22" s="9"/>
    </row>
    <row r="23" spans="1:16">
      <c r="A23" s="12"/>
      <c r="B23" s="44">
        <v>539</v>
      </c>
      <c r="C23" s="20" t="s">
        <v>34</v>
      </c>
      <c r="D23" s="46">
        <v>562911</v>
      </c>
      <c r="E23" s="46">
        <v>0</v>
      </c>
      <c r="F23" s="46">
        <v>0</v>
      </c>
      <c r="G23" s="46">
        <v>56916</v>
      </c>
      <c r="H23" s="46">
        <v>0</v>
      </c>
      <c r="I23" s="46">
        <v>97027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716854</v>
      </c>
      <c r="O23" s="47">
        <f t="shared" si="1"/>
        <v>54.596648895658795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229304</v>
      </c>
      <c r="E24" s="31">
        <f t="shared" si="6"/>
        <v>792375</v>
      </c>
      <c r="F24" s="31">
        <f t="shared" si="6"/>
        <v>0</v>
      </c>
      <c r="G24" s="31">
        <f t="shared" si="6"/>
        <v>1208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1022887</v>
      </c>
      <c r="O24" s="43">
        <f t="shared" si="1"/>
        <v>77.904569687738004</v>
      </c>
      <c r="P24" s="10"/>
    </row>
    <row r="25" spans="1:16">
      <c r="A25" s="12"/>
      <c r="B25" s="44">
        <v>541</v>
      </c>
      <c r="C25" s="20" t="s">
        <v>68</v>
      </c>
      <c r="D25" s="46">
        <v>0</v>
      </c>
      <c r="E25" s="46">
        <v>792375</v>
      </c>
      <c r="F25" s="46">
        <v>0</v>
      </c>
      <c r="G25" s="46">
        <v>1208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793583</v>
      </c>
      <c r="O25" s="47">
        <f t="shared" si="1"/>
        <v>60.44044173648134</v>
      </c>
      <c r="P25" s="9"/>
    </row>
    <row r="26" spans="1:16">
      <c r="A26" s="12"/>
      <c r="B26" s="44">
        <v>549</v>
      </c>
      <c r="C26" s="20" t="s">
        <v>69</v>
      </c>
      <c r="D26" s="46">
        <v>229304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229304</v>
      </c>
      <c r="O26" s="47">
        <f t="shared" si="1"/>
        <v>17.464127951256664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1551026</v>
      </c>
      <c r="F27" s="31">
        <f t="shared" si="8"/>
        <v>0</v>
      </c>
      <c r="G27" s="31">
        <f t="shared" si="8"/>
        <v>786018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2337044</v>
      </c>
      <c r="O27" s="43">
        <f t="shared" si="1"/>
        <v>177.99268849961919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1551026</v>
      </c>
      <c r="F28" s="46">
        <v>0</v>
      </c>
      <c r="G28" s="46">
        <v>786018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2337044</v>
      </c>
      <c r="O28" s="47">
        <f t="shared" si="1"/>
        <v>177.99268849961919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SUM(D30:D31)</f>
        <v>639512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639512</v>
      </c>
      <c r="O29" s="43">
        <f t="shared" si="1"/>
        <v>48.706169078446308</v>
      </c>
      <c r="P29" s="9"/>
    </row>
    <row r="30" spans="1:16">
      <c r="A30" s="12"/>
      <c r="B30" s="44">
        <v>572</v>
      </c>
      <c r="C30" s="20" t="s">
        <v>72</v>
      </c>
      <c r="D30" s="46">
        <v>486345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486345</v>
      </c>
      <c r="O30" s="47">
        <f t="shared" si="1"/>
        <v>37.040746382330539</v>
      </c>
      <c r="P30" s="9"/>
    </row>
    <row r="31" spans="1:16">
      <c r="A31" s="12"/>
      <c r="B31" s="44">
        <v>579</v>
      </c>
      <c r="C31" s="20" t="s">
        <v>73</v>
      </c>
      <c r="D31" s="46">
        <v>153167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153167</v>
      </c>
      <c r="O31" s="47">
        <f t="shared" si="1"/>
        <v>11.665422696115765</v>
      </c>
      <c r="P31" s="9"/>
    </row>
    <row r="32" spans="1:16" ht="15.75">
      <c r="A32" s="28" t="s">
        <v>74</v>
      </c>
      <c r="B32" s="29"/>
      <c r="C32" s="30"/>
      <c r="D32" s="31">
        <f t="shared" ref="D32:M32" si="10">SUM(D33:D34)</f>
        <v>250120</v>
      </c>
      <c r="E32" s="31">
        <f t="shared" si="10"/>
        <v>2989365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717747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3957232</v>
      </c>
      <c r="O32" s="43">
        <f t="shared" si="1"/>
        <v>301.388575780655</v>
      </c>
      <c r="P32" s="9"/>
    </row>
    <row r="33" spans="1:119">
      <c r="A33" s="12"/>
      <c r="B33" s="44">
        <v>581</v>
      </c>
      <c r="C33" s="20" t="s">
        <v>75</v>
      </c>
      <c r="D33" s="46">
        <v>0</v>
      </c>
      <c r="E33" s="46">
        <v>2748694</v>
      </c>
      <c r="F33" s="46">
        <v>0</v>
      </c>
      <c r="G33" s="46">
        <v>0</v>
      </c>
      <c r="H33" s="46">
        <v>0</v>
      </c>
      <c r="I33" s="46">
        <v>668967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3417661</v>
      </c>
      <c r="O33" s="47">
        <f t="shared" si="1"/>
        <v>260.29405940594057</v>
      </c>
      <c r="P33" s="9"/>
    </row>
    <row r="34" spans="1:119" ht="15.75" thickBot="1">
      <c r="A34" s="12"/>
      <c r="B34" s="44">
        <v>584</v>
      </c>
      <c r="C34" s="20" t="s">
        <v>53</v>
      </c>
      <c r="D34" s="46">
        <v>250120</v>
      </c>
      <c r="E34" s="46">
        <v>240671</v>
      </c>
      <c r="F34" s="46">
        <v>0</v>
      </c>
      <c r="G34" s="46">
        <v>0</v>
      </c>
      <c r="H34" s="46">
        <v>0</v>
      </c>
      <c r="I34" s="46">
        <v>48780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539571</v>
      </c>
      <c r="O34" s="47">
        <f t="shared" si="1"/>
        <v>41.094516374714395</v>
      </c>
      <c r="P34" s="9"/>
    </row>
    <row r="35" spans="1:119" ht="16.5" thickBot="1">
      <c r="A35" s="14" t="s">
        <v>10</v>
      </c>
      <c r="B35" s="23"/>
      <c r="C35" s="22"/>
      <c r="D35" s="15">
        <f>SUM(D5,D13,D16,D24,D27,D29,D32)</f>
        <v>9990433</v>
      </c>
      <c r="E35" s="15">
        <f t="shared" ref="E35:M35" si="11">SUM(E5,E13,E16,E24,E27,E29,E32)</f>
        <v>5866224</v>
      </c>
      <c r="F35" s="15">
        <f t="shared" si="11"/>
        <v>0</v>
      </c>
      <c r="G35" s="15">
        <f t="shared" si="11"/>
        <v>844142</v>
      </c>
      <c r="H35" s="15">
        <f t="shared" si="11"/>
        <v>0</v>
      </c>
      <c r="I35" s="15">
        <f t="shared" si="11"/>
        <v>8717957</v>
      </c>
      <c r="J35" s="15">
        <f t="shared" si="11"/>
        <v>0</v>
      </c>
      <c r="K35" s="15">
        <f t="shared" si="11"/>
        <v>1792603</v>
      </c>
      <c r="L35" s="15">
        <f t="shared" si="11"/>
        <v>0</v>
      </c>
      <c r="M35" s="15">
        <f t="shared" si="11"/>
        <v>0</v>
      </c>
      <c r="N35" s="15">
        <f t="shared" si="7"/>
        <v>27211359</v>
      </c>
      <c r="O35" s="37">
        <f t="shared" si="1"/>
        <v>2072.4568926123384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83</v>
      </c>
      <c r="M37" s="93"/>
      <c r="N37" s="93"/>
      <c r="O37" s="41">
        <v>13130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3473516</v>
      </c>
      <c r="E5" s="26">
        <f t="shared" si="0"/>
        <v>525178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447679</v>
      </c>
      <c r="J5" s="26">
        <f t="shared" si="0"/>
        <v>0</v>
      </c>
      <c r="K5" s="26">
        <f t="shared" si="0"/>
        <v>1905844</v>
      </c>
      <c r="L5" s="26">
        <f t="shared" si="0"/>
        <v>0</v>
      </c>
      <c r="M5" s="26">
        <f t="shared" si="0"/>
        <v>0</v>
      </c>
      <c r="N5" s="27">
        <f>SUM(D5:M5)</f>
        <v>6352217</v>
      </c>
      <c r="O5" s="32">
        <f t="shared" ref="O5:O35" si="1">(N5/O$37)</f>
        <v>485.56925546552515</v>
      </c>
      <c r="P5" s="6"/>
    </row>
    <row r="6" spans="1:133">
      <c r="A6" s="12"/>
      <c r="B6" s="44">
        <v>511</v>
      </c>
      <c r="C6" s="20" t="s">
        <v>19</v>
      </c>
      <c r="D6" s="46">
        <v>207323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207323</v>
      </c>
      <c r="O6" s="47">
        <f t="shared" si="1"/>
        <v>15.84795902767161</v>
      </c>
      <c r="P6" s="9"/>
    </row>
    <row r="7" spans="1:133">
      <c r="A7" s="12"/>
      <c r="B7" s="44">
        <v>512</v>
      </c>
      <c r="C7" s="20" t="s">
        <v>20</v>
      </c>
      <c r="D7" s="46">
        <v>1731795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1731795</v>
      </c>
      <c r="O7" s="47">
        <f t="shared" si="1"/>
        <v>132.3799877694542</v>
      </c>
      <c r="P7" s="9"/>
    </row>
    <row r="8" spans="1:133">
      <c r="A8" s="12"/>
      <c r="B8" s="44">
        <v>513</v>
      </c>
      <c r="C8" s="20" t="s">
        <v>21</v>
      </c>
      <c r="D8" s="46">
        <v>701726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701726</v>
      </c>
      <c r="O8" s="47">
        <f t="shared" si="1"/>
        <v>53.640574835652039</v>
      </c>
      <c r="P8" s="9"/>
    </row>
    <row r="9" spans="1:133">
      <c r="A9" s="12"/>
      <c r="B9" s="44">
        <v>514</v>
      </c>
      <c r="C9" s="20" t="s">
        <v>22</v>
      </c>
      <c r="D9" s="46">
        <v>260973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260973</v>
      </c>
      <c r="O9" s="47">
        <f t="shared" si="1"/>
        <v>19.949013912245835</v>
      </c>
      <c r="P9" s="9"/>
    </row>
    <row r="10" spans="1:133">
      <c r="A10" s="12"/>
      <c r="B10" s="44">
        <v>516</v>
      </c>
      <c r="C10" s="20" t="s">
        <v>59</v>
      </c>
      <c r="D10" s="46">
        <v>346131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346131</v>
      </c>
      <c r="O10" s="47">
        <f t="shared" si="1"/>
        <v>26.45856902614279</v>
      </c>
      <c r="P10" s="9"/>
    </row>
    <row r="11" spans="1:133">
      <c r="A11" s="12"/>
      <c r="B11" s="44">
        <v>517</v>
      </c>
      <c r="C11" s="20" t="s">
        <v>23</v>
      </c>
      <c r="D11" s="46">
        <v>225568</v>
      </c>
      <c r="E11" s="46">
        <v>525178</v>
      </c>
      <c r="F11" s="46">
        <v>0</v>
      </c>
      <c r="G11" s="46">
        <v>0</v>
      </c>
      <c r="H11" s="46">
        <v>0</v>
      </c>
      <c r="I11" s="46">
        <v>447679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1198425</v>
      </c>
      <c r="O11" s="47">
        <f t="shared" si="1"/>
        <v>91.608698975691794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1905844</v>
      </c>
      <c r="L12" s="46">
        <v>0</v>
      </c>
      <c r="M12" s="46">
        <v>0</v>
      </c>
      <c r="N12" s="46">
        <f t="shared" si="2"/>
        <v>1905844</v>
      </c>
      <c r="O12" s="47">
        <f t="shared" si="1"/>
        <v>145.68445191866687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SUM(D14:D15)</f>
        <v>4344774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4344774</v>
      </c>
      <c r="O13" s="43">
        <f t="shared" si="1"/>
        <v>332.11848341232229</v>
      </c>
      <c r="P13" s="10"/>
    </row>
    <row r="14" spans="1:133">
      <c r="A14" s="12"/>
      <c r="B14" s="44">
        <v>521</v>
      </c>
      <c r="C14" s="20" t="s">
        <v>26</v>
      </c>
      <c r="D14" s="46">
        <v>3840521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3840521</v>
      </c>
      <c r="O14" s="47">
        <f t="shared" si="1"/>
        <v>293.57292462926159</v>
      </c>
      <c r="P14" s="9"/>
    </row>
    <row r="15" spans="1:133">
      <c r="A15" s="12"/>
      <c r="B15" s="44">
        <v>524</v>
      </c>
      <c r="C15" s="20" t="s">
        <v>27</v>
      </c>
      <c r="D15" s="46">
        <v>504253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504253</v>
      </c>
      <c r="O15" s="47">
        <f t="shared" si="1"/>
        <v>38.545558783060692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SUM(D17:D23)</f>
        <v>517994</v>
      </c>
      <c r="E16" s="31">
        <f t="shared" si="4"/>
        <v>0</v>
      </c>
      <c r="F16" s="31">
        <f t="shared" si="4"/>
        <v>0</v>
      </c>
      <c r="G16" s="31">
        <f t="shared" si="4"/>
        <v>117235</v>
      </c>
      <c r="H16" s="31">
        <f t="shared" si="4"/>
        <v>0</v>
      </c>
      <c r="I16" s="31">
        <f t="shared" si="4"/>
        <v>7360967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7996196</v>
      </c>
      <c r="O16" s="43">
        <f t="shared" si="1"/>
        <v>611.23650817917746</v>
      </c>
      <c r="P16" s="10"/>
    </row>
    <row r="17" spans="1:16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1806661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1806661</v>
      </c>
      <c r="O17" s="47">
        <f t="shared" si="1"/>
        <v>138.10281302553128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2180097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2180097</v>
      </c>
      <c r="O18" s="47">
        <f t="shared" si="1"/>
        <v>166.64860113132548</v>
      </c>
      <c r="P18" s="9"/>
    </row>
    <row r="19" spans="1:16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755292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755292</v>
      </c>
      <c r="O19" s="47">
        <f t="shared" si="1"/>
        <v>57.73520868368751</v>
      </c>
      <c r="P19" s="9"/>
    </row>
    <row r="20" spans="1:16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357408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357408</v>
      </c>
      <c r="O20" s="47">
        <f t="shared" si="1"/>
        <v>27.320593181470723</v>
      </c>
      <c r="P20" s="9"/>
    </row>
    <row r="21" spans="1:16">
      <c r="A21" s="12"/>
      <c r="B21" s="44">
        <v>537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1741832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1741832</v>
      </c>
      <c r="O21" s="47">
        <f t="shared" si="1"/>
        <v>133.14722519492432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455755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455755</v>
      </c>
      <c r="O22" s="47">
        <f t="shared" si="1"/>
        <v>34.838327472863476</v>
      </c>
      <c r="P22" s="9"/>
    </row>
    <row r="23" spans="1:16">
      <c r="A23" s="12"/>
      <c r="B23" s="44">
        <v>539</v>
      </c>
      <c r="C23" s="20" t="s">
        <v>34</v>
      </c>
      <c r="D23" s="46">
        <v>517994</v>
      </c>
      <c r="E23" s="46">
        <v>0</v>
      </c>
      <c r="F23" s="46">
        <v>0</v>
      </c>
      <c r="G23" s="46">
        <v>117235</v>
      </c>
      <c r="H23" s="46">
        <v>0</v>
      </c>
      <c r="I23" s="46">
        <v>63922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699151</v>
      </c>
      <c r="O23" s="47">
        <f t="shared" si="1"/>
        <v>53.443739489374714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214511</v>
      </c>
      <c r="E24" s="31">
        <f t="shared" si="6"/>
        <v>648741</v>
      </c>
      <c r="F24" s="31">
        <f t="shared" si="6"/>
        <v>0</v>
      </c>
      <c r="G24" s="31">
        <f t="shared" si="6"/>
        <v>90147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5" si="7">SUM(D24:M24)</f>
        <v>953399</v>
      </c>
      <c r="O24" s="43">
        <f t="shared" si="1"/>
        <v>72.878688273964229</v>
      </c>
      <c r="P24" s="10"/>
    </row>
    <row r="25" spans="1:16">
      <c r="A25" s="12"/>
      <c r="B25" s="44">
        <v>541</v>
      </c>
      <c r="C25" s="20" t="s">
        <v>68</v>
      </c>
      <c r="D25" s="46">
        <v>0</v>
      </c>
      <c r="E25" s="46">
        <v>648741</v>
      </c>
      <c r="F25" s="46">
        <v>0</v>
      </c>
      <c r="G25" s="46">
        <v>90147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738888</v>
      </c>
      <c r="O25" s="47">
        <f t="shared" si="1"/>
        <v>56.48127197676196</v>
      </c>
      <c r="P25" s="9"/>
    </row>
    <row r="26" spans="1:16">
      <c r="A26" s="12"/>
      <c r="B26" s="44">
        <v>549</v>
      </c>
      <c r="C26" s="20" t="s">
        <v>69</v>
      </c>
      <c r="D26" s="46">
        <v>214511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214511</v>
      </c>
      <c r="O26" s="47">
        <f t="shared" si="1"/>
        <v>16.397416297202263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SUM(D28:D28)</f>
        <v>0</v>
      </c>
      <c r="E27" s="31">
        <f t="shared" si="8"/>
        <v>2621137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2621137</v>
      </c>
      <c r="O27" s="43">
        <f t="shared" si="1"/>
        <v>200.36210059623912</v>
      </c>
      <c r="P27" s="10"/>
    </row>
    <row r="28" spans="1:16">
      <c r="A28" s="13"/>
      <c r="B28" s="45">
        <v>559</v>
      </c>
      <c r="C28" s="21" t="s">
        <v>39</v>
      </c>
      <c r="D28" s="46">
        <v>0</v>
      </c>
      <c r="E28" s="46">
        <v>2621137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2621137</v>
      </c>
      <c r="O28" s="47">
        <f t="shared" si="1"/>
        <v>200.36210059623912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SUM(D30:D31)</f>
        <v>645857</v>
      </c>
      <c r="E29" s="31">
        <f t="shared" si="9"/>
        <v>0</v>
      </c>
      <c r="F29" s="31">
        <f t="shared" si="9"/>
        <v>0</v>
      </c>
      <c r="G29" s="31">
        <f t="shared" si="9"/>
        <v>689228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1335085</v>
      </c>
      <c r="O29" s="43">
        <f t="shared" si="1"/>
        <v>102.05511389695765</v>
      </c>
      <c r="P29" s="9"/>
    </row>
    <row r="30" spans="1:16">
      <c r="A30" s="12"/>
      <c r="B30" s="44">
        <v>572</v>
      </c>
      <c r="C30" s="20" t="s">
        <v>72</v>
      </c>
      <c r="D30" s="46">
        <v>498666</v>
      </c>
      <c r="E30" s="46">
        <v>0</v>
      </c>
      <c r="F30" s="46">
        <v>0</v>
      </c>
      <c r="G30" s="46">
        <v>689228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1187894</v>
      </c>
      <c r="O30" s="47">
        <f t="shared" si="1"/>
        <v>90.803699740100896</v>
      </c>
      <c r="P30" s="9"/>
    </row>
    <row r="31" spans="1:16">
      <c r="A31" s="12"/>
      <c r="B31" s="44">
        <v>579</v>
      </c>
      <c r="C31" s="20" t="s">
        <v>73</v>
      </c>
      <c r="D31" s="46">
        <v>147191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147191</v>
      </c>
      <c r="O31" s="47">
        <f t="shared" si="1"/>
        <v>11.25141415685675</v>
      </c>
      <c r="P31" s="9"/>
    </row>
    <row r="32" spans="1:16" ht="15.75">
      <c r="A32" s="28" t="s">
        <v>74</v>
      </c>
      <c r="B32" s="29"/>
      <c r="C32" s="30"/>
      <c r="D32" s="31">
        <f t="shared" ref="D32:M32" si="10">SUM(D33:D34)</f>
        <v>364544</v>
      </c>
      <c r="E32" s="31">
        <f t="shared" si="10"/>
        <v>655049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626556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1646149</v>
      </c>
      <c r="O32" s="43">
        <f t="shared" si="1"/>
        <v>125.83312949090353</v>
      </c>
      <c r="P32" s="9"/>
    </row>
    <row r="33" spans="1:119">
      <c r="A33" s="12"/>
      <c r="B33" s="44">
        <v>581</v>
      </c>
      <c r="C33" s="20" t="s">
        <v>75</v>
      </c>
      <c r="D33" s="46">
        <v>119000</v>
      </c>
      <c r="E33" s="46">
        <v>620460</v>
      </c>
      <c r="F33" s="46">
        <v>0</v>
      </c>
      <c r="G33" s="46">
        <v>0</v>
      </c>
      <c r="H33" s="46">
        <v>0</v>
      </c>
      <c r="I33" s="46">
        <v>626556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1366016</v>
      </c>
      <c r="O33" s="47">
        <f t="shared" si="1"/>
        <v>104.41950772053202</v>
      </c>
      <c r="P33" s="9"/>
    </row>
    <row r="34" spans="1:119" ht="15.75" thickBot="1">
      <c r="A34" s="12"/>
      <c r="B34" s="44">
        <v>584</v>
      </c>
      <c r="C34" s="20" t="s">
        <v>53</v>
      </c>
      <c r="D34" s="46">
        <v>245544</v>
      </c>
      <c r="E34" s="46">
        <v>34589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280133</v>
      </c>
      <c r="O34" s="47">
        <f t="shared" si="1"/>
        <v>21.413621770371503</v>
      </c>
      <c r="P34" s="9"/>
    </row>
    <row r="35" spans="1:119" ht="16.5" thickBot="1">
      <c r="A35" s="14" t="s">
        <v>10</v>
      </c>
      <c r="B35" s="23"/>
      <c r="C35" s="22"/>
      <c r="D35" s="15">
        <f>SUM(D5,D13,D16,D24,D27,D29,D32)</f>
        <v>9561196</v>
      </c>
      <c r="E35" s="15">
        <f t="shared" ref="E35:M35" si="11">SUM(E5,E13,E16,E24,E27,E29,E32)</f>
        <v>4450105</v>
      </c>
      <c r="F35" s="15">
        <f t="shared" si="11"/>
        <v>0</v>
      </c>
      <c r="G35" s="15">
        <f t="shared" si="11"/>
        <v>896610</v>
      </c>
      <c r="H35" s="15">
        <f t="shared" si="11"/>
        <v>0</v>
      </c>
      <c r="I35" s="15">
        <f t="shared" si="11"/>
        <v>8435202</v>
      </c>
      <c r="J35" s="15">
        <f t="shared" si="11"/>
        <v>0</v>
      </c>
      <c r="K35" s="15">
        <f t="shared" si="11"/>
        <v>1905844</v>
      </c>
      <c r="L35" s="15">
        <f t="shared" si="11"/>
        <v>0</v>
      </c>
      <c r="M35" s="15">
        <f t="shared" si="11"/>
        <v>0</v>
      </c>
      <c r="N35" s="15">
        <f t="shared" si="7"/>
        <v>25248957</v>
      </c>
      <c r="O35" s="37">
        <f t="shared" si="1"/>
        <v>1930.0532793150894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81</v>
      </c>
      <c r="M37" s="93"/>
      <c r="N37" s="93"/>
      <c r="O37" s="41">
        <v>13082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49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2024-07-31T16:30:29Z</cp:lastPrinted>
  <dcterms:created xsi:type="dcterms:W3CDTF">2000-08-31T21:26:31Z</dcterms:created>
  <dcterms:modified xsi:type="dcterms:W3CDTF">2024-07-31T16:30:46Z</dcterms:modified>
</cp:coreProperties>
</file>