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'2008'!$A$1:$O$46</definedName>
    <definedName name="_xlnm.Print_Area" localSheetId="14">'2009'!$A$1:$O$54</definedName>
    <definedName name="_xlnm.Print_Area" localSheetId="13">'2010'!$A$1:$O$52</definedName>
    <definedName name="_xlnm.Print_Area" localSheetId="12">'2011'!$A$1:$O$54</definedName>
    <definedName name="_xlnm.Print_Area" localSheetId="11">'2012'!$A$1:$O$51</definedName>
    <definedName name="_xlnm.Print_Area" localSheetId="10">'2013'!$A$1:$O$47</definedName>
    <definedName name="_xlnm.Print_Area" localSheetId="9">'2014'!$A$1:$O$48</definedName>
    <definedName name="_xlnm.Print_Area" localSheetId="8">'2015'!$A$1:$O$51</definedName>
    <definedName name="_xlnm.Print_Area" localSheetId="7">'2016'!$A$1:$O$53</definedName>
    <definedName name="_xlnm.Print_Area" localSheetId="6">'2017'!$A$1:$O$51</definedName>
    <definedName name="_xlnm.Print_Area" localSheetId="5">'2018'!$A$1:$O$53</definedName>
    <definedName name="_xlnm.Print_Area" localSheetId="4">'2019'!$A$1:$O$60</definedName>
    <definedName name="_xlnm.Print_Area" localSheetId="3">'2020'!$A$1:$O$53</definedName>
    <definedName name="_xlnm.Print_Area" localSheetId="2">'2021'!$A$1:$P$60</definedName>
    <definedName name="_xlnm.Print_Area" localSheetId="1">'2022'!$A$1:$P$59</definedName>
    <definedName name="_xlnm.Print_Area" localSheetId="0">'2023'!$A$1:$P$63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58" i="48" l="1"/>
  <c r="P58" i="48" s="1"/>
  <c r="O57" i="48"/>
  <c r="P57" i="48" s="1"/>
  <c r="O56" i="48"/>
  <c r="P56" i="48" s="1"/>
  <c r="O55" i="48"/>
  <c r="P55" i="48" s="1"/>
  <c r="N54" i="48"/>
  <c r="M54" i="48"/>
  <c r="L54" i="48"/>
  <c r="K54" i="48"/>
  <c r="J54" i="48"/>
  <c r="I54" i="48"/>
  <c r="H54" i="48"/>
  <c r="G54" i="48"/>
  <c r="F54" i="48"/>
  <c r="E54" i="48"/>
  <c r="D54" i="48"/>
  <c r="O53" i="48"/>
  <c r="P53" i="48" s="1"/>
  <c r="O52" i="48"/>
  <c r="P52" i="48" s="1"/>
  <c r="O51" i="48"/>
  <c r="P51" i="48" s="1"/>
  <c r="O50" i="48"/>
  <c r="P50" i="48" s="1"/>
  <c r="O49" i="48"/>
  <c r="P49" i="48" s="1"/>
  <c r="N48" i="48"/>
  <c r="M48" i="48"/>
  <c r="L48" i="48"/>
  <c r="K48" i="48"/>
  <c r="J48" i="48"/>
  <c r="I48" i="48"/>
  <c r="H48" i="48"/>
  <c r="G48" i="48"/>
  <c r="F48" i="48"/>
  <c r="E48" i="48"/>
  <c r="D48" i="48"/>
  <c r="O47" i="48"/>
  <c r="P47" i="48" s="1"/>
  <c r="O46" i="48"/>
  <c r="P46" i="48" s="1"/>
  <c r="N45" i="48"/>
  <c r="M45" i="48"/>
  <c r="L45" i="48"/>
  <c r="K45" i="48"/>
  <c r="J45" i="48"/>
  <c r="I45" i="48"/>
  <c r="H45" i="48"/>
  <c r="G45" i="48"/>
  <c r="F45" i="48"/>
  <c r="E45" i="48"/>
  <c r="D45" i="48"/>
  <c r="O44" i="48"/>
  <c r="P44" i="48" s="1"/>
  <c r="O43" i="48"/>
  <c r="P43" i="48" s="1"/>
  <c r="O42" i="48"/>
  <c r="P42" i="48" s="1"/>
  <c r="O41" i="48"/>
  <c r="P41" i="48" s="1"/>
  <c r="N40" i="48"/>
  <c r="M40" i="48"/>
  <c r="L40" i="48"/>
  <c r="K40" i="48"/>
  <c r="J40" i="48"/>
  <c r="I40" i="48"/>
  <c r="H40" i="48"/>
  <c r="G40" i="48"/>
  <c r="F40" i="48"/>
  <c r="E40" i="48"/>
  <c r="D40" i="48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O28" i="48"/>
  <c r="P28" i="48" s="1"/>
  <c r="O27" i="48"/>
  <c r="P27" i="48" s="1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54" i="48" l="1"/>
  <c r="P54" i="48" s="1"/>
  <c r="O48" i="48"/>
  <c r="P48" i="48" s="1"/>
  <c r="O45" i="48"/>
  <c r="P45" i="48" s="1"/>
  <c r="O40" i="48"/>
  <c r="P40" i="48" s="1"/>
  <c r="J59" i="48"/>
  <c r="K59" i="48"/>
  <c r="D59" i="48"/>
  <c r="H59" i="48"/>
  <c r="O25" i="48"/>
  <c r="P25" i="48" s="1"/>
  <c r="E59" i="48"/>
  <c r="O15" i="48"/>
  <c r="P15" i="48" s="1"/>
  <c r="L59" i="48"/>
  <c r="N59" i="48"/>
  <c r="F59" i="48"/>
  <c r="G59" i="48"/>
  <c r="M59" i="48"/>
  <c r="I59" i="48"/>
  <c r="O5" i="48"/>
  <c r="P5" i="48" s="1"/>
  <c r="O54" i="47"/>
  <c r="P54" i="47" s="1"/>
  <c r="O53" i="47"/>
  <c r="P53" i="47" s="1"/>
  <c r="O52" i="47"/>
  <c r="P52" i="47" s="1"/>
  <c r="N51" i="47"/>
  <c r="M51" i="47"/>
  <c r="L51" i="47"/>
  <c r="K51" i="47"/>
  <c r="J51" i="47"/>
  <c r="I51" i="47"/>
  <c r="H51" i="47"/>
  <c r="G51" i="47"/>
  <c r="F51" i="47"/>
  <c r="E51" i="47"/>
  <c r="D51" i="47"/>
  <c r="O50" i="47"/>
  <c r="P50" i="47" s="1"/>
  <c r="O49" i="47"/>
  <c r="P49" i="47" s="1"/>
  <c r="O48" i="47"/>
  <c r="P48" i="47"/>
  <c r="O47" i="47"/>
  <c r="P47" i="47"/>
  <c r="N46" i="47"/>
  <c r="M46" i="47"/>
  <c r="L46" i="47"/>
  <c r="K46" i="47"/>
  <c r="J46" i="47"/>
  <c r="I46" i="47"/>
  <c r="H46" i="47"/>
  <c r="G46" i="47"/>
  <c r="F46" i="47"/>
  <c r="E46" i="47"/>
  <c r="D46" i="47"/>
  <c r="O46" i="47" s="1"/>
  <c r="P46" i="47" s="1"/>
  <c r="O45" i="47"/>
  <c r="P45" i="47" s="1"/>
  <c r="O44" i="47"/>
  <c r="P44" i="47" s="1"/>
  <c r="N43" i="47"/>
  <c r="M43" i="47"/>
  <c r="L43" i="47"/>
  <c r="K43" i="47"/>
  <c r="K55" i="47" s="1"/>
  <c r="J43" i="47"/>
  <c r="I43" i="47"/>
  <c r="H43" i="47"/>
  <c r="G43" i="47"/>
  <c r="F43" i="47"/>
  <c r="F55" i="47" s="1"/>
  <c r="E43" i="47"/>
  <c r="D43" i="47"/>
  <c r="O42" i="47"/>
  <c r="P42" i="47" s="1"/>
  <c r="O41" i="47"/>
  <c r="P41" i="47" s="1"/>
  <c r="O40" i="47"/>
  <c r="P40" i="47" s="1"/>
  <c r="O39" i="47"/>
  <c r="P39" i="47" s="1"/>
  <c r="N38" i="47"/>
  <c r="M38" i="47"/>
  <c r="L38" i="47"/>
  <c r="K38" i="47"/>
  <c r="J38" i="47"/>
  <c r="I38" i="47"/>
  <c r="H38" i="47"/>
  <c r="G38" i="47"/>
  <c r="F38" i="47"/>
  <c r="E38" i="47"/>
  <c r="D38" i="47"/>
  <c r="O37" i="47"/>
  <c r="P37" i="47" s="1"/>
  <c r="O36" i="47"/>
  <c r="P36" i="47"/>
  <c r="O35" i="47"/>
  <c r="P35" i="47" s="1"/>
  <c r="O34" i="47"/>
  <c r="P34" i="47" s="1"/>
  <c r="O33" i="47"/>
  <c r="P33" i="47"/>
  <c r="O32" i="47"/>
  <c r="P32" i="47" s="1"/>
  <c r="O31" i="47"/>
  <c r="P31" i="47" s="1"/>
  <c r="O30" i="47"/>
  <c r="P30" i="47"/>
  <c r="O29" i="47"/>
  <c r="P29" i="47" s="1"/>
  <c r="O28" i="47"/>
  <c r="P28" i="47" s="1"/>
  <c r="O27" i="47"/>
  <c r="P27" i="47" s="1"/>
  <c r="O26" i="47"/>
  <c r="P26" i="47"/>
  <c r="N25" i="47"/>
  <c r="M25" i="47"/>
  <c r="L25" i="47"/>
  <c r="K25" i="47"/>
  <c r="J25" i="47"/>
  <c r="I25" i="47"/>
  <c r="H25" i="47"/>
  <c r="G25" i="47"/>
  <c r="F25" i="47"/>
  <c r="E25" i="47"/>
  <c r="D25" i="47"/>
  <c r="O24" i="47"/>
  <c r="P24" i="47"/>
  <c r="O23" i="47"/>
  <c r="P23" i="47" s="1"/>
  <c r="O22" i="47"/>
  <c r="P22" i="47" s="1"/>
  <c r="O21" i="47"/>
  <c r="P21" i="47" s="1"/>
  <c r="O20" i="47"/>
  <c r="P20" i="47"/>
  <c r="O19" i="47"/>
  <c r="P19" i="47" s="1"/>
  <c r="O18" i="47"/>
  <c r="P18" i="47" s="1"/>
  <c r="O17" i="47"/>
  <c r="P17" i="47"/>
  <c r="O16" i="47"/>
  <c r="P16" i="47" s="1"/>
  <c r="N15" i="47"/>
  <c r="M15" i="47"/>
  <c r="L15" i="47"/>
  <c r="K15" i="47"/>
  <c r="J15" i="47"/>
  <c r="I15" i="47"/>
  <c r="H15" i="47"/>
  <c r="G15" i="47"/>
  <c r="F15" i="47"/>
  <c r="E15" i="47"/>
  <c r="D15" i="47"/>
  <c r="O15" i="47" s="1"/>
  <c r="P15" i="47" s="1"/>
  <c r="O14" i="47"/>
  <c r="P14" i="47" s="1"/>
  <c r="O13" i="47"/>
  <c r="P13" i="47" s="1"/>
  <c r="O12" i="47"/>
  <c r="P12" i="47"/>
  <c r="O11" i="47"/>
  <c r="P11" i="47"/>
  <c r="O10" i="47"/>
  <c r="P10" i="47" s="1"/>
  <c r="O9" i="47"/>
  <c r="P9" i="47"/>
  <c r="O8" i="47"/>
  <c r="P8" i="47" s="1"/>
  <c r="O7" i="47"/>
  <c r="P7" i="47" s="1"/>
  <c r="O6" i="47"/>
  <c r="P6" i="47"/>
  <c r="N5" i="47"/>
  <c r="M5" i="47"/>
  <c r="L5" i="47"/>
  <c r="K5" i="47"/>
  <c r="J5" i="47"/>
  <c r="I5" i="47"/>
  <c r="I55" i="47" s="1"/>
  <c r="H5" i="47"/>
  <c r="G5" i="47"/>
  <c r="G55" i="47" s="1"/>
  <c r="F5" i="47"/>
  <c r="E5" i="47"/>
  <c r="E55" i="47" s="1"/>
  <c r="D5" i="47"/>
  <c r="D55" i="47" s="1"/>
  <c r="O55" i="46"/>
  <c r="P55" i="46" s="1"/>
  <c r="O54" i="46"/>
  <c r="P54" i="46"/>
  <c r="O53" i="46"/>
  <c r="P53" i="46"/>
  <c r="O52" i="46"/>
  <c r="P52" i="46" s="1"/>
  <c r="N51" i="46"/>
  <c r="M51" i="46"/>
  <c r="L51" i="46"/>
  <c r="K51" i="46"/>
  <c r="J51" i="46"/>
  <c r="I51" i="46"/>
  <c r="H51" i="46"/>
  <c r="H56" i="46" s="1"/>
  <c r="G51" i="46"/>
  <c r="F51" i="46"/>
  <c r="E51" i="46"/>
  <c r="D51" i="46"/>
  <c r="O50" i="46"/>
  <c r="P50" i="46" s="1"/>
  <c r="O49" i="46"/>
  <c r="P49" i="46" s="1"/>
  <c r="O48" i="46"/>
  <c r="P48" i="46"/>
  <c r="O47" i="46"/>
  <c r="P47" i="46"/>
  <c r="N46" i="46"/>
  <c r="O46" i="46" s="1"/>
  <c r="P46" i="46" s="1"/>
  <c r="M46" i="46"/>
  <c r="L46" i="46"/>
  <c r="K46" i="46"/>
  <c r="J46" i="46"/>
  <c r="I46" i="46"/>
  <c r="H46" i="46"/>
  <c r="G46" i="46"/>
  <c r="F46" i="46"/>
  <c r="E46" i="46"/>
  <c r="D46" i="46"/>
  <c r="O45" i="46"/>
  <c r="P45" i="46"/>
  <c r="O44" i="46"/>
  <c r="P44" i="46"/>
  <c r="N43" i="46"/>
  <c r="M43" i="46"/>
  <c r="L43" i="46"/>
  <c r="K43" i="46"/>
  <c r="J43" i="46"/>
  <c r="I43" i="46"/>
  <c r="H43" i="46"/>
  <c r="G43" i="46"/>
  <c r="F43" i="46"/>
  <c r="E43" i="46"/>
  <c r="E56" i="46" s="1"/>
  <c r="D43" i="46"/>
  <c r="O42" i="46"/>
  <c r="P42" i="46"/>
  <c r="O41" i="46"/>
  <c r="P41" i="46" s="1"/>
  <c r="O40" i="46"/>
  <c r="P40" i="46" s="1"/>
  <c r="O39" i="46"/>
  <c r="P39" i="46"/>
  <c r="N38" i="46"/>
  <c r="M38" i="46"/>
  <c r="L38" i="46"/>
  <c r="K38" i="46"/>
  <c r="J38" i="46"/>
  <c r="I38" i="46"/>
  <c r="H38" i="46"/>
  <c r="G38" i="46"/>
  <c r="F38" i="46"/>
  <c r="E38" i="46"/>
  <c r="D38" i="46"/>
  <c r="O37" i="46"/>
  <c r="P37" i="46" s="1"/>
  <c r="O36" i="46"/>
  <c r="P36" i="46" s="1"/>
  <c r="O35" i="46"/>
  <c r="P35" i="46"/>
  <c r="O34" i="46"/>
  <c r="P34" i="46" s="1"/>
  <c r="O33" i="46"/>
  <c r="P33" i="46" s="1"/>
  <c r="O32" i="46"/>
  <c r="P32" i="46"/>
  <c r="O31" i="46"/>
  <c r="P31" i="46" s="1"/>
  <c r="O30" i="46"/>
  <c r="P30" i="46"/>
  <c r="O29" i="46"/>
  <c r="P29" i="46"/>
  <c r="O28" i="46"/>
  <c r="P28" i="46" s="1"/>
  <c r="O27" i="46"/>
  <c r="P27" i="46" s="1"/>
  <c r="O26" i="46"/>
  <c r="P26" i="46"/>
  <c r="O25" i="46"/>
  <c r="P25" i="46" s="1"/>
  <c r="N24" i="46"/>
  <c r="M24" i="46"/>
  <c r="L24" i="46"/>
  <c r="K24" i="46"/>
  <c r="J24" i="46"/>
  <c r="I24" i="46"/>
  <c r="H24" i="46"/>
  <c r="G24" i="46"/>
  <c r="F24" i="46"/>
  <c r="E24" i="46"/>
  <c r="D24" i="46"/>
  <c r="O23" i="46"/>
  <c r="P23" i="46"/>
  <c r="O22" i="46"/>
  <c r="P22" i="46" s="1"/>
  <c r="O21" i="46"/>
  <c r="P21" i="46"/>
  <c r="O20" i="46"/>
  <c r="P20" i="46" s="1"/>
  <c r="O19" i="46"/>
  <c r="P19" i="46" s="1"/>
  <c r="O18" i="46"/>
  <c r="P18" i="46"/>
  <c r="O17" i="46"/>
  <c r="P17" i="46"/>
  <c r="O16" i="46"/>
  <c r="P16" i="46" s="1"/>
  <c r="N15" i="46"/>
  <c r="M15" i="46"/>
  <c r="L15" i="46"/>
  <c r="K15" i="46"/>
  <c r="J15" i="46"/>
  <c r="I15" i="46"/>
  <c r="H15" i="46"/>
  <c r="G15" i="46"/>
  <c r="F15" i="46"/>
  <c r="E15" i="46"/>
  <c r="D15" i="46"/>
  <c r="O14" i="46"/>
  <c r="P14" i="46"/>
  <c r="O13" i="46"/>
  <c r="P13" i="46" s="1"/>
  <c r="O12" i="46"/>
  <c r="P12" i="46" s="1"/>
  <c r="O11" i="46"/>
  <c r="P11" i="46"/>
  <c r="O10" i="46"/>
  <c r="P10" i="46" s="1"/>
  <c r="O9" i="46"/>
  <c r="P9" i="46"/>
  <c r="O8" i="46"/>
  <c r="P8" i="46"/>
  <c r="O7" i="46"/>
  <c r="P7" i="46" s="1"/>
  <c r="O6" i="46"/>
  <c r="P6" i="46" s="1"/>
  <c r="N5" i="46"/>
  <c r="M5" i="46"/>
  <c r="L5" i="46"/>
  <c r="K5" i="46"/>
  <c r="J5" i="46"/>
  <c r="I5" i="46"/>
  <c r="H5" i="46"/>
  <c r="G5" i="46"/>
  <c r="F5" i="46"/>
  <c r="E5" i="46"/>
  <c r="D5" i="46"/>
  <c r="K49" i="45"/>
  <c r="N48" i="45"/>
  <c r="O48" i="45"/>
  <c r="N47" i="45"/>
  <c r="O47" i="45" s="1"/>
  <c r="N46" i="45"/>
  <c r="O46" i="45"/>
  <c r="N45" i="45"/>
  <c r="O45" i="45"/>
  <c r="M44" i="45"/>
  <c r="L44" i="45"/>
  <c r="K44" i="45"/>
  <c r="J44" i="45"/>
  <c r="I44" i="45"/>
  <c r="H44" i="45"/>
  <c r="G44" i="45"/>
  <c r="F44" i="45"/>
  <c r="E44" i="45"/>
  <c r="D44" i="45"/>
  <c r="N43" i="45"/>
  <c r="O43" i="45"/>
  <c r="N42" i="45"/>
  <c r="O42" i="45" s="1"/>
  <c r="M41" i="45"/>
  <c r="L41" i="45"/>
  <c r="K41" i="45"/>
  <c r="J41" i="45"/>
  <c r="I41" i="45"/>
  <c r="H41" i="45"/>
  <c r="G41" i="45"/>
  <c r="F41" i="45"/>
  <c r="E41" i="45"/>
  <c r="D41" i="45"/>
  <c r="N40" i="45"/>
  <c r="O40" i="45" s="1"/>
  <c r="N39" i="45"/>
  <c r="O39" i="45"/>
  <c r="N38" i="45"/>
  <c r="O38" i="45"/>
  <c r="N37" i="45"/>
  <c r="O37" i="45" s="1"/>
  <c r="N36" i="45"/>
  <c r="O36" i="45"/>
  <c r="M35" i="45"/>
  <c r="L35" i="45"/>
  <c r="K35" i="45"/>
  <c r="J35" i="45"/>
  <c r="I35" i="45"/>
  <c r="H35" i="45"/>
  <c r="G35" i="45"/>
  <c r="F35" i="45"/>
  <c r="E35" i="45"/>
  <c r="D35" i="45"/>
  <c r="N34" i="45"/>
  <c r="O34" i="45"/>
  <c r="N33" i="45"/>
  <c r="O33" i="45"/>
  <c r="N32" i="45"/>
  <c r="O32" i="45" s="1"/>
  <c r="N31" i="45"/>
  <c r="O31" i="45"/>
  <c r="N30" i="45"/>
  <c r="O30" i="45"/>
  <c r="N29" i="45"/>
  <c r="O29" i="45" s="1"/>
  <c r="N28" i="45"/>
  <c r="O28" i="45"/>
  <c r="N27" i="45"/>
  <c r="O27" i="45"/>
  <c r="N26" i="45"/>
  <c r="O26" i="45" s="1"/>
  <c r="N25" i="45"/>
  <c r="O25" i="45"/>
  <c r="N24" i="45"/>
  <c r="O24" i="45"/>
  <c r="N23" i="45"/>
  <c r="O23" i="45" s="1"/>
  <c r="M22" i="45"/>
  <c r="L22" i="45"/>
  <c r="K22" i="45"/>
  <c r="J22" i="45"/>
  <c r="J49" i="45" s="1"/>
  <c r="I22" i="45"/>
  <c r="H22" i="45"/>
  <c r="G22" i="45"/>
  <c r="F22" i="45"/>
  <c r="E22" i="45"/>
  <c r="D22" i="45"/>
  <c r="N21" i="45"/>
  <c r="O21" i="45" s="1"/>
  <c r="N20" i="45"/>
  <c r="O20" i="45"/>
  <c r="N19" i="45"/>
  <c r="O19" i="45"/>
  <c r="N18" i="45"/>
  <c r="O18" i="45" s="1"/>
  <c r="N17" i="45"/>
  <c r="O17" i="45"/>
  <c r="N16" i="45"/>
  <c r="O16" i="45" s="1"/>
  <c r="M15" i="45"/>
  <c r="L15" i="45"/>
  <c r="K15" i="45"/>
  <c r="J15" i="45"/>
  <c r="I15" i="45"/>
  <c r="H15" i="45"/>
  <c r="G15" i="45"/>
  <c r="F15" i="45"/>
  <c r="E15" i="45"/>
  <c r="D15" i="45"/>
  <c r="D49" i="45" s="1"/>
  <c r="N14" i="45"/>
  <c r="O14" i="45" s="1"/>
  <c r="N13" i="45"/>
  <c r="O13" i="45" s="1"/>
  <c r="N12" i="45"/>
  <c r="O12" i="45"/>
  <c r="N11" i="45"/>
  <c r="O11" i="45"/>
  <c r="N10" i="45"/>
  <c r="O10" i="45" s="1"/>
  <c r="N9" i="45"/>
  <c r="O9" i="45"/>
  <c r="N8" i="45"/>
  <c r="O8" i="45" s="1"/>
  <c r="N7" i="45"/>
  <c r="O7" i="45" s="1"/>
  <c r="N6" i="45"/>
  <c r="O6" i="45"/>
  <c r="M5" i="45"/>
  <c r="M49" i="45" s="1"/>
  <c r="L5" i="45"/>
  <c r="L49" i="45" s="1"/>
  <c r="K5" i="45"/>
  <c r="J5" i="45"/>
  <c r="I5" i="45"/>
  <c r="I49" i="45" s="1"/>
  <c r="H5" i="45"/>
  <c r="H49" i="45" s="1"/>
  <c r="G5" i="45"/>
  <c r="G49" i="45" s="1"/>
  <c r="F5" i="45"/>
  <c r="F49" i="45" s="1"/>
  <c r="E5" i="45"/>
  <c r="E49" i="45" s="1"/>
  <c r="D5" i="45"/>
  <c r="N55" i="44"/>
  <c r="O55" i="44"/>
  <c r="M54" i="44"/>
  <c r="L54" i="44"/>
  <c r="L56" i="44" s="1"/>
  <c r="K54" i="44"/>
  <c r="J54" i="44"/>
  <c r="I54" i="44"/>
  <c r="H54" i="44"/>
  <c r="G54" i="44"/>
  <c r="F54" i="44"/>
  <c r="E54" i="44"/>
  <c r="D54" i="44"/>
  <c r="N53" i="44"/>
  <c r="O53" i="44"/>
  <c r="N52" i="44"/>
  <c r="O52" i="44"/>
  <c r="N51" i="44"/>
  <c r="O51" i="44" s="1"/>
  <c r="N50" i="44"/>
  <c r="O50" i="44"/>
  <c r="N49" i="44"/>
  <c r="O49" i="44" s="1"/>
  <c r="M48" i="44"/>
  <c r="L48" i="44"/>
  <c r="K48" i="44"/>
  <c r="J48" i="44"/>
  <c r="I48" i="44"/>
  <c r="H48" i="44"/>
  <c r="G48" i="44"/>
  <c r="N48" i="44" s="1"/>
  <c r="O48" i="44" s="1"/>
  <c r="F48" i="44"/>
  <c r="E48" i="44"/>
  <c r="D48" i="44"/>
  <c r="N47" i="44"/>
  <c r="O47" i="44" s="1"/>
  <c r="N46" i="44"/>
  <c r="O46" i="44" s="1"/>
  <c r="M45" i="44"/>
  <c r="L45" i="44"/>
  <c r="K45" i="44"/>
  <c r="J45" i="44"/>
  <c r="N45" i="44" s="1"/>
  <c r="O45" i="44" s="1"/>
  <c r="I45" i="44"/>
  <c r="H45" i="44"/>
  <c r="G45" i="44"/>
  <c r="F45" i="44"/>
  <c r="E45" i="44"/>
  <c r="D45" i="44"/>
  <c r="N44" i="44"/>
  <c r="O44" i="44" s="1"/>
  <c r="N43" i="44"/>
  <c r="O43" i="44"/>
  <c r="N42" i="44"/>
  <c r="O42" i="44"/>
  <c r="N41" i="44"/>
  <c r="O41" i="44" s="1"/>
  <c r="N40" i="44"/>
  <c r="O40" i="44"/>
  <c r="M39" i="44"/>
  <c r="L39" i="44"/>
  <c r="K39" i="44"/>
  <c r="J39" i="44"/>
  <c r="I39" i="44"/>
  <c r="H39" i="44"/>
  <c r="G39" i="44"/>
  <c r="F39" i="44"/>
  <c r="E39" i="44"/>
  <c r="N39" i="44" s="1"/>
  <c r="O39" i="44" s="1"/>
  <c r="D39" i="44"/>
  <c r="N38" i="44"/>
  <c r="O38" i="44"/>
  <c r="N37" i="44"/>
  <c r="O37" i="44" s="1"/>
  <c r="N36" i="44"/>
  <c r="O36" i="44" s="1"/>
  <c r="N35" i="44"/>
  <c r="O35" i="44"/>
  <c r="N34" i="44"/>
  <c r="O34" i="44"/>
  <c r="N33" i="44"/>
  <c r="O33" i="44" s="1"/>
  <c r="N32" i="44"/>
  <c r="O32" i="44"/>
  <c r="N31" i="44"/>
  <c r="O31" i="44" s="1"/>
  <c r="N30" i="44"/>
  <c r="O30" i="44" s="1"/>
  <c r="N29" i="44"/>
  <c r="O29" i="44"/>
  <c r="N28" i="44"/>
  <c r="O28" i="44"/>
  <c r="N27" i="44"/>
  <c r="O27" i="44" s="1"/>
  <c r="N26" i="44"/>
  <c r="O26" i="44"/>
  <c r="N25" i="44"/>
  <c r="O25" i="44" s="1"/>
  <c r="M24" i="44"/>
  <c r="L24" i="44"/>
  <c r="K24" i="44"/>
  <c r="J24" i="44"/>
  <c r="I24" i="44"/>
  <c r="H24" i="44"/>
  <c r="G24" i="44"/>
  <c r="F24" i="44"/>
  <c r="E24" i="44"/>
  <c r="D24" i="44"/>
  <c r="N23" i="44"/>
  <c r="O23" i="44" s="1"/>
  <c r="N22" i="44"/>
  <c r="O22" i="44" s="1"/>
  <c r="N21" i="44"/>
  <c r="O21" i="44"/>
  <c r="N20" i="44"/>
  <c r="O20" i="44"/>
  <c r="N19" i="44"/>
  <c r="O19" i="44" s="1"/>
  <c r="N18" i="44"/>
  <c r="O18" i="44"/>
  <c r="N17" i="44"/>
  <c r="O17" i="44" s="1"/>
  <c r="N16" i="44"/>
  <c r="O16" i="44" s="1"/>
  <c r="M15" i="44"/>
  <c r="L15" i="44"/>
  <c r="K15" i="44"/>
  <c r="J15" i="44"/>
  <c r="I15" i="44"/>
  <c r="I56" i="44" s="1"/>
  <c r="H15" i="44"/>
  <c r="G15" i="44"/>
  <c r="F15" i="44"/>
  <c r="E15" i="44"/>
  <c r="D15" i="44"/>
  <c r="N14" i="44"/>
  <c r="O14" i="44" s="1"/>
  <c r="N13" i="44"/>
  <c r="O13" i="44"/>
  <c r="N12" i="44"/>
  <c r="O12" i="44"/>
  <c r="N11" i="44"/>
  <c r="O11" i="44" s="1"/>
  <c r="N10" i="44"/>
  <c r="O10" i="44"/>
  <c r="N9" i="44"/>
  <c r="O9" i="44" s="1"/>
  <c r="N8" i="44"/>
  <c r="O8" i="44" s="1"/>
  <c r="N7" i="44"/>
  <c r="O7" i="44"/>
  <c r="N6" i="44"/>
  <c r="O6" i="44"/>
  <c r="M5" i="44"/>
  <c r="N5" i="44" s="1"/>
  <c r="L5" i="44"/>
  <c r="K5" i="44"/>
  <c r="J5" i="44"/>
  <c r="I5" i="44"/>
  <c r="H5" i="44"/>
  <c r="G5" i="44"/>
  <c r="F5" i="44"/>
  <c r="E5" i="44"/>
  <c r="D5" i="44"/>
  <c r="N48" i="43"/>
  <c r="O48" i="43"/>
  <c r="M47" i="43"/>
  <c r="L47" i="43"/>
  <c r="K47" i="43"/>
  <c r="J47" i="43"/>
  <c r="I47" i="43"/>
  <c r="H47" i="43"/>
  <c r="G47" i="43"/>
  <c r="F47" i="43"/>
  <c r="E47" i="43"/>
  <c r="D47" i="43"/>
  <c r="N46" i="43"/>
  <c r="O46" i="43"/>
  <c r="N45" i="43"/>
  <c r="O45" i="43" s="1"/>
  <c r="N44" i="43"/>
  <c r="O44" i="43"/>
  <c r="N43" i="43"/>
  <c r="O43" i="43" s="1"/>
  <c r="N42" i="43"/>
  <c r="O42" i="43" s="1"/>
  <c r="M41" i="43"/>
  <c r="L41" i="43"/>
  <c r="K41" i="43"/>
  <c r="J41" i="43"/>
  <c r="I41" i="43"/>
  <c r="H41" i="43"/>
  <c r="G41" i="43"/>
  <c r="F41" i="43"/>
  <c r="E41" i="43"/>
  <c r="D41" i="43"/>
  <c r="N40" i="43"/>
  <c r="O40" i="43" s="1"/>
  <c r="N39" i="43"/>
  <c r="O39" i="43"/>
  <c r="M38" i="43"/>
  <c r="L38" i="43"/>
  <c r="K38" i="43"/>
  <c r="K49" i="43" s="1"/>
  <c r="J38" i="43"/>
  <c r="I38" i="43"/>
  <c r="H38" i="43"/>
  <c r="G38" i="43"/>
  <c r="F38" i="43"/>
  <c r="E38" i="43"/>
  <c r="D38" i="43"/>
  <c r="N37" i="43"/>
  <c r="O37" i="43"/>
  <c r="N36" i="43"/>
  <c r="O36" i="43"/>
  <c r="N35" i="43"/>
  <c r="O35" i="43" s="1"/>
  <c r="N34" i="43"/>
  <c r="O34" i="43"/>
  <c r="N33" i="43"/>
  <c r="O33" i="43" s="1"/>
  <c r="M32" i="43"/>
  <c r="L32" i="43"/>
  <c r="K32" i="43"/>
  <c r="J32" i="43"/>
  <c r="I32" i="43"/>
  <c r="H32" i="43"/>
  <c r="H49" i="43" s="1"/>
  <c r="G32" i="43"/>
  <c r="F32" i="43"/>
  <c r="E32" i="43"/>
  <c r="D32" i="43"/>
  <c r="N31" i="43"/>
  <c r="O31" i="43" s="1"/>
  <c r="N30" i="43"/>
  <c r="O30" i="43" s="1"/>
  <c r="N29" i="43"/>
  <c r="O29" i="43"/>
  <c r="N28" i="43"/>
  <c r="O28" i="43"/>
  <c r="N27" i="43"/>
  <c r="O27" i="43" s="1"/>
  <c r="N26" i="43"/>
  <c r="O26" i="43"/>
  <c r="N25" i="43"/>
  <c r="O25" i="43" s="1"/>
  <c r="N24" i="43"/>
  <c r="O24" i="43" s="1"/>
  <c r="N23" i="43"/>
  <c r="O23" i="43"/>
  <c r="M22" i="43"/>
  <c r="L22" i="43"/>
  <c r="L49" i="43" s="1"/>
  <c r="K22" i="43"/>
  <c r="J22" i="43"/>
  <c r="I22" i="43"/>
  <c r="H22" i="43"/>
  <c r="G22" i="43"/>
  <c r="F22" i="43"/>
  <c r="E22" i="43"/>
  <c r="D22" i="43"/>
  <c r="N21" i="43"/>
  <c r="O21" i="43"/>
  <c r="N20" i="43"/>
  <c r="O20" i="43"/>
  <c r="N19" i="43"/>
  <c r="O19" i="43" s="1"/>
  <c r="N18" i="43"/>
  <c r="O18" i="43"/>
  <c r="N17" i="43"/>
  <c r="O17" i="43" s="1"/>
  <c r="N16" i="43"/>
  <c r="O16" i="43" s="1"/>
  <c r="M15" i="43"/>
  <c r="L15" i="43"/>
  <c r="K15" i="43"/>
  <c r="J15" i="43"/>
  <c r="I15" i="43"/>
  <c r="H15" i="43"/>
  <c r="G15" i="43"/>
  <c r="F15" i="43"/>
  <c r="E15" i="43"/>
  <c r="D15" i="43"/>
  <c r="N14" i="43"/>
  <c r="O14" i="43" s="1"/>
  <c r="N13" i="43"/>
  <c r="O13" i="43"/>
  <c r="N12" i="43"/>
  <c r="O12" i="43"/>
  <c r="N11" i="43"/>
  <c r="O11" i="43" s="1"/>
  <c r="N10" i="43"/>
  <c r="O10" i="43"/>
  <c r="N9" i="43"/>
  <c r="O9" i="43" s="1"/>
  <c r="N8" i="43"/>
  <c r="O8" i="43" s="1"/>
  <c r="N7" i="43"/>
  <c r="O7" i="43"/>
  <c r="N6" i="43"/>
  <c r="O6" i="43"/>
  <c r="M5" i="43"/>
  <c r="L5" i="43"/>
  <c r="K5" i="43"/>
  <c r="J5" i="43"/>
  <c r="I5" i="43"/>
  <c r="H5" i="43"/>
  <c r="G5" i="43"/>
  <c r="F5" i="43"/>
  <c r="E5" i="43"/>
  <c r="D5" i="43"/>
  <c r="N46" i="42"/>
  <c r="O46" i="42"/>
  <c r="M45" i="42"/>
  <c r="M47" i="42" s="1"/>
  <c r="L45" i="42"/>
  <c r="K45" i="42"/>
  <c r="J45" i="42"/>
  <c r="I45" i="42"/>
  <c r="H45" i="42"/>
  <c r="G45" i="42"/>
  <c r="F45" i="42"/>
  <c r="E45" i="42"/>
  <c r="D45" i="42"/>
  <c r="N44" i="42"/>
  <c r="O44" i="42"/>
  <c r="N43" i="42"/>
  <c r="O43" i="42" s="1"/>
  <c r="N42" i="42"/>
  <c r="O42" i="42"/>
  <c r="N41" i="42"/>
  <c r="O41" i="42" s="1"/>
  <c r="M40" i="42"/>
  <c r="L40" i="42"/>
  <c r="K40" i="42"/>
  <c r="J40" i="42"/>
  <c r="I40" i="42"/>
  <c r="H40" i="42"/>
  <c r="G40" i="42"/>
  <c r="N40" i="42" s="1"/>
  <c r="O40" i="42" s="1"/>
  <c r="F40" i="42"/>
  <c r="E40" i="42"/>
  <c r="D40" i="42"/>
  <c r="N39" i="42"/>
  <c r="O39" i="42" s="1"/>
  <c r="N38" i="42"/>
  <c r="O38" i="42" s="1"/>
  <c r="M37" i="42"/>
  <c r="L37" i="42"/>
  <c r="K37" i="42"/>
  <c r="J37" i="42"/>
  <c r="I37" i="42"/>
  <c r="H37" i="42"/>
  <c r="G37" i="42"/>
  <c r="F37" i="42"/>
  <c r="E37" i="42"/>
  <c r="D37" i="42"/>
  <c r="N36" i="42"/>
  <c r="O36" i="42" s="1"/>
  <c r="N35" i="42"/>
  <c r="O35" i="42"/>
  <c r="N34" i="42"/>
  <c r="O34" i="42"/>
  <c r="N33" i="42"/>
  <c r="O33" i="42" s="1"/>
  <c r="N32" i="42"/>
  <c r="O32" i="42"/>
  <c r="M31" i="42"/>
  <c r="L31" i="42"/>
  <c r="K31" i="42"/>
  <c r="J31" i="42"/>
  <c r="I31" i="42"/>
  <c r="H31" i="42"/>
  <c r="G31" i="42"/>
  <c r="F31" i="42"/>
  <c r="E31" i="42"/>
  <c r="N31" i="42" s="1"/>
  <c r="O31" i="42" s="1"/>
  <c r="D31" i="42"/>
  <c r="N30" i="42"/>
  <c r="O30" i="42"/>
  <c r="N29" i="42"/>
  <c r="O29" i="42" s="1"/>
  <c r="N28" i="42"/>
  <c r="O28" i="42" s="1"/>
  <c r="N27" i="42"/>
  <c r="O27" i="42"/>
  <c r="N26" i="42"/>
  <c r="O26" i="42"/>
  <c r="N25" i="42"/>
  <c r="O25" i="42" s="1"/>
  <c r="N24" i="42"/>
  <c r="O24" i="42"/>
  <c r="N23" i="42"/>
  <c r="O23" i="42" s="1"/>
  <c r="M22" i="42"/>
  <c r="L22" i="42"/>
  <c r="K22" i="42"/>
  <c r="J22" i="42"/>
  <c r="I22" i="42"/>
  <c r="H22" i="42"/>
  <c r="H47" i="42" s="1"/>
  <c r="G22" i="42"/>
  <c r="F22" i="42"/>
  <c r="E22" i="42"/>
  <c r="D22" i="42"/>
  <c r="N21" i="42"/>
  <c r="O21" i="42" s="1"/>
  <c r="N20" i="42"/>
  <c r="O20" i="42" s="1"/>
  <c r="N19" i="42"/>
  <c r="O19" i="42"/>
  <c r="N18" i="42"/>
  <c r="O18" i="42"/>
  <c r="N17" i="42"/>
  <c r="O17" i="42" s="1"/>
  <c r="N16" i="42"/>
  <c r="O16" i="42"/>
  <c r="M15" i="42"/>
  <c r="L15" i="42"/>
  <c r="K15" i="42"/>
  <c r="J15" i="42"/>
  <c r="I15" i="42"/>
  <c r="H15" i="42"/>
  <c r="G15" i="42"/>
  <c r="F15" i="42"/>
  <c r="F47" i="42" s="1"/>
  <c r="E15" i="42"/>
  <c r="E47" i="42" s="1"/>
  <c r="D15" i="42"/>
  <c r="N14" i="42"/>
  <c r="O14" i="42"/>
  <c r="N13" i="42"/>
  <c r="O13" i="42" s="1"/>
  <c r="N12" i="42"/>
  <c r="O12" i="42" s="1"/>
  <c r="N11" i="42"/>
  <c r="O11" i="42"/>
  <c r="N10" i="42"/>
  <c r="O10" i="42"/>
  <c r="N9" i="42"/>
  <c r="O9" i="42" s="1"/>
  <c r="N8" i="42"/>
  <c r="O8" i="42"/>
  <c r="N7" i="42"/>
  <c r="O7" i="42" s="1"/>
  <c r="N6" i="42"/>
  <c r="O6" i="42" s="1"/>
  <c r="M5" i="42"/>
  <c r="L5" i="42"/>
  <c r="K5" i="42"/>
  <c r="J5" i="42"/>
  <c r="I5" i="42"/>
  <c r="N5" i="42" s="1"/>
  <c r="O5" i="42" s="1"/>
  <c r="H5" i="42"/>
  <c r="G5" i="42"/>
  <c r="F5" i="42"/>
  <c r="E5" i="42"/>
  <c r="D5" i="42"/>
  <c r="N48" i="41"/>
  <c r="O48" i="41" s="1"/>
  <c r="N47" i="41"/>
  <c r="O47" i="41"/>
  <c r="M46" i="41"/>
  <c r="L46" i="41"/>
  <c r="L49" i="41" s="1"/>
  <c r="K46" i="41"/>
  <c r="K49" i="41" s="1"/>
  <c r="J46" i="41"/>
  <c r="I46" i="41"/>
  <c r="H46" i="41"/>
  <c r="G46" i="41"/>
  <c r="F46" i="41"/>
  <c r="E46" i="41"/>
  <c r="D46" i="41"/>
  <c r="N45" i="41"/>
  <c r="O45" i="41"/>
  <c r="N44" i="41"/>
  <c r="O44" i="41"/>
  <c r="N43" i="41"/>
  <c r="O43" i="41" s="1"/>
  <c r="N42" i="41"/>
  <c r="O42" i="41"/>
  <c r="M41" i="41"/>
  <c r="L41" i="41"/>
  <c r="K41" i="41"/>
  <c r="J41" i="41"/>
  <c r="I41" i="41"/>
  <c r="H41" i="41"/>
  <c r="G41" i="41"/>
  <c r="F41" i="41"/>
  <c r="E41" i="41"/>
  <c r="D41" i="41"/>
  <c r="N40" i="41"/>
  <c r="O40" i="41"/>
  <c r="N39" i="41"/>
  <c r="O39" i="41" s="1"/>
  <c r="M38" i="41"/>
  <c r="L38" i="41"/>
  <c r="K38" i="41"/>
  <c r="J38" i="41"/>
  <c r="I38" i="41"/>
  <c r="H38" i="41"/>
  <c r="G38" i="41"/>
  <c r="F38" i="41"/>
  <c r="E38" i="41"/>
  <c r="D38" i="41"/>
  <c r="N37" i="41"/>
  <c r="O37" i="41" s="1"/>
  <c r="N36" i="41"/>
  <c r="O36" i="41" s="1"/>
  <c r="N35" i="41"/>
  <c r="O35" i="41"/>
  <c r="N34" i="41"/>
  <c r="O34" i="41"/>
  <c r="N33" i="41"/>
  <c r="O33" i="41" s="1"/>
  <c r="M32" i="41"/>
  <c r="L32" i="41"/>
  <c r="K32" i="41"/>
  <c r="J32" i="41"/>
  <c r="I32" i="41"/>
  <c r="H32" i="41"/>
  <c r="G32" i="41"/>
  <c r="F32" i="41"/>
  <c r="E32" i="41"/>
  <c r="D32" i="41"/>
  <c r="N32" i="41" s="1"/>
  <c r="O32" i="41" s="1"/>
  <c r="N31" i="41"/>
  <c r="O31" i="41" s="1"/>
  <c r="N30" i="41"/>
  <c r="O30" i="41"/>
  <c r="N29" i="41"/>
  <c r="O29" i="41" s="1"/>
  <c r="N28" i="41"/>
  <c r="O28" i="41" s="1"/>
  <c r="N27" i="41"/>
  <c r="O27" i="41"/>
  <c r="N26" i="41"/>
  <c r="O26" i="41"/>
  <c r="N25" i="41"/>
  <c r="O25" i="41" s="1"/>
  <c r="N24" i="41"/>
  <c r="O24" i="41"/>
  <c r="N23" i="41"/>
  <c r="O23" i="41" s="1"/>
  <c r="M22" i="41"/>
  <c r="L22" i="41"/>
  <c r="K22" i="41"/>
  <c r="J22" i="41"/>
  <c r="I22" i="41"/>
  <c r="H22" i="41"/>
  <c r="H49" i="41" s="1"/>
  <c r="G22" i="41"/>
  <c r="G49" i="41" s="1"/>
  <c r="F22" i="41"/>
  <c r="E22" i="41"/>
  <c r="D22" i="41"/>
  <c r="N21" i="41"/>
  <c r="O21" i="41" s="1"/>
  <c r="N20" i="41"/>
  <c r="O20" i="41" s="1"/>
  <c r="N19" i="41"/>
  <c r="O19" i="41"/>
  <c r="N18" i="41"/>
  <c r="O18" i="41"/>
  <c r="N17" i="41"/>
  <c r="O17" i="41" s="1"/>
  <c r="N16" i="41"/>
  <c r="O16" i="41"/>
  <c r="M15" i="41"/>
  <c r="L15" i="41"/>
  <c r="K15" i="41"/>
  <c r="J15" i="41"/>
  <c r="I15" i="41"/>
  <c r="H15" i="41"/>
  <c r="G15" i="41"/>
  <c r="F15" i="41"/>
  <c r="F49" i="41" s="1"/>
  <c r="E15" i="41"/>
  <c r="D15" i="41"/>
  <c r="N14" i="41"/>
  <c r="O14" i="41"/>
  <c r="N13" i="41"/>
  <c r="O13" i="41" s="1"/>
  <c r="N12" i="41"/>
  <c r="O12" i="41" s="1"/>
  <c r="N11" i="41"/>
  <c r="O11" i="41"/>
  <c r="N10" i="41"/>
  <c r="O10" i="41"/>
  <c r="N9" i="41"/>
  <c r="O9" i="41" s="1"/>
  <c r="N8" i="41"/>
  <c r="O8" i="41"/>
  <c r="N7" i="41"/>
  <c r="O7" i="41" s="1"/>
  <c r="N6" i="41"/>
  <c r="O6" i="41" s="1"/>
  <c r="M5" i="41"/>
  <c r="L5" i="41"/>
  <c r="K5" i="41"/>
  <c r="J5" i="41"/>
  <c r="J49" i="41" s="1"/>
  <c r="I5" i="41"/>
  <c r="I49" i="41" s="1"/>
  <c r="H5" i="41"/>
  <c r="G5" i="41"/>
  <c r="F5" i="41"/>
  <c r="E5" i="41"/>
  <c r="D5" i="41"/>
  <c r="N46" i="40"/>
  <c r="O46" i="40" s="1"/>
  <c r="M45" i="40"/>
  <c r="L45" i="40"/>
  <c r="K45" i="40"/>
  <c r="J45" i="40"/>
  <c r="I45" i="40"/>
  <c r="I47" i="40" s="1"/>
  <c r="H45" i="40"/>
  <c r="G45" i="40"/>
  <c r="F45" i="40"/>
  <c r="E45" i="40"/>
  <c r="D45" i="40"/>
  <c r="N44" i="40"/>
  <c r="O44" i="40" s="1"/>
  <c r="N43" i="40"/>
  <c r="O43" i="40"/>
  <c r="N42" i="40"/>
  <c r="O42" i="40"/>
  <c r="N41" i="40"/>
  <c r="O41" i="40" s="1"/>
  <c r="M40" i="40"/>
  <c r="L40" i="40"/>
  <c r="K40" i="40"/>
  <c r="J40" i="40"/>
  <c r="I40" i="40"/>
  <c r="H40" i="40"/>
  <c r="G40" i="40"/>
  <c r="F40" i="40"/>
  <c r="E40" i="40"/>
  <c r="D40" i="40"/>
  <c r="N40" i="40" s="1"/>
  <c r="O40" i="40" s="1"/>
  <c r="N39" i="40"/>
  <c r="O39" i="40" s="1"/>
  <c r="N38" i="40"/>
  <c r="O38" i="40"/>
  <c r="M37" i="40"/>
  <c r="L37" i="40"/>
  <c r="K37" i="40"/>
  <c r="J37" i="40"/>
  <c r="I37" i="40"/>
  <c r="H37" i="40"/>
  <c r="G37" i="40"/>
  <c r="F37" i="40"/>
  <c r="N37" i="40" s="1"/>
  <c r="O37" i="40" s="1"/>
  <c r="E37" i="40"/>
  <c r="D37" i="40"/>
  <c r="N36" i="40"/>
  <c r="O36" i="40"/>
  <c r="N35" i="40"/>
  <c r="O35" i="40" s="1"/>
  <c r="N34" i="40"/>
  <c r="O34" i="40" s="1"/>
  <c r="N33" i="40"/>
  <c r="O33" i="40"/>
  <c r="N32" i="40"/>
  <c r="O32" i="40"/>
  <c r="M31" i="40"/>
  <c r="L31" i="40"/>
  <c r="K31" i="40"/>
  <c r="J31" i="40"/>
  <c r="I31" i="40"/>
  <c r="H31" i="40"/>
  <c r="G31" i="40"/>
  <c r="F31" i="40"/>
  <c r="E31" i="40"/>
  <c r="D31" i="40"/>
  <c r="N30" i="40"/>
  <c r="O30" i="40"/>
  <c r="N29" i="40"/>
  <c r="O29" i="40" s="1"/>
  <c r="N28" i="40"/>
  <c r="O28" i="40"/>
  <c r="N27" i="40"/>
  <c r="O27" i="40" s="1"/>
  <c r="N26" i="40"/>
  <c r="O26" i="40" s="1"/>
  <c r="N25" i="40"/>
  <c r="O25" i="40"/>
  <c r="N24" i="40"/>
  <c r="O24" i="40"/>
  <c r="N23" i="40"/>
  <c r="O23" i="40" s="1"/>
  <c r="M22" i="40"/>
  <c r="L22" i="40"/>
  <c r="K22" i="40"/>
  <c r="J22" i="40"/>
  <c r="I22" i="40"/>
  <c r="H22" i="40"/>
  <c r="G22" i="40"/>
  <c r="F22" i="40"/>
  <c r="E22" i="40"/>
  <c r="D22" i="40"/>
  <c r="N21" i="40"/>
  <c r="O21" i="40" s="1"/>
  <c r="N20" i="40"/>
  <c r="O20" i="40"/>
  <c r="N19" i="40"/>
  <c r="O19" i="40" s="1"/>
  <c r="N18" i="40"/>
  <c r="O18" i="40" s="1"/>
  <c r="N17" i="40"/>
  <c r="O17" i="40"/>
  <c r="N16" i="40"/>
  <c r="O16" i="40"/>
  <c r="M15" i="40"/>
  <c r="L15" i="40"/>
  <c r="K15" i="40"/>
  <c r="J15" i="40"/>
  <c r="I15" i="40"/>
  <c r="H15" i="40"/>
  <c r="G15" i="40"/>
  <c r="F15" i="40"/>
  <c r="E15" i="40"/>
  <c r="D15" i="40"/>
  <c r="N14" i="40"/>
  <c r="O14" i="40"/>
  <c r="N13" i="40"/>
  <c r="O13" i="40" s="1"/>
  <c r="N12" i="40"/>
  <c r="O12" i="40"/>
  <c r="N11" i="40"/>
  <c r="O11" i="40" s="1"/>
  <c r="N10" i="40"/>
  <c r="O10" i="40" s="1"/>
  <c r="N9" i="40"/>
  <c r="O9" i="40"/>
  <c r="N8" i="40"/>
  <c r="O8" i="40"/>
  <c r="N7" i="40"/>
  <c r="O7" i="40" s="1"/>
  <c r="N6" i="40"/>
  <c r="O6" i="40"/>
  <c r="M5" i="40"/>
  <c r="L5" i="40"/>
  <c r="K5" i="40"/>
  <c r="J5" i="40"/>
  <c r="I5" i="40"/>
  <c r="H5" i="40"/>
  <c r="G5" i="40"/>
  <c r="F5" i="40"/>
  <c r="E5" i="40"/>
  <c r="E47" i="40" s="1"/>
  <c r="D5" i="40"/>
  <c r="N43" i="39"/>
  <c r="O43" i="39"/>
  <c r="M42" i="39"/>
  <c r="L42" i="39"/>
  <c r="K42" i="39"/>
  <c r="J42" i="39"/>
  <c r="I42" i="39"/>
  <c r="H42" i="39"/>
  <c r="G42" i="39"/>
  <c r="N42" i="39" s="1"/>
  <c r="O42" i="39" s="1"/>
  <c r="F42" i="39"/>
  <c r="E42" i="39"/>
  <c r="D42" i="39"/>
  <c r="N41" i="39"/>
  <c r="O41" i="39" s="1"/>
  <c r="N40" i="39"/>
  <c r="O40" i="39" s="1"/>
  <c r="N39" i="39"/>
  <c r="O39" i="39" s="1"/>
  <c r="N38" i="39"/>
  <c r="O38" i="39"/>
  <c r="M37" i="39"/>
  <c r="L37" i="39"/>
  <c r="K37" i="39"/>
  <c r="J37" i="39"/>
  <c r="I37" i="39"/>
  <c r="H37" i="39"/>
  <c r="G37" i="39"/>
  <c r="F37" i="39"/>
  <c r="E37" i="39"/>
  <c r="D37" i="39"/>
  <c r="N36" i="39"/>
  <c r="O36" i="39"/>
  <c r="N35" i="39"/>
  <c r="O35" i="39"/>
  <c r="M34" i="39"/>
  <c r="L34" i="39"/>
  <c r="K34" i="39"/>
  <c r="J34" i="39"/>
  <c r="I34" i="39"/>
  <c r="H34" i="39"/>
  <c r="G34" i="39"/>
  <c r="F34" i="39"/>
  <c r="E34" i="39"/>
  <c r="E44" i="39" s="1"/>
  <c r="D34" i="39"/>
  <c r="D44" i="39" s="1"/>
  <c r="N33" i="39"/>
  <c r="O33" i="39"/>
  <c r="N32" i="39"/>
  <c r="O32" i="39" s="1"/>
  <c r="N31" i="39"/>
  <c r="O31" i="39" s="1"/>
  <c r="N30" i="39"/>
  <c r="O30" i="39" s="1"/>
  <c r="M29" i="39"/>
  <c r="L29" i="39"/>
  <c r="K29" i="39"/>
  <c r="J29" i="39"/>
  <c r="I29" i="39"/>
  <c r="H29" i="39"/>
  <c r="G29" i="39"/>
  <c r="F29" i="39"/>
  <c r="E29" i="39"/>
  <c r="D29" i="39"/>
  <c r="N28" i="39"/>
  <c r="O28" i="39" s="1"/>
  <c r="N27" i="39"/>
  <c r="O27" i="39" s="1"/>
  <c r="N26" i="39"/>
  <c r="O26" i="39" s="1"/>
  <c r="N25" i="39"/>
  <c r="O25" i="39" s="1"/>
  <c r="N24" i="39"/>
  <c r="O24" i="39" s="1"/>
  <c r="N23" i="39"/>
  <c r="O23" i="39" s="1"/>
  <c r="M22" i="39"/>
  <c r="L22" i="39"/>
  <c r="K22" i="39"/>
  <c r="J22" i="39"/>
  <c r="I22" i="39"/>
  <c r="I44" i="39" s="1"/>
  <c r="H22" i="39"/>
  <c r="G22" i="39"/>
  <c r="F22" i="39"/>
  <c r="E22" i="39"/>
  <c r="D22" i="39"/>
  <c r="N21" i="39"/>
  <c r="O21" i="39" s="1"/>
  <c r="N20" i="39"/>
  <c r="O20" i="39" s="1"/>
  <c r="N19" i="39"/>
  <c r="O19" i="39" s="1"/>
  <c r="N18" i="39"/>
  <c r="O18" i="39"/>
  <c r="N17" i="39"/>
  <c r="O17" i="39" s="1"/>
  <c r="N16" i="39"/>
  <c r="O16" i="39" s="1"/>
  <c r="M15" i="39"/>
  <c r="L15" i="39"/>
  <c r="K15" i="39"/>
  <c r="J15" i="39"/>
  <c r="I15" i="39"/>
  <c r="H15" i="39"/>
  <c r="G15" i="39"/>
  <c r="G44" i="39" s="1"/>
  <c r="F15" i="39"/>
  <c r="F44" i="39" s="1"/>
  <c r="E15" i="39"/>
  <c r="D15" i="39"/>
  <c r="N14" i="39"/>
  <c r="O14" i="39" s="1"/>
  <c r="N13" i="39"/>
  <c r="O13" i="39" s="1"/>
  <c r="N12" i="39"/>
  <c r="O12" i="39" s="1"/>
  <c r="N11" i="39"/>
  <c r="O11" i="39" s="1"/>
  <c r="N10" i="39"/>
  <c r="O10" i="39" s="1"/>
  <c r="N9" i="39"/>
  <c r="O9" i="39" s="1"/>
  <c r="N8" i="39"/>
  <c r="O8" i="39" s="1"/>
  <c r="N7" i="39"/>
  <c r="O7" i="39" s="1"/>
  <c r="N6" i="39"/>
  <c r="O6" i="39" s="1"/>
  <c r="M5" i="39"/>
  <c r="M44" i="39" s="1"/>
  <c r="L5" i="39"/>
  <c r="K5" i="39"/>
  <c r="J5" i="39"/>
  <c r="I5" i="39"/>
  <c r="H5" i="39"/>
  <c r="G5" i="39"/>
  <c r="F5" i="39"/>
  <c r="E5" i="39"/>
  <c r="D5" i="39"/>
  <c r="N42" i="38"/>
  <c r="O42" i="38" s="1"/>
  <c r="M41" i="38"/>
  <c r="L41" i="38"/>
  <c r="K41" i="38"/>
  <c r="J41" i="38"/>
  <c r="I41" i="38"/>
  <c r="H41" i="38"/>
  <c r="G41" i="38"/>
  <c r="F41" i="38"/>
  <c r="E41" i="38"/>
  <c r="D41" i="38"/>
  <c r="N40" i="38"/>
  <c r="O40" i="38" s="1"/>
  <c r="N39" i="38"/>
  <c r="O39" i="38" s="1"/>
  <c r="N38" i="38"/>
  <c r="O38" i="38" s="1"/>
  <c r="N37" i="38"/>
  <c r="O37" i="38" s="1"/>
  <c r="M36" i="38"/>
  <c r="L36" i="38"/>
  <c r="K36" i="38"/>
  <c r="J36" i="38"/>
  <c r="I36" i="38"/>
  <c r="H36" i="38"/>
  <c r="G36" i="38"/>
  <c r="F36" i="38"/>
  <c r="N36" i="38" s="1"/>
  <c r="O36" i="38" s="1"/>
  <c r="E36" i="38"/>
  <c r="D36" i="38"/>
  <c r="N35" i="38"/>
  <c r="O35" i="38" s="1"/>
  <c r="N34" i="38"/>
  <c r="O34" i="38" s="1"/>
  <c r="M33" i="38"/>
  <c r="L33" i="38"/>
  <c r="K33" i="38"/>
  <c r="J33" i="38"/>
  <c r="I33" i="38"/>
  <c r="H33" i="38"/>
  <c r="G33" i="38"/>
  <c r="F33" i="38"/>
  <c r="N33" i="38" s="1"/>
  <c r="O33" i="38" s="1"/>
  <c r="E33" i="38"/>
  <c r="D33" i="38"/>
  <c r="N32" i="38"/>
  <c r="O32" i="38"/>
  <c r="N31" i="38"/>
  <c r="O31" i="38"/>
  <c r="N30" i="38"/>
  <c r="O30" i="38" s="1"/>
  <c r="N29" i="38"/>
  <c r="O29" i="38"/>
  <c r="M28" i="38"/>
  <c r="L28" i="38"/>
  <c r="K28" i="38"/>
  <c r="J28" i="38"/>
  <c r="I28" i="38"/>
  <c r="H28" i="38"/>
  <c r="G28" i="38"/>
  <c r="N28" i="38" s="1"/>
  <c r="O28" i="38" s="1"/>
  <c r="F28" i="38"/>
  <c r="E28" i="38"/>
  <c r="D28" i="38"/>
  <c r="N27" i="38"/>
  <c r="O27" i="38" s="1"/>
  <c r="N26" i="38"/>
  <c r="O26" i="38" s="1"/>
  <c r="N25" i="38"/>
  <c r="O25" i="38" s="1"/>
  <c r="N24" i="38"/>
  <c r="O24" i="38"/>
  <c r="N23" i="38"/>
  <c r="O23" i="38"/>
  <c r="N22" i="38"/>
  <c r="O22" i="38" s="1"/>
  <c r="M21" i="38"/>
  <c r="L21" i="38"/>
  <c r="K21" i="38"/>
  <c r="J21" i="38"/>
  <c r="I21" i="38"/>
  <c r="H21" i="38"/>
  <c r="G21" i="38"/>
  <c r="F21" i="38"/>
  <c r="E21" i="38"/>
  <c r="D21" i="38"/>
  <c r="N20" i="38"/>
  <c r="O20" i="38" s="1"/>
  <c r="N19" i="38"/>
  <c r="O19" i="38" s="1"/>
  <c r="N18" i="38"/>
  <c r="O18" i="38" s="1"/>
  <c r="N17" i="38"/>
  <c r="O17" i="38" s="1"/>
  <c r="N16" i="38"/>
  <c r="O16" i="38" s="1"/>
  <c r="M15" i="38"/>
  <c r="L15" i="38"/>
  <c r="K15" i="38"/>
  <c r="J15" i="38"/>
  <c r="I15" i="38"/>
  <c r="H15" i="38"/>
  <c r="G15" i="38"/>
  <c r="F15" i="38"/>
  <c r="E15" i="38"/>
  <c r="D15" i="38"/>
  <c r="N14" i="38"/>
  <c r="O14" i="38" s="1"/>
  <c r="N13" i="38"/>
  <c r="O13" i="38" s="1"/>
  <c r="N12" i="38"/>
  <c r="O12" i="38" s="1"/>
  <c r="N11" i="38"/>
  <c r="O11" i="38" s="1"/>
  <c r="N10" i="38"/>
  <c r="O10" i="38" s="1"/>
  <c r="N9" i="38"/>
  <c r="O9" i="38"/>
  <c r="N8" i="38"/>
  <c r="O8" i="38" s="1"/>
  <c r="N7" i="38"/>
  <c r="O7" i="38" s="1"/>
  <c r="N6" i="38"/>
  <c r="O6" i="38" s="1"/>
  <c r="M5" i="38"/>
  <c r="L5" i="38"/>
  <c r="K5" i="38"/>
  <c r="K43" i="38" s="1"/>
  <c r="J5" i="38"/>
  <c r="J43" i="38" s="1"/>
  <c r="I5" i="38"/>
  <c r="H5" i="38"/>
  <c r="H43" i="38" s="1"/>
  <c r="G5" i="38"/>
  <c r="F5" i="38"/>
  <c r="E5" i="38"/>
  <c r="D5" i="38"/>
  <c r="N41" i="37"/>
  <c r="O41" i="37" s="1"/>
  <c r="M40" i="37"/>
  <c r="L40" i="37"/>
  <c r="K40" i="37"/>
  <c r="J40" i="37"/>
  <c r="I40" i="37"/>
  <c r="H40" i="37"/>
  <c r="G40" i="37"/>
  <c r="F40" i="37"/>
  <c r="E40" i="37"/>
  <c r="D40" i="37"/>
  <c r="N39" i="37"/>
  <c r="O39" i="37" s="1"/>
  <c r="N38" i="37"/>
  <c r="O38" i="37"/>
  <c r="N37" i="37"/>
  <c r="O37" i="37" s="1"/>
  <c r="N36" i="37"/>
  <c r="O36" i="37" s="1"/>
  <c r="N35" i="37"/>
  <c r="O35" i="37" s="1"/>
  <c r="N34" i="37"/>
  <c r="O34" i="37" s="1"/>
  <c r="M33" i="37"/>
  <c r="L33" i="37"/>
  <c r="K33" i="37"/>
  <c r="J33" i="37"/>
  <c r="N33" i="37" s="1"/>
  <c r="O33" i="37" s="1"/>
  <c r="I33" i="37"/>
  <c r="H33" i="37"/>
  <c r="G33" i="37"/>
  <c r="F33" i="37"/>
  <c r="E33" i="37"/>
  <c r="D33" i="37"/>
  <c r="N32" i="37"/>
  <c r="O32" i="37" s="1"/>
  <c r="M31" i="37"/>
  <c r="L31" i="37"/>
  <c r="K31" i="37"/>
  <c r="J31" i="37"/>
  <c r="I31" i="37"/>
  <c r="H31" i="37"/>
  <c r="G31" i="37"/>
  <c r="F31" i="37"/>
  <c r="E31" i="37"/>
  <c r="N31" i="37" s="1"/>
  <c r="O31" i="37" s="1"/>
  <c r="D31" i="37"/>
  <c r="N30" i="37"/>
  <c r="O30" i="37" s="1"/>
  <c r="N29" i="37"/>
  <c r="O29" i="37"/>
  <c r="M28" i="37"/>
  <c r="L28" i="37"/>
  <c r="K28" i="37"/>
  <c r="J28" i="37"/>
  <c r="I28" i="37"/>
  <c r="H28" i="37"/>
  <c r="G28" i="37"/>
  <c r="F28" i="37"/>
  <c r="E28" i="37"/>
  <c r="D28" i="37"/>
  <c r="N27" i="37"/>
  <c r="O27" i="37"/>
  <c r="N26" i="37"/>
  <c r="O26" i="37" s="1"/>
  <c r="N25" i="37"/>
  <c r="O25" i="37" s="1"/>
  <c r="N24" i="37"/>
  <c r="O24" i="37" s="1"/>
  <c r="N23" i="37"/>
  <c r="O23" i="37" s="1"/>
  <c r="N22" i="37"/>
  <c r="O22" i="37" s="1"/>
  <c r="N21" i="37"/>
  <c r="O21" i="37"/>
  <c r="N20" i="37"/>
  <c r="O20" i="37" s="1"/>
  <c r="M19" i="37"/>
  <c r="L19" i="37"/>
  <c r="K19" i="37"/>
  <c r="J19" i="37"/>
  <c r="I19" i="37"/>
  <c r="H19" i="37"/>
  <c r="G19" i="37"/>
  <c r="F19" i="37"/>
  <c r="E19" i="37"/>
  <c r="D19" i="37"/>
  <c r="N18" i="37"/>
  <c r="O18" i="37" s="1"/>
  <c r="N17" i="37"/>
  <c r="O17" i="37" s="1"/>
  <c r="N16" i="37"/>
  <c r="O16" i="37" s="1"/>
  <c r="M15" i="37"/>
  <c r="L15" i="37"/>
  <c r="K15" i="37"/>
  <c r="J15" i="37"/>
  <c r="I15" i="37"/>
  <c r="H15" i="37"/>
  <c r="G15" i="37"/>
  <c r="F15" i="37"/>
  <c r="E15" i="37"/>
  <c r="D15" i="37"/>
  <c r="N14" i="37"/>
  <c r="O14" i="37" s="1"/>
  <c r="N13" i="37"/>
  <c r="O13" i="37" s="1"/>
  <c r="N12" i="37"/>
  <c r="O12" i="37" s="1"/>
  <c r="N11" i="37"/>
  <c r="O11" i="37"/>
  <c r="N10" i="37"/>
  <c r="O10" i="37" s="1"/>
  <c r="N9" i="37"/>
  <c r="O9" i="37" s="1"/>
  <c r="N8" i="37"/>
  <c r="O8" i="37" s="1"/>
  <c r="N7" i="37"/>
  <c r="O7" i="37" s="1"/>
  <c r="N6" i="37"/>
  <c r="O6" i="37" s="1"/>
  <c r="M5" i="37"/>
  <c r="M42" i="37" s="1"/>
  <c r="L5" i="37"/>
  <c r="K5" i="37"/>
  <c r="J5" i="37"/>
  <c r="I5" i="37"/>
  <c r="I42" i="37" s="1"/>
  <c r="H5" i="37"/>
  <c r="G5" i="37"/>
  <c r="F5" i="37"/>
  <c r="F42" i="37" s="1"/>
  <c r="E5" i="37"/>
  <c r="D5" i="37"/>
  <c r="N46" i="36"/>
  <c r="O46" i="36"/>
  <c r="M45" i="36"/>
  <c r="L45" i="36"/>
  <c r="K45" i="36"/>
  <c r="J45" i="36"/>
  <c r="I45" i="36"/>
  <c r="H45" i="36"/>
  <c r="G45" i="36"/>
  <c r="F45" i="36"/>
  <c r="E45" i="36"/>
  <c r="D45" i="36"/>
  <c r="N44" i="36"/>
  <c r="O44" i="36"/>
  <c r="N43" i="36"/>
  <c r="O43" i="36" s="1"/>
  <c r="N42" i="36"/>
  <c r="O42" i="36" s="1"/>
  <c r="N41" i="36"/>
  <c r="O41" i="36" s="1"/>
  <c r="M40" i="36"/>
  <c r="L40" i="36"/>
  <c r="K40" i="36"/>
  <c r="J40" i="36"/>
  <c r="I40" i="36"/>
  <c r="H40" i="36"/>
  <c r="G40" i="36"/>
  <c r="F40" i="36"/>
  <c r="E40" i="36"/>
  <c r="D40" i="36"/>
  <c r="N39" i="36"/>
  <c r="O39" i="36" s="1"/>
  <c r="N38" i="36"/>
  <c r="O38" i="36" s="1"/>
  <c r="M37" i="36"/>
  <c r="L37" i="36"/>
  <c r="K37" i="36"/>
  <c r="J37" i="36"/>
  <c r="I37" i="36"/>
  <c r="H37" i="36"/>
  <c r="G37" i="36"/>
  <c r="F37" i="36"/>
  <c r="E37" i="36"/>
  <c r="D37" i="36"/>
  <c r="N36" i="36"/>
  <c r="O36" i="36" s="1"/>
  <c r="N35" i="36"/>
  <c r="O35" i="36" s="1"/>
  <c r="N34" i="36"/>
  <c r="O34" i="36"/>
  <c r="N33" i="36"/>
  <c r="O33" i="36" s="1"/>
  <c r="N32" i="36"/>
  <c r="O32" i="36" s="1"/>
  <c r="M31" i="36"/>
  <c r="L31" i="36"/>
  <c r="K31" i="36"/>
  <c r="J31" i="36"/>
  <c r="I31" i="36"/>
  <c r="H31" i="36"/>
  <c r="G31" i="36"/>
  <c r="G47" i="36" s="1"/>
  <c r="F31" i="36"/>
  <c r="N31" i="36" s="1"/>
  <c r="O31" i="36" s="1"/>
  <c r="E31" i="36"/>
  <c r="D31" i="36"/>
  <c r="N30" i="36"/>
  <c r="O30" i="36" s="1"/>
  <c r="N29" i="36"/>
  <c r="O29" i="36" s="1"/>
  <c r="N28" i="36"/>
  <c r="O28" i="36" s="1"/>
  <c r="N27" i="36"/>
  <c r="O27" i="36" s="1"/>
  <c r="N26" i="36"/>
  <c r="O26" i="36"/>
  <c r="N25" i="36"/>
  <c r="O25" i="36" s="1"/>
  <c r="N24" i="36"/>
  <c r="O24" i="36" s="1"/>
  <c r="N23" i="36"/>
  <c r="O23" i="36" s="1"/>
  <c r="M22" i="36"/>
  <c r="L22" i="36"/>
  <c r="K22" i="36"/>
  <c r="J22" i="36"/>
  <c r="I22" i="36"/>
  <c r="H22" i="36"/>
  <c r="G22" i="36"/>
  <c r="F22" i="36"/>
  <c r="E22" i="36"/>
  <c r="D22" i="36"/>
  <c r="N21" i="36"/>
  <c r="O21" i="36" s="1"/>
  <c r="N20" i="36"/>
  <c r="O20" i="36" s="1"/>
  <c r="N19" i="36"/>
  <c r="O19" i="36" s="1"/>
  <c r="N18" i="36"/>
  <c r="O18" i="36" s="1"/>
  <c r="N17" i="36"/>
  <c r="O17" i="36" s="1"/>
  <c r="N16" i="36"/>
  <c r="O16" i="36" s="1"/>
  <c r="M15" i="36"/>
  <c r="L15" i="36"/>
  <c r="K15" i="36"/>
  <c r="J15" i="36"/>
  <c r="I15" i="36"/>
  <c r="I47" i="36" s="1"/>
  <c r="H15" i="36"/>
  <c r="G15" i="36"/>
  <c r="F15" i="36"/>
  <c r="E15" i="36"/>
  <c r="D15" i="36"/>
  <c r="N14" i="36"/>
  <c r="O14" i="36" s="1"/>
  <c r="N13" i="36"/>
  <c r="O13" i="36" s="1"/>
  <c r="N12" i="36"/>
  <c r="O12" i="36" s="1"/>
  <c r="N11" i="36"/>
  <c r="O11" i="36" s="1"/>
  <c r="N10" i="36"/>
  <c r="O10" i="36" s="1"/>
  <c r="N9" i="36"/>
  <c r="O9" i="36" s="1"/>
  <c r="N8" i="36"/>
  <c r="O8" i="36" s="1"/>
  <c r="N7" i="36"/>
  <c r="O7" i="36" s="1"/>
  <c r="N6" i="36"/>
  <c r="O6" i="36" s="1"/>
  <c r="M5" i="36"/>
  <c r="L5" i="36"/>
  <c r="K5" i="36"/>
  <c r="K47" i="36" s="1"/>
  <c r="J5" i="36"/>
  <c r="I5" i="36"/>
  <c r="H5" i="36"/>
  <c r="G5" i="36"/>
  <c r="F5" i="36"/>
  <c r="F47" i="36" s="1"/>
  <c r="E5" i="36"/>
  <c r="D5" i="36"/>
  <c r="D47" i="36" s="1"/>
  <c r="N49" i="35"/>
  <c r="O49" i="35" s="1"/>
  <c r="M48" i="35"/>
  <c r="L48" i="35"/>
  <c r="K48" i="35"/>
  <c r="J48" i="35"/>
  <c r="I48" i="35"/>
  <c r="H48" i="35"/>
  <c r="G48" i="35"/>
  <c r="F48" i="35"/>
  <c r="E48" i="35"/>
  <c r="D48" i="35"/>
  <c r="N47" i="35"/>
  <c r="O47" i="35" s="1"/>
  <c r="N46" i="35"/>
  <c r="O46" i="35"/>
  <c r="N45" i="35"/>
  <c r="O45" i="35"/>
  <c r="N44" i="35"/>
  <c r="O44" i="35" s="1"/>
  <c r="M43" i="35"/>
  <c r="L43" i="35"/>
  <c r="K43" i="35"/>
  <c r="J43" i="35"/>
  <c r="I43" i="35"/>
  <c r="N43" i="35" s="1"/>
  <c r="O43" i="35" s="1"/>
  <c r="H43" i="35"/>
  <c r="G43" i="35"/>
  <c r="F43" i="35"/>
  <c r="E43" i="35"/>
  <c r="D43" i="35"/>
  <c r="N42" i="35"/>
  <c r="O42" i="35" s="1"/>
  <c r="N41" i="35"/>
  <c r="O41" i="35"/>
  <c r="M40" i="35"/>
  <c r="L40" i="35"/>
  <c r="K40" i="35"/>
  <c r="K50" i="35" s="1"/>
  <c r="J40" i="35"/>
  <c r="I40" i="35"/>
  <c r="H40" i="35"/>
  <c r="G40" i="35"/>
  <c r="F40" i="35"/>
  <c r="E40" i="35"/>
  <c r="D40" i="35"/>
  <c r="N39" i="35"/>
  <c r="O39" i="35"/>
  <c r="N38" i="35"/>
  <c r="O38" i="35" s="1"/>
  <c r="N37" i="35"/>
  <c r="O37" i="35"/>
  <c r="N36" i="35"/>
  <c r="O36" i="35"/>
  <c r="N35" i="35"/>
  <c r="O35" i="35" s="1"/>
  <c r="M34" i="35"/>
  <c r="L34" i="35"/>
  <c r="K34" i="35"/>
  <c r="J34" i="35"/>
  <c r="I34" i="35"/>
  <c r="H34" i="35"/>
  <c r="G34" i="35"/>
  <c r="F34" i="35"/>
  <c r="E34" i="35"/>
  <c r="D34" i="35"/>
  <c r="N33" i="35"/>
  <c r="O33" i="35" s="1"/>
  <c r="N32" i="35"/>
  <c r="O32" i="35"/>
  <c r="N31" i="35"/>
  <c r="O31" i="35"/>
  <c r="N30" i="35"/>
  <c r="O30" i="35" s="1"/>
  <c r="N29" i="35"/>
  <c r="O29" i="35"/>
  <c r="N28" i="35"/>
  <c r="O28" i="35"/>
  <c r="N27" i="35"/>
  <c r="O27" i="35" s="1"/>
  <c r="N26" i="35"/>
  <c r="O26" i="35"/>
  <c r="N25" i="35"/>
  <c r="O25" i="35"/>
  <c r="N24" i="35"/>
  <c r="O24" i="35" s="1"/>
  <c r="N23" i="35"/>
  <c r="O23" i="35"/>
  <c r="N22" i="35"/>
  <c r="O22" i="35"/>
  <c r="M21" i="35"/>
  <c r="L21" i="35"/>
  <c r="K21" i="35"/>
  <c r="J21" i="35"/>
  <c r="J50" i="35" s="1"/>
  <c r="I21" i="35"/>
  <c r="H21" i="35"/>
  <c r="G21" i="35"/>
  <c r="F21" i="35"/>
  <c r="E21" i="35"/>
  <c r="D21" i="35"/>
  <c r="N20" i="35"/>
  <c r="O20" i="35" s="1"/>
  <c r="N19" i="35"/>
  <c r="O19" i="35" s="1"/>
  <c r="N18" i="35"/>
  <c r="O18" i="35" s="1"/>
  <c r="N17" i="35"/>
  <c r="O17" i="35"/>
  <c r="N16" i="35"/>
  <c r="O16" i="35"/>
  <c r="M15" i="35"/>
  <c r="L15" i="35"/>
  <c r="K15" i="35"/>
  <c r="J15" i="35"/>
  <c r="I15" i="35"/>
  <c r="H15" i="35"/>
  <c r="G15" i="35"/>
  <c r="F15" i="35"/>
  <c r="E15" i="35"/>
  <c r="N15" i="35" s="1"/>
  <c r="O15" i="35" s="1"/>
  <c r="D15" i="35"/>
  <c r="N14" i="35"/>
  <c r="O14" i="35"/>
  <c r="N13" i="35"/>
  <c r="O13" i="35" s="1"/>
  <c r="N12" i="35"/>
  <c r="O12" i="35"/>
  <c r="N11" i="35"/>
  <c r="O11" i="35"/>
  <c r="N10" i="35"/>
  <c r="O10" i="35" s="1"/>
  <c r="N9" i="35"/>
  <c r="O9" i="35"/>
  <c r="N8" i="35"/>
  <c r="O8" i="35"/>
  <c r="N7" i="35"/>
  <c r="O7" i="35" s="1"/>
  <c r="N6" i="35"/>
  <c r="O6" i="35"/>
  <c r="M5" i="35"/>
  <c r="M50" i="35"/>
  <c r="L5" i="35"/>
  <c r="L50" i="35" s="1"/>
  <c r="K5" i="35"/>
  <c r="J5" i="35"/>
  <c r="I5" i="35"/>
  <c r="H5" i="35"/>
  <c r="G5" i="35"/>
  <c r="F5" i="35"/>
  <c r="F50" i="35" s="1"/>
  <c r="E5" i="35"/>
  <c r="E50" i="35"/>
  <c r="D5" i="35"/>
  <c r="N47" i="34"/>
  <c r="O47" i="34"/>
  <c r="N46" i="34"/>
  <c r="O46" i="34" s="1"/>
  <c r="M45" i="34"/>
  <c r="L45" i="34"/>
  <c r="K45" i="34"/>
  <c r="J45" i="34"/>
  <c r="I45" i="34"/>
  <c r="H45" i="34"/>
  <c r="G45" i="34"/>
  <c r="F45" i="34"/>
  <c r="E45" i="34"/>
  <c r="D45" i="34"/>
  <c r="N44" i="34"/>
  <c r="O44" i="34" s="1"/>
  <c r="N43" i="34"/>
  <c r="O43" i="34" s="1"/>
  <c r="N42" i="34"/>
  <c r="O42" i="34" s="1"/>
  <c r="N41" i="34"/>
  <c r="O41" i="34" s="1"/>
  <c r="M40" i="34"/>
  <c r="L40" i="34"/>
  <c r="K40" i="34"/>
  <c r="J40" i="34"/>
  <c r="I40" i="34"/>
  <c r="N40" i="34" s="1"/>
  <c r="O40" i="34" s="1"/>
  <c r="H40" i="34"/>
  <c r="G40" i="34"/>
  <c r="F40" i="34"/>
  <c r="E40" i="34"/>
  <c r="D40" i="34"/>
  <c r="N39" i="34"/>
  <c r="O39" i="34" s="1"/>
  <c r="N38" i="34"/>
  <c r="O38" i="34" s="1"/>
  <c r="M37" i="34"/>
  <c r="L37" i="34"/>
  <c r="K37" i="34"/>
  <c r="J37" i="34"/>
  <c r="I37" i="34"/>
  <c r="H37" i="34"/>
  <c r="G37" i="34"/>
  <c r="F37" i="34"/>
  <c r="E37" i="34"/>
  <c r="D37" i="34"/>
  <c r="N37" i="34" s="1"/>
  <c r="O37" i="34" s="1"/>
  <c r="N36" i="34"/>
  <c r="O36" i="34" s="1"/>
  <c r="N35" i="34"/>
  <c r="O35" i="34" s="1"/>
  <c r="N34" i="34"/>
  <c r="O34" i="34" s="1"/>
  <c r="N33" i="34"/>
  <c r="O33" i="34" s="1"/>
  <c r="N32" i="34"/>
  <c r="O32" i="34" s="1"/>
  <c r="M31" i="34"/>
  <c r="L31" i="34"/>
  <c r="K31" i="34"/>
  <c r="J31" i="34"/>
  <c r="I31" i="34"/>
  <c r="H31" i="34"/>
  <c r="G31" i="34"/>
  <c r="F31" i="34"/>
  <c r="E31" i="34"/>
  <c r="D31" i="34"/>
  <c r="N30" i="34"/>
  <c r="O30" i="34" s="1"/>
  <c r="N29" i="34"/>
  <c r="O29" i="34" s="1"/>
  <c r="N28" i="34"/>
  <c r="O28" i="34" s="1"/>
  <c r="N27" i="34"/>
  <c r="O27" i="34" s="1"/>
  <c r="N26" i="34"/>
  <c r="O26" i="34" s="1"/>
  <c r="N25" i="34"/>
  <c r="O25" i="34" s="1"/>
  <c r="N24" i="34"/>
  <c r="O24" i="34" s="1"/>
  <c r="N23" i="34"/>
  <c r="O23" i="34" s="1"/>
  <c r="N22" i="34"/>
  <c r="O22" i="34" s="1"/>
  <c r="N21" i="34"/>
  <c r="O21" i="34" s="1"/>
  <c r="N20" i="34"/>
  <c r="O20" i="34" s="1"/>
  <c r="M19" i="34"/>
  <c r="L19" i="34"/>
  <c r="K19" i="34"/>
  <c r="J19" i="34"/>
  <c r="I19" i="34"/>
  <c r="N19" i="34"/>
  <c r="O19" i="34" s="1"/>
  <c r="H19" i="34"/>
  <c r="G19" i="34"/>
  <c r="F19" i="34"/>
  <c r="E19" i="34"/>
  <c r="D19" i="34"/>
  <c r="N18" i="34"/>
  <c r="O18" i="34"/>
  <c r="N17" i="34"/>
  <c r="O17" i="34"/>
  <c r="N16" i="34"/>
  <c r="O16" i="34" s="1"/>
  <c r="M15" i="34"/>
  <c r="L15" i="34"/>
  <c r="K15" i="34"/>
  <c r="J15" i="34"/>
  <c r="J48" i="34" s="1"/>
  <c r="I15" i="34"/>
  <c r="H15" i="34"/>
  <c r="G15" i="34"/>
  <c r="F15" i="34"/>
  <c r="F48" i="34" s="1"/>
  <c r="E15" i="34"/>
  <c r="D15" i="34"/>
  <c r="N15" i="34"/>
  <c r="O15" i="34" s="1"/>
  <c r="N14" i="34"/>
  <c r="O14" i="34"/>
  <c r="N13" i="34"/>
  <c r="O13" i="34"/>
  <c r="N12" i="34"/>
  <c r="O12" i="34" s="1"/>
  <c r="N11" i="34"/>
  <c r="O11" i="34"/>
  <c r="N10" i="34"/>
  <c r="O10" i="34"/>
  <c r="N9" i="34"/>
  <c r="O9" i="34" s="1"/>
  <c r="N8" i="34"/>
  <c r="O8" i="34"/>
  <c r="N7" i="34"/>
  <c r="O7" i="34"/>
  <c r="N6" i="34"/>
  <c r="O6" i="34" s="1"/>
  <c r="M5" i="34"/>
  <c r="L5" i="34"/>
  <c r="L48" i="34" s="1"/>
  <c r="K5" i="34"/>
  <c r="K48" i="34" s="1"/>
  <c r="J5" i="34"/>
  <c r="I5" i="34"/>
  <c r="I48" i="34" s="1"/>
  <c r="H5" i="34"/>
  <c r="G5" i="34"/>
  <c r="F5" i="34"/>
  <c r="E5" i="34"/>
  <c r="D5" i="34"/>
  <c r="N49" i="33"/>
  <c r="O49" i="33" s="1"/>
  <c r="N35" i="33"/>
  <c r="O35" i="33" s="1"/>
  <c r="N36" i="33"/>
  <c r="O36" i="33" s="1"/>
  <c r="N37" i="33"/>
  <c r="O37" i="33" s="1"/>
  <c r="N38" i="33"/>
  <c r="O38" i="33" s="1"/>
  <c r="N22" i="33"/>
  <c r="O22" i="33" s="1"/>
  <c r="N23" i="33"/>
  <c r="O23" i="33" s="1"/>
  <c r="N24" i="33"/>
  <c r="O24" i="33" s="1"/>
  <c r="N25" i="33"/>
  <c r="O25" i="33" s="1"/>
  <c r="N26" i="33"/>
  <c r="O26" i="33" s="1"/>
  <c r="N27" i="33"/>
  <c r="O27" i="33" s="1"/>
  <c r="N28" i="33"/>
  <c r="O28" i="33" s="1"/>
  <c r="N29" i="33"/>
  <c r="O29" i="33" s="1"/>
  <c r="N30" i="33"/>
  <c r="O30" i="33" s="1"/>
  <c r="N31" i="33"/>
  <c r="O31" i="33" s="1"/>
  <c r="N32" i="33"/>
  <c r="O32" i="33" s="1"/>
  <c r="N33" i="33"/>
  <c r="O33" i="33" s="1"/>
  <c r="E34" i="33"/>
  <c r="E50" i="33" s="1"/>
  <c r="F34" i="33"/>
  <c r="G34" i="33"/>
  <c r="H34" i="33"/>
  <c r="I34" i="33"/>
  <c r="J34" i="33"/>
  <c r="K34" i="33"/>
  <c r="K50" i="33" s="1"/>
  <c r="L34" i="33"/>
  <c r="M34" i="33"/>
  <c r="D34" i="33"/>
  <c r="E21" i="33"/>
  <c r="F21" i="33"/>
  <c r="G21" i="33"/>
  <c r="H21" i="33"/>
  <c r="I21" i="33"/>
  <c r="J21" i="33"/>
  <c r="K21" i="33"/>
  <c r="L21" i="33"/>
  <c r="M21" i="33"/>
  <c r="M50" i="33" s="1"/>
  <c r="D21" i="33"/>
  <c r="E15" i="33"/>
  <c r="F15" i="33"/>
  <c r="G15" i="33"/>
  <c r="N15" i="33" s="1"/>
  <c r="O15" i="33" s="1"/>
  <c r="H15" i="33"/>
  <c r="H50" i="33"/>
  <c r="I15" i="33"/>
  <c r="J15" i="33"/>
  <c r="K15" i="33"/>
  <c r="L15" i="33"/>
  <c r="M15" i="33"/>
  <c r="D15" i="33"/>
  <c r="E5" i="33"/>
  <c r="F5" i="33"/>
  <c r="G5" i="33"/>
  <c r="H5" i="33"/>
  <c r="I5" i="33"/>
  <c r="I50" i="33" s="1"/>
  <c r="J5" i="33"/>
  <c r="K5" i="33"/>
  <c r="L5" i="33"/>
  <c r="M5" i="33"/>
  <c r="D5" i="33"/>
  <c r="E47" i="33"/>
  <c r="F47" i="33"/>
  <c r="G47" i="33"/>
  <c r="H47" i="33"/>
  <c r="I47" i="33"/>
  <c r="N47" i="33" s="1"/>
  <c r="O47" i="33" s="1"/>
  <c r="J47" i="33"/>
  <c r="K47" i="33"/>
  <c r="L47" i="33"/>
  <c r="M47" i="33"/>
  <c r="D47" i="33"/>
  <c r="N48" i="33"/>
  <c r="O48" i="33" s="1"/>
  <c r="N44" i="33"/>
  <c r="O44" i="33" s="1"/>
  <c r="N45" i="33"/>
  <c r="O45" i="33" s="1"/>
  <c r="N46" i="33"/>
  <c r="N43" i="33"/>
  <c r="O43" i="33" s="1"/>
  <c r="E42" i="33"/>
  <c r="F42" i="33"/>
  <c r="G42" i="33"/>
  <c r="H42" i="33"/>
  <c r="I42" i="33"/>
  <c r="J42" i="33"/>
  <c r="K42" i="33"/>
  <c r="L42" i="33"/>
  <c r="M42" i="33"/>
  <c r="D42" i="33"/>
  <c r="D50" i="33" s="1"/>
  <c r="E39" i="33"/>
  <c r="F39" i="33"/>
  <c r="G39" i="33"/>
  <c r="H39" i="33"/>
  <c r="I39" i="33"/>
  <c r="J39" i="33"/>
  <c r="N39" i="33" s="1"/>
  <c r="O39" i="33" s="1"/>
  <c r="K39" i="33"/>
  <c r="L39" i="33"/>
  <c r="M39" i="33"/>
  <c r="D39" i="33"/>
  <c r="N40" i="33"/>
  <c r="O40" i="33" s="1"/>
  <c r="N41" i="33"/>
  <c r="O41" i="33" s="1"/>
  <c r="N34" i="33"/>
  <c r="O34" i="33" s="1"/>
  <c r="O46" i="33"/>
  <c r="N17" i="33"/>
  <c r="O17" i="33" s="1"/>
  <c r="N18" i="33"/>
  <c r="O18" i="33"/>
  <c r="N19" i="33"/>
  <c r="O19" i="33" s="1"/>
  <c r="N20" i="33"/>
  <c r="O20" i="33"/>
  <c r="N7" i="33"/>
  <c r="O7" i="33"/>
  <c r="N8" i="33"/>
  <c r="O8" i="33"/>
  <c r="N9" i="33"/>
  <c r="O9" i="33" s="1"/>
  <c r="N10" i="33"/>
  <c r="O10" i="33"/>
  <c r="N11" i="33"/>
  <c r="O11" i="33" s="1"/>
  <c r="N12" i="33"/>
  <c r="O12" i="33"/>
  <c r="N13" i="33"/>
  <c r="O13" i="33"/>
  <c r="N14" i="33"/>
  <c r="O14" i="33"/>
  <c r="N6" i="33"/>
  <c r="O6" i="33" s="1"/>
  <c r="N16" i="33"/>
  <c r="O16" i="33"/>
  <c r="L47" i="36"/>
  <c r="M47" i="36"/>
  <c r="N45" i="36"/>
  <c r="O45" i="36" s="1"/>
  <c r="E47" i="36"/>
  <c r="N5" i="36"/>
  <c r="O5" i="36" s="1"/>
  <c r="G42" i="37"/>
  <c r="N28" i="37"/>
  <c r="O28" i="37"/>
  <c r="E43" i="38"/>
  <c r="H48" i="34"/>
  <c r="H44" i="39"/>
  <c r="N22" i="39"/>
  <c r="O22" i="39" s="1"/>
  <c r="N37" i="39"/>
  <c r="O37" i="39"/>
  <c r="N34" i="39"/>
  <c r="O34" i="39"/>
  <c r="L50" i="33"/>
  <c r="E48" i="34"/>
  <c r="N48" i="35"/>
  <c r="O48" i="35" s="1"/>
  <c r="J50" i="33"/>
  <c r="K47" i="40"/>
  <c r="H47" i="40"/>
  <c r="L47" i="40"/>
  <c r="N45" i="40"/>
  <c r="O45" i="40" s="1"/>
  <c r="J47" i="40"/>
  <c r="N31" i="40"/>
  <c r="O31" i="40" s="1"/>
  <c r="G47" i="40"/>
  <c r="N22" i="40"/>
  <c r="O22" i="40"/>
  <c r="M49" i="41"/>
  <c r="N5" i="41"/>
  <c r="O5" i="41" s="1"/>
  <c r="N46" i="41"/>
  <c r="O46" i="41" s="1"/>
  <c r="N41" i="41"/>
  <c r="O41" i="41" s="1"/>
  <c r="I47" i="42"/>
  <c r="J47" i="42"/>
  <c r="K47" i="42"/>
  <c r="L47" i="42"/>
  <c r="N45" i="42"/>
  <c r="O45" i="42" s="1"/>
  <c r="N22" i="42"/>
  <c r="O22" i="42" s="1"/>
  <c r="D47" i="42"/>
  <c r="J49" i="43"/>
  <c r="N47" i="43"/>
  <c r="O47" i="43"/>
  <c r="F49" i="43"/>
  <c r="N38" i="43"/>
  <c r="O38" i="43"/>
  <c r="G49" i="43"/>
  <c r="N41" i="43"/>
  <c r="O41" i="43" s="1"/>
  <c r="D49" i="43"/>
  <c r="E49" i="43"/>
  <c r="K56" i="44"/>
  <c r="H56" i="44"/>
  <c r="G56" i="44"/>
  <c r="F56" i="44"/>
  <c r="N15" i="44"/>
  <c r="O15" i="44" s="1"/>
  <c r="N54" i="44"/>
  <c r="O54" i="44" s="1"/>
  <c r="N24" i="44"/>
  <c r="O24" i="44" s="1"/>
  <c r="O5" i="44"/>
  <c r="D56" i="44"/>
  <c r="N41" i="45"/>
  <c r="O41" i="45" s="1"/>
  <c r="N44" i="45"/>
  <c r="O44" i="45" s="1"/>
  <c r="N35" i="45"/>
  <c r="O35" i="45"/>
  <c r="N22" i="45"/>
  <c r="O22" i="45" s="1"/>
  <c r="N15" i="45"/>
  <c r="O15" i="45"/>
  <c r="N5" i="45"/>
  <c r="O5" i="45" s="1"/>
  <c r="O38" i="46"/>
  <c r="P38" i="46" s="1"/>
  <c r="O24" i="46"/>
  <c r="P24" i="46"/>
  <c r="I56" i="46"/>
  <c r="J56" i="46"/>
  <c r="L56" i="46"/>
  <c r="O15" i="46"/>
  <c r="P15" i="46" s="1"/>
  <c r="K56" i="46"/>
  <c r="G56" i="46"/>
  <c r="F56" i="46"/>
  <c r="M56" i="46"/>
  <c r="N56" i="46"/>
  <c r="D56" i="46"/>
  <c r="O56" i="46" s="1"/>
  <c r="P56" i="46" s="1"/>
  <c r="O5" i="46"/>
  <c r="P5" i="46" s="1"/>
  <c r="O38" i="47"/>
  <c r="P38" i="47" s="1"/>
  <c r="J55" i="47"/>
  <c r="O5" i="47" l="1"/>
  <c r="P5" i="47" s="1"/>
  <c r="O43" i="47"/>
  <c r="P43" i="47" s="1"/>
  <c r="H55" i="47"/>
  <c r="O55" i="47" s="1"/>
  <c r="P55" i="47" s="1"/>
  <c r="L55" i="47"/>
  <c r="O51" i="47"/>
  <c r="P51" i="47" s="1"/>
  <c r="M55" i="47"/>
  <c r="N55" i="47"/>
  <c r="O59" i="48"/>
  <c r="P59" i="48" s="1"/>
  <c r="N49" i="45"/>
  <c r="O49" i="45" s="1"/>
  <c r="E56" i="44"/>
  <c r="M56" i="44"/>
  <c r="M48" i="34"/>
  <c r="N45" i="34"/>
  <c r="O45" i="34" s="1"/>
  <c r="N15" i="36"/>
  <c r="O15" i="36" s="1"/>
  <c r="N19" i="37"/>
  <c r="O19" i="37" s="1"/>
  <c r="D42" i="37"/>
  <c r="D47" i="40"/>
  <c r="N5" i="43"/>
  <c r="O5" i="43" s="1"/>
  <c r="M49" i="43"/>
  <c r="N32" i="43"/>
  <c r="O32" i="43" s="1"/>
  <c r="J44" i="39"/>
  <c r="N29" i="39"/>
  <c r="O29" i="39" s="1"/>
  <c r="M47" i="40"/>
  <c r="N15" i="40"/>
  <c r="O15" i="40" s="1"/>
  <c r="O43" i="46"/>
  <c r="P43" i="46" s="1"/>
  <c r="N22" i="41"/>
  <c r="O22" i="41" s="1"/>
  <c r="F50" i="33"/>
  <c r="N50" i="33" s="1"/>
  <c r="O50" i="33" s="1"/>
  <c r="G50" i="33"/>
  <c r="N5" i="33"/>
  <c r="O5" i="33" s="1"/>
  <c r="G50" i="35"/>
  <c r="H47" i="36"/>
  <c r="N47" i="36" s="1"/>
  <c r="O47" i="36" s="1"/>
  <c r="H42" i="37"/>
  <c r="N15" i="37"/>
  <c r="O15" i="37" s="1"/>
  <c r="J42" i="37"/>
  <c r="G43" i="38"/>
  <c r="J56" i="44"/>
  <c r="N21" i="38"/>
  <c r="O21" i="38" s="1"/>
  <c r="F43" i="38"/>
  <c r="H50" i="35"/>
  <c r="N40" i="36"/>
  <c r="O40" i="36" s="1"/>
  <c r="E42" i="37"/>
  <c r="K42" i="37"/>
  <c r="N37" i="42"/>
  <c r="O37" i="42" s="1"/>
  <c r="N42" i="33"/>
  <c r="O42" i="33" s="1"/>
  <c r="N21" i="33"/>
  <c r="O21" i="33" s="1"/>
  <c r="N22" i="36"/>
  <c r="O22" i="36" s="1"/>
  <c r="N5" i="38"/>
  <c r="O5" i="38" s="1"/>
  <c r="N22" i="43"/>
  <c r="O22" i="43" s="1"/>
  <c r="N47" i="42"/>
  <c r="O47" i="42" s="1"/>
  <c r="O51" i="46"/>
  <c r="P51" i="46" s="1"/>
  <c r="N5" i="40"/>
  <c r="O5" i="40" s="1"/>
  <c r="N40" i="35"/>
  <c r="O40" i="35" s="1"/>
  <c r="N40" i="37"/>
  <c r="O40" i="37" s="1"/>
  <c r="F47" i="40"/>
  <c r="I50" i="35"/>
  <c r="N34" i="35"/>
  <c r="O34" i="35" s="1"/>
  <c r="D49" i="41"/>
  <c r="N49" i="41" s="1"/>
  <c r="O49" i="41" s="1"/>
  <c r="N31" i="34"/>
  <c r="O31" i="34" s="1"/>
  <c r="N15" i="41"/>
  <c r="O15" i="41" s="1"/>
  <c r="E49" i="41"/>
  <c r="N15" i="43"/>
  <c r="O15" i="43" s="1"/>
  <c r="I49" i="43"/>
  <c r="N49" i="43"/>
  <c r="O49" i="43" s="1"/>
  <c r="G48" i="34"/>
  <c r="N37" i="36"/>
  <c r="O37" i="36" s="1"/>
  <c r="J47" i="36"/>
  <c r="O25" i="47"/>
  <c r="P25" i="47" s="1"/>
  <c r="N21" i="35"/>
  <c r="O21" i="35" s="1"/>
  <c r="D43" i="38"/>
  <c r="N15" i="38"/>
  <c r="O15" i="38" s="1"/>
  <c r="I43" i="38"/>
  <c r="N5" i="34"/>
  <c r="O5" i="34" s="1"/>
  <c r="D48" i="34"/>
  <c r="N48" i="34" s="1"/>
  <c r="O48" i="34" s="1"/>
  <c r="M43" i="38"/>
  <c r="K44" i="39"/>
  <c r="N38" i="41"/>
  <c r="O38" i="41" s="1"/>
  <c r="N5" i="39"/>
  <c r="O5" i="39" s="1"/>
  <c r="L44" i="39"/>
  <c r="N44" i="39" s="1"/>
  <c r="O44" i="39" s="1"/>
  <c r="N15" i="39"/>
  <c r="O15" i="39" s="1"/>
  <c r="G47" i="42"/>
  <c r="N15" i="42"/>
  <c r="O15" i="42" s="1"/>
  <c r="N5" i="35"/>
  <c r="O5" i="35" s="1"/>
  <c r="D50" i="35"/>
  <c r="N5" i="37"/>
  <c r="O5" i="37" s="1"/>
  <c r="L42" i="37"/>
  <c r="L43" i="38"/>
  <c r="N41" i="38"/>
  <c r="O41" i="38" s="1"/>
  <c r="N47" i="40" l="1"/>
  <c r="O47" i="40" s="1"/>
  <c r="N42" i="37"/>
  <c r="O42" i="37" s="1"/>
  <c r="N50" i="35"/>
  <c r="O50" i="35" s="1"/>
  <c r="N56" i="44"/>
  <c r="O56" i="44" s="1"/>
  <c r="N43" i="38"/>
  <c r="O43" i="38" s="1"/>
</calcChain>
</file>

<file path=xl/sharedStrings.xml><?xml version="1.0" encoding="utf-8"?>
<sst xmlns="http://schemas.openxmlformats.org/spreadsheetml/2006/main" count="1053" uniqueCount="147">
  <si>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</si>
  <si>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</si>
  <si>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</si>
  <si>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</si>
  <si>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</si>
  <si>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</si>
  <si>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</si>
  <si>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</si>
  <si>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</si>
  <si>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</si>
  <si>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Second Local Option Fuel Tax (1 to 5 Cents)</t>
  </si>
  <si>
    <t>First Local Option Fuel Tax (1 to 6 Cents)</t>
  </si>
  <si>
    <t>Discretionary Sales Surtaxes</t>
  </si>
  <si>
    <t>Utility Service Tax - Electricity</t>
  </si>
  <si>
    <t>Utility Service Tax - Water</t>
  </si>
  <si>
    <t>Utility Service Tax - Gas</t>
  </si>
  <si>
    <t>Communications Services Taxes</t>
  </si>
  <si>
    <t>Local Business Tax</t>
  </si>
  <si>
    <t>Permits, Fees, and Special Assessments</t>
  </si>
  <si>
    <t>Franchise Fee - Electricity</t>
  </si>
  <si>
    <t>Impact Fees - Residential - Public Safety</t>
  </si>
  <si>
    <t>Impact Fees - Residential - Culture / Recreation</t>
  </si>
  <si>
    <t>Other Permits, Fees, and Special Assessments</t>
  </si>
  <si>
    <t>Federal Grant - Public Safety</t>
  </si>
  <si>
    <t>Intergovernmental Revenue</t>
  </si>
  <si>
    <t>Federal Grant - Economic Environment</t>
  </si>
  <si>
    <t>State Grant - Physical Environment - Stormwater Management</t>
  </si>
  <si>
    <t>State Grant - Physical Environment - Other Physical Environment</t>
  </si>
  <si>
    <t>State Grant - Economic Environment</t>
  </si>
  <si>
    <t>State Grant - Culture / Recreation</t>
  </si>
  <si>
    <t>State Shared Revenues - General Gov't - Revenue Sharing Proceeds</t>
  </si>
  <si>
    <t>State Shared Revenues - General Gov't - Alcoholic Beverage License Tax</t>
  </si>
  <si>
    <t>State Shared Revenues - General Gov't - Local Gov't Half-Cent Sales Tax</t>
  </si>
  <si>
    <t>State Shared Revenues - Transportation - Other Transportation</t>
  </si>
  <si>
    <t>Grants from Other Local Units - Transportation</t>
  </si>
  <si>
    <t>Grants from Other Local Units - Culture / Recreation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</si>
  <si>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</si>
  <si>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</si>
  <si>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</si>
  <si>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</si>
  <si>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</si>
  <si>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</si>
  <si>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</si>
  <si>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Public Safety - Law Enforcement Services</t>
  </si>
  <si>
    <t>Physical Environment - Other Physical Environment Charges</t>
  </si>
  <si>
    <t>Culture / Recreation - Parks and Recreation</t>
  </si>
  <si>
    <t>Culture / Recreation - Special Recreation Facilities</t>
  </si>
  <si>
    <t>Total - All Account Codes</t>
  </si>
  <si>
    <t>Local Fiscal Year Ended September 30, 2009</t>
  </si>
  <si>
    <t>Court-Ordered Judgments and Fines - As Decided by Traffic Court</t>
  </si>
  <si>
    <t>Fines - Local Ordinance Violations</t>
  </si>
  <si>
    <t>Interest and Other Earnings - Interest</t>
  </si>
  <si>
    <t>Rents and Royalties</t>
  </si>
  <si>
    <t>Contributions and Donations from Private Sources</t>
  </si>
  <si>
    <t>Other Miscellaneous Revenues - Other</t>
  </si>
  <si>
    <t>Non-Operating - Inter-Fund Group Transfers In</t>
  </si>
  <si>
    <t>Proceeds - Debt Proceeds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</si>
  <si>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</si>
  <si>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</si>
  <si>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</si>
  <si>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</si>
  <si>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</si>
  <si>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</si>
  <si>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</si>
  <si>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Palmetto Bay Revenues Reported by Account Code and Fund Type</t>
  </si>
  <si>
    <t xml:space="preserve">   </t>
  </si>
  <si>
    <t>Local Fiscal Year Ended September 30, 2010</t>
  </si>
  <si>
    <t>Federal Grant - Transportation - Other Transportation</t>
  </si>
  <si>
    <t>General Gov't (Not Court-Related) - Other General Gov't Charges and Fees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</si>
  <si>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</si>
  <si>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</si>
  <si>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</si>
  <si>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Federal Grant - Physical Environment - Electric Supply System</t>
  </si>
  <si>
    <t>2011 Municipal Population:</t>
  </si>
  <si>
    <t>Local Fiscal Year Ended September 30, 2012</t>
  </si>
  <si>
    <t>Special Assessments - Charges for Public Services</t>
  </si>
  <si>
    <t>Physical Environment - Conservation and Resource Management</t>
  </si>
  <si>
    <t>2012 Municipal Population:</t>
  </si>
  <si>
    <t>Local Fiscal Year Ended September 30, 2008</t>
  </si>
  <si>
    <t>Utility Service Tax - Propane</t>
  </si>
  <si>
    <t>Permits and Franchise Fees</t>
  </si>
  <si>
    <t>Other Permits and Fees</t>
  </si>
  <si>
    <t>State Grant - Other</t>
  </si>
  <si>
    <t>Impact Fees - Public Safety</t>
  </si>
  <si>
    <t>Impact Fees - Culture / Recreation</t>
  </si>
  <si>
    <t>2008 Municipal Population:</t>
  </si>
  <si>
    <t>Local Fiscal Year Ended September 30, 2013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</si>
  <si>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</si>
  <si>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</si>
  <si>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</si>
  <si>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Alcoholic Beverage License Tax</t>
  </si>
  <si>
    <t>State Shared Revenues - General Government - Local Government Half-Cent Sales Tax</t>
  </si>
  <si>
    <t>General Government - Other General Government Charges and Fees</t>
  </si>
  <si>
    <t>2013 Municipal Population:</t>
  </si>
  <si>
    <t>Local Fiscal Year Ended September 30, 2014</t>
  </si>
  <si>
    <t>Federal Grant - Physical Environment - Other Physical Environment</t>
  </si>
  <si>
    <t>2014 Municipal Population:</t>
  </si>
  <si>
    <t>Local Fiscal Year Ended September 30, 2015</t>
  </si>
  <si>
    <t>General Government - Internal Service Fund Fees and Charges</t>
  </si>
  <si>
    <t>2015 Municipal Population:</t>
  </si>
  <si>
    <t>Local Fiscal Year Ended September 30, 2016</t>
  </si>
  <si>
    <t>Federal Grant - Other Federal Grants</t>
  </si>
  <si>
    <t>Proceeds - Proceeds from Refunding Bonds</t>
  </si>
  <si>
    <t>2016 Municipal Population:</t>
  </si>
  <si>
    <t>Local Fiscal Year Ended September 30, 2017</t>
  </si>
  <si>
    <t>2017 Municipal Population:</t>
  </si>
  <si>
    <t>Local Fiscal Year Ended September 30, 2018</t>
  </si>
  <si>
    <t>Federal Grant - Human Services - Public Assistance</t>
  </si>
  <si>
    <t>Other Miscellaneous Revenues - Settlements</t>
  </si>
  <si>
    <t>2018 Municipal Population:</t>
  </si>
  <si>
    <t>Local Fiscal Year Ended September 30, 2019</t>
  </si>
  <si>
    <t>Impact Fees - Residential - Transportation</t>
  </si>
  <si>
    <t>Impact Fees - Commercial - Transportation</t>
  </si>
  <si>
    <t>Federal Grant - Culture / Recreation</t>
  </si>
  <si>
    <t>State Grant - Transportation - Mass Transit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</si>
  <si>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</si>
  <si>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</si>
  <si>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</si>
  <si>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</si>
  <si>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</si>
  <si>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</si>
  <si>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</si>
  <si>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</si>
  <si>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</si>
  <si>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</si>
  <si>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Charter County Transportation System Surtax</t>
  </si>
  <si>
    <t>Local Communications Services Taxes</t>
  </si>
  <si>
    <t>Building Permits (Buildling Permit Fees)</t>
  </si>
  <si>
    <t>Impact Fees - Commercial - Culture / Recreation</t>
  </si>
  <si>
    <t>Other Fees and Special Assessments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</si>
  <si>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</si>
  <si>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</si>
  <si>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</si>
  <si>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State Shared Revenues - Transportation - Fuel Tax Refunds and Credits</t>
  </si>
  <si>
    <t>Proceeds - Leases - Financial Agreements</t>
  </si>
  <si>
    <t>Proceeds of General Capital Asset Dispositions - Sales</t>
  </si>
  <si>
    <t>2021 Municipal Population:</t>
  </si>
  <si>
    <t>Local Fiscal Year Ended September 30, 2022</t>
  </si>
  <si>
    <t>324.XXX</t>
  </si>
  <si>
    <t>Impact Fees - Total</t>
  </si>
  <si>
    <t>Federal Grant - American Rescue Plan Act Funds</t>
  </si>
  <si>
    <t>State Grant - Transportation - Other Transportation</t>
  </si>
  <si>
    <t>Proceeds - Leases</t>
  </si>
  <si>
    <t>2022 Municipal Population:</t>
  </si>
  <si>
    <t>Local Fiscal Year Ended September 30, 2023</t>
  </si>
  <si>
    <t>Inspection Fee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</si>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</sst>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3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64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144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57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8"/>
      <c r="M3" s="69"/>
      <c r="N3" s="36"/>
      <c r="O3" s="37"/>
      <c r="P3" s="70" t="s">
        <v>119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58</v>
      </c>
      <c r="F4" s="34" t="s">
        <v>59</v>
      </c>
      <c r="G4" s="34" t="s">
        <v>60</v>
      </c>
      <c r="H4" s="34" t="s">
        <v>5</v>
      </c>
      <c r="I4" s="34" t="s">
        <v>6</v>
      </c>
      <c r="J4" s="35" t="s">
        <v>61</v>
      </c>
      <c r="K4" s="35" t="s">
        <v>7</v>
      </c>
      <c r="L4" s="35" t="s">
        <v>8</v>
      </c>
      <c r="M4" s="35" t="s">
        <v>120</v>
      </c>
      <c r="N4" s="35" t="s">
        <v>9</v>
      </c>
      <c r="O4" s="35" t="s">
        <v>121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122</v>
      </c>
      <c r="B5" s="26"/>
      <c r="C5" s="26"/>
      <c r="D5" s="27">
        <f t="shared" ref="D5:N5" si="0">SUM(D6:D14)</f>
        <v>12858603</v>
      </c>
      <c r="E5" s="27">
        <f t="shared" si="0"/>
        <v>2110255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14968858</v>
      </c>
      <c r="P5" s="33">
        <f t="shared" ref="P5:P36" si="1">(O5/P$61)</f>
        <v>597.22542291733168</v>
      </c>
      <c r="Q5" s="6"/>
    </row>
    <row r="6" spans="1:134">
      <c r="A6" s="12"/>
      <c r="B6" s="25">
        <v>311</v>
      </c>
      <c r="C6" s="20" t="s">
        <v>2</v>
      </c>
      <c r="D6" s="46">
        <v>8391364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8391364</v>
      </c>
      <c r="P6" s="47">
        <f t="shared" si="1"/>
        <v>334.79747845515482</v>
      </c>
      <c r="Q6" s="9"/>
    </row>
    <row r="7" spans="1:134">
      <c r="A7" s="12"/>
      <c r="B7" s="25">
        <v>312.41000000000003</v>
      </c>
      <c r="C7" s="20" t="s">
        <v>123</v>
      </c>
      <c r="D7" s="46">
        <v>0</v>
      </c>
      <c r="E7" s="46">
        <v>440375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440375</v>
      </c>
      <c r="P7" s="47">
        <f t="shared" si="1"/>
        <v>17.570020746887966</v>
      </c>
      <c r="Q7" s="9"/>
    </row>
    <row r="8" spans="1:134">
      <c r="A8" s="12"/>
      <c r="B8" s="25">
        <v>312.43</v>
      </c>
      <c r="C8" s="20" t="s">
        <v>124</v>
      </c>
      <c r="D8" s="46">
        <v>0</v>
      </c>
      <c r="E8" s="46">
        <v>168267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168267</v>
      </c>
      <c r="P8" s="47">
        <f t="shared" si="1"/>
        <v>6.7134934567507178</v>
      </c>
      <c r="Q8" s="9"/>
    </row>
    <row r="9" spans="1:134">
      <c r="A9" s="12"/>
      <c r="B9" s="25">
        <v>312.62</v>
      </c>
      <c r="C9" s="20" t="s">
        <v>125</v>
      </c>
      <c r="D9" s="46">
        <v>0</v>
      </c>
      <c r="E9" s="46">
        <v>1501613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1501613</v>
      </c>
      <c r="P9" s="47">
        <f t="shared" si="1"/>
        <v>59.911147462496011</v>
      </c>
      <c r="Q9" s="9"/>
    </row>
    <row r="10" spans="1:134">
      <c r="A10" s="12"/>
      <c r="B10" s="25">
        <v>314.10000000000002</v>
      </c>
      <c r="C10" s="20" t="s">
        <v>13</v>
      </c>
      <c r="D10" s="46">
        <v>3126579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3126579</v>
      </c>
      <c r="P10" s="47">
        <f t="shared" si="1"/>
        <v>124.74381583147144</v>
      </c>
      <c r="Q10" s="9"/>
    </row>
    <row r="11" spans="1:134">
      <c r="A11" s="12"/>
      <c r="B11" s="25">
        <v>314.3</v>
      </c>
      <c r="C11" s="20" t="s">
        <v>14</v>
      </c>
      <c r="D11" s="46">
        <v>342989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342989</v>
      </c>
      <c r="P11" s="47">
        <f t="shared" si="1"/>
        <v>13.68452760932014</v>
      </c>
      <c r="Q11" s="9"/>
    </row>
    <row r="12" spans="1:134">
      <c r="A12" s="12"/>
      <c r="B12" s="25">
        <v>314.8</v>
      </c>
      <c r="C12" s="20" t="s">
        <v>79</v>
      </c>
      <c r="D12" s="46">
        <v>61144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61144</v>
      </c>
      <c r="P12" s="47">
        <f t="shared" si="1"/>
        <v>2.4395148420044688</v>
      </c>
      <c r="Q12" s="9"/>
    </row>
    <row r="13" spans="1:134">
      <c r="A13" s="12"/>
      <c r="B13" s="25">
        <v>315.2</v>
      </c>
      <c r="C13" s="20" t="s">
        <v>126</v>
      </c>
      <c r="D13" s="46">
        <v>869256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869256</v>
      </c>
      <c r="P13" s="47">
        <f t="shared" si="1"/>
        <v>34.681455473986595</v>
      </c>
      <c r="Q13" s="9"/>
    </row>
    <row r="14" spans="1:134">
      <c r="A14" s="12"/>
      <c r="B14" s="25">
        <v>316</v>
      </c>
      <c r="C14" s="20" t="s">
        <v>88</v>
      </c>
      <c r="D14" s="46">
        <v>67271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67271</v>
      </c>
      <c r="P14" s="47">
        <f t="shared" si="1"/>
        <v>2.6839690392594955</v>
      </c>
      <c r="Q14" s="9"/>
    </row>
    <row r="15" spans="1:134" ht="15.75">
      <c r="A15" s="29" t="s">
        <v>18</v>
      </c>
      <c r="B15" s="30"/>
      <c r="C15" s="31"/>
      <c r="D15" s="32">
        <f t="shared" ref="D15:N15" si="3">SUM(D16:D24)</f>
        <v>2368714</v>
      </c>
      <c r="E15" s="32">
        <f t="shared" si="3"/>
        <v>4675507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4">
        <f>SUM(D15:N15)</f>
        <v>7044221</v>
      </c>
      <c r="P15" s="45">
        <f t="shared" si="1"/>
        <v>281.04935365464411</v>
      </c>
      <c r="Q15" s="10"/>
    </row>
    <row r="16" spans="1:134">
      <c r="A16" s="12"/>
      <c r="B16" s="25">
        <v>322</v>
      </c>
      <c r="C16" s="20" t="s">
        <v>127</v>
      </c>
      <c r="D16" s="46">
        <v>0</v>
      </c>
      <c r="E16" s="46">
        <v>1482285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1482285</v>
      </c>
      <c r="P16" s="47">
        <f t="shared" si="1"/>
        <v>59.140001595914462</v>
      </c>
      <c r="Q16" s="9"/>
    </row>
    <row r="17" spans="1:17">
      <c r="A17" s="12"/>
      <c r="B17" s="25">
        <v>323.10000000000002</v>
      </c>
      <c r="C17" s="20" t="s">
        <v>19</v>
      </c>
      <c r="D17" s="46">
        <v>2238704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4" si="4">SUM(D17:N17)</f>
        <v>2238704</v>
      </c>
      <c r="P17" s="47">
        <f t="shared" si="1"/>
        <v>89.319502074688799</v>
      </c>
      <c r="Q17" s="9"/>
    </row>
    <row r="18" spans="1:17">
      <c r="A18" s="12"/>
      <c r="B18" s="25">
        <v>324.11</v>
      </c>
      <c r="C18" s="20" t="s">
        <v>20</v>
      </c>
      <c r="D18" s="46">
        <v>0</v>
      </c>
      <c r="E18" s="46">
        <v>8575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8575</v>
      </c>
      <c r="P18" s="47">
        <f t="shared" si="1"/>
        <v>0.34212416214490904</v>
      </c>
      <c r="Q18" s="9"/>
    </row>
    <row r="19" spans="1:17">
      <c r="A19" s="12"/>
      <c r="B19" s="25">
        <v>324.32</v>
      </c>
      <c r="C19" s="20" t="s">
        <v>112</v>
      </c>
      <c r="D19" s="46">
        <v>0</v>
      </c>
      <c r="E19" s="46">
        <v>590797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590797</v>
      </c>
      <c r="P19" s="47">
        <f t="shared" si="1"/>
        <v>23.571536865624001</v>
      </c>
      <c r="Q19" s="9"/>
    </row>
    <row r="20" spans="1:17">
      <c r="A20" s="12"/>
      <c r="B20" s="25">
        <v>324.61</v>
      </c>
      <c r="C20" s="20" t="s">
        <v>21</v>
      </c>
      <c r="D20" s="46">
        <v>0</v>
      </c>
      <c r="E20" s="46">
        <v>545941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545941</v>
      </c>
      <c r="P20" s="47">
        <f t="shared" si="1"/>
        <v>21.781878391318227</v>
      </c>
      <c r="Q20" s="9"/>
    </row>
    <row r="21" spans="1:17">
      <c r="A21" s="12"/>
      <c r="B21" s="25" t="s">
        <v>138</v>
      </c>
      <c r="C21" s="20" t="s">
        <v>139</v>
      </c>
      <c r="D21" s="46">
        <v>0</v>
      </c>
      <c r="E21" s="46">
        <v>1145313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1145313</v>
      </c>
      <c r="P21" s="47">
        <f t="shared" si="1"/>
        <v>45.69553941908714</v>
      </c>
      <c r="Q21" s="9"/>
    </row>
    <row r="22" spans="1:17">
      <c r="A22" s="12"/>
      <c r="B22" s="25">
        <v>325.2</v>
      </c>
      <c r="C22" s="20" t="s">
        <v>75</v>
      </c>
      <c r="D22" s="46">
        <v>0</v>
      </c>
      <c r="E22" s="46">
        <v>856631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856631</v>
      </c>
      <c r="P22" s="47">
        <f t="shared" si="1"/>
        <v>34.177744972869455</v>
      </c>
      <c r="Q22" s="9"/>
    </row>
    <row r="23" spans="1:17">
      <c r="A23" s="12"/>
      <c r="B23" s="25">
        <v>329.1</v>
      </c>
      <c r="C23" s="20" t="s">
        <v>145</v>
      </c>
      <c r="D23" s="46">
        <v>130010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130010</v>
      </c>
      <c r="P23" s="47">
        <f t="shared" si="1"/>
        <v>5.1871209703159913</v>
      </c>
      <c r="Q23" s="9"/>
    </row>
    <row r="24" spans="1:17">
      <c r="A24" s="12"/>
      <c r="B24" s="25">
        <v>329.5</v>
      </c>
      <c r="C24" s="20" t="s">
        <v>129</v>
      </c>
      <c r="D24" s="46">
        <v>0</v>
      </c>
      <c r="E24" s="46">
        <v>45965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45965</v>
      </c>
      <c r="P24" s="47">
        <f t="shared" si="1"/>
        <v>1.8339052026811362</v>
      </c>
      <c r="Q24" s="9"/>
    </row>
    <row r="25" spans="1:17" ht="15.75">
      <c r="A25" s="29" t="s">
        <v>130</v>
      </c>
      <c r="B25" s="30"/>
      <c r="C25" s="31"/>
      <c r="D25" s="32">
        <f t="shared" ref="D25:N25" si="5">SUM(D26:D39)</f>
        <v>3180914</v>
      </c>
      <c r="E25" s="32">
        <f t="shared" si="5"/>
        <v>9308693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32">
        <f t="shared" si="5"/>
        <v>0</v>
      </c>
      <c r="O25" s="44">
        <f>SUM(D25:N25)</f>
        <v>12489607</v>
      </c>
      <c r="P25" s="45">
        <f t="shared" si="1"/>
        <v>498.30860995850622</v>
      </c>
      <c r="Q25" s="10"/>
    </row>
    <row r="26" spans="1:17">
      <c r="A26" s="12"/>
      <c r="B26" s="25">
        <v>331.2</v>
      </c>
      <c r="C26" s="20" t="s">
        <v>23</v>
      </c>
      <c r="D26" s="46">
        <v>0</v>
      </c>
      <c r="E26" s="46">
        <v>3102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>SUM(D26:N26)</f>
        <v>3102</v>
      </c>
      <c r="P26" s="47">
        <f t="shared" si="1"/>
        <v>0.12376316629428663</v>
      </c>
      <c r="Q26" s="9"/>
    </row>
    <row r="27" spans="1:17">
      <c r="A27" s="12"/>
      <c r="B27" s="25">
        <v>331.49</v>
      </c>
      <c r="C27" s="20" t="s">
        <v>67</v>
      </c>
      <c r="D27" s="46">
        <v>0</v>
      </c>
      <c r="E27" s="46">
        <v>313044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ref="O27:O37" si="6">SUM(D27:N27)</f>
        <v>313044</v>
      </c>
      <c r="P27" s="47">
        <f t="shared" si="1"/>
        <v>12.489786147462496</v>
      </c>
      <c r="Q27" s="9"/>
    </row>
    <row r="28" spans="1:17">
      <c r="A28" s="12"/>
      <c r="B28" s="25">
        <v>331.5</v>
      </c>
      <c r="C28" s="20" t="s">
        <v>25</v>
      </c>
      <c r="D28" s="46">
        <v>0</v>
      </c>
      <c r="E28" s="46">
        <v>15669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15669</v>
      </c>
      <c r="P28" s="47">
        <f t="shared" si="1"/>
        <v>0.6251595914458985</v>
      </c>
      <c r="Q28" s="9"/>
    </row>
    <row r="29" spans="1:17">
      <c r="A29" s="12"/>
      <c r="B29" s="25">
        <v>331.51</v>
      </c>
      <c r="C29" s="20" t="s">
        <v>140</v>
      </c>
      <c r="D29" s="46">
        <v>0</v>
      </c>
      <c r="E29" s="46">
        <v>7958791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7958791</v>
      </c>
      <c r="P29" s="47">
        <f t="shared" si="1"/>
        <v>317.53874082349188</v>
      </c>
      <c r="Q29" s="9"/>
    </row>
    <row r="30" spans="1:17">
      <c r="A30" s="12"/>
      <c r="B30" s="25">
        <v>331.62</v>
      </c>
      <c r="C30" s="20" t="s">
        <v>107</v>
      </c>
      <c r="D30" s="46">
        <v>0</v>
      </c>
      <c r="E30" s="46">
        <v>15787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15787</v>
      </c>
      <c r="P30" s="47">
        <f t="shared" si="1"/>
        <v>0.62986753909990423</v>
      </c>
      <c r="Q30" s="9"/>
    </row>
    <row r="31" spans="1:17">
      <c r="A31" s="12"/>
      <c r="B31" s="25">
        <v>334.36</v>
      </c>
      <c r="C31" s="20" t="s">
        <v>26</v>
      </c>
      <c r="D31" s="46">
        <v>0</v>
      </c>
      <c r="E31" s="46">
        <v>579257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579257</v>
      </c>
      <c r="P31" s="47">
        <f t="shared" si="1"/>
        <v>23.111115544206829</v>
      </c>
      <c r="Q31" s="9"/>
    </row>
    <row r="32" spans="1:17">
      <c r="A32" s="12"/>
      <c r="B32" s="25">
        <v>334.42</v>
      </c>
      <c r="C32" s="20" t="s">
        <v>114</v>
      </c>
      <c r="D32" s="46">
        <v>0</v>
      </c>
      <c r="E32" s="46">
        <v>3600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3600</v>
      </c>
      <c r="P32" s="47">
        <f t="shared" si="1"/>
        <v>0.14363230130864985</v>
      </c>
      <c r="Q32" s="9"/>
    </row>
    <row r="33" spans="1:17">
      <c r="A33" s="12"/>
      <c r="B33" s="25">
        <v>334.5</v>
      </c>
      <c r="C33" s="20" t="s">
        <v>28</v>
      </c>
      <c r="D33" s="46">
        <v>0</v>
      </c>
      <c r="E33" s="46">
        <v>870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870</v>
      </c>
      <c r="P33" s="47">
        <f t="shared" si="1"/>
        <v>3.4711139482923717E-2</v>
      </c>
      <c r="Q33" s="9"/>
    </row>
    <row r="34" spans="1:17">
      <c r="A34" s="12"/>
      <c r="B34" s="25">
        <v>334.7</v>
      </c>
      <c r="C34" s="20" t="s">
        <v>29</v>
      </c>
      <c r="D34" s="46">
        <v>0</v>
      </c>
      <c r="E34" s="46">
        <v>275843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275843</v>
      </c>
      <c r="P34" s="47">
        <f t="shared" si="1"/>
        <v>11.005545802744972</v>
      </c>
      <c r="Q34" s="9"/>
    </row>
    <row r="35" spans="1:17">
      <c r="A35" s="12"/>
      <c r="B35" s="25">
        <v>335.125</v>
      </c>
      <c r="C35" s="20" t="s">
        <v>131</v>
      </c>
      <c r="D35" s="46">
        <v>553072</v>
      </c>
      <c r="E35" s="46">
        <v>128043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681115</v>
      </c>
      <c r="P35" s="47">
        <f t="shared" si="1"/>
        <v>27.175031918289179</v>
      </c>
      <c r="Q35" s="9"/>
    </row>
    <row r="36" spans="1:17">
      <c r="A36" s="12"/>
      <c r="B36" s="25">
        <v>335.15</v>
      </c>
      <c r="C36" s="20" t="s">
        <v>90</v>
      </c>
      <c r="D36" s="46">
        <v>3822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3822</v>
      </c>
      <c r="P36" s="47">
        <f t="shared" si="1"/>
        <v>0.15248962655601661</v>
      </c>
      <c r="Q36" s="9"/>
    </row>
    <row r="37" spans="1:17">
      <c r="A37" s="12"/>
      <c r="B37" s="25">
        <v>335.18</v>
      </c>
      <c r="C37" s="20" t="s">
        <v>132</v>
      </c>
      <c r="D37" s="46">
        <v>2624020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2624020</v>
      </c>
      <c r="P37" s="47">
        <f t="shared" ref="P37:P59" si="7">(O37/P$61)</f>
        <v>104.69278646664539</v>
      </c>
      <c r="Q37" s="9"/>
    </row>
    <row r="38" spans="1:17">
      <c r="A38" s="12"/>
      <c r="B38" s="25">
        <v>335.45</v>
      </c>
      <c r="C38" s="20" t="s">
        <v>133</v>
      </c>
      <c r="D38" s="46">
        <v>0</v>
      </c>
      <c r="E38" s="46">
        <v>2633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ref="O38:O39" si="8">SUM(D38:N38)</f>
        <v>2633</v>
      </c>
      <c r="P38" s="47">
        <f t="shared" si="7"/>
        <v>0.10505106926268752</v>
      </c>
      <c r="Q38" s="9"/>
    </row>
    <row r="39" spans="1:17">
      <c r="A39" s="12"/>
      <c r="B39" s="25">
        <v>337.4</v>
      </c>
      <c r="C39" s="20" t="s">
        <v>34</v>
      </c>
      <c r="D39" s="46">
        <v>0</v>
      </c>
      <c r="E39" s="46">
        <v>12054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8"/>
        <v>12054</v>
      </c>
      <c r="P39" s="47">
        <f t="shared" si="7"/>
        <v>0.48092882221512928</v>
      </c>
      <c r="Q39" s="9"/>
    </row>
    <row r="40" spans="1:17" ht="15.75">
      <c r="A40" s="29" t="s">
        <v>40</v>
      </c>
      <c r="B40" s="30"/>
      <c r="C40" s="31"/>
      <c r="D40" s="32">
        <f t="shared" ref="D40:N40" si="9">SUM(D41:D44)</f>
        <v>1085907</v>
      </c>
      <c r="E40" s="32">
        <f t="shared" si="9"/>
        <v>0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si="9"/>
        <v>0</v>
      </c>
      <c r="O40" s="32">
        <f>SUM(D40:N40)</f>
        <v>1085907</v>
      </c>
      <c r="P40" s="45">
        <f t="shared" si="7"/>
        <v>43.325367060325569</v>
      </c>
      <c r="Q40" s="10"/>
    </row>
    <row r="41" spans="1:17">
      <c r="A41" s="12"/>
      <c r="B41" s="25">
        <v>341.9</v>
      </c>
      <c r="C41" s="20" t="s">
        <v>92</v>
      </c>
      <c r="D41" s="46">
        <v>88207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ref="O41:O44" si="10">SUM(D41:N41)</f>
        <v>88207</v>
      </c>
      <c r="P41" s="47">
        <f t="shared" si="7"/>
        <v>3.5192706670922438</v>
      </c>
      <c r="Q41" s="9"/>
    </row>
    <row r="42" spans="1:17">
      <c r="A42" s="12"/>
      <c r="B42" s="25">
        <v>342.1</v>
      </c>
      <c r="C42" s="20" t="s">
        <v>43</v>
      </c>
      <c r="D42" s="46">
        <v>13159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0"/>
        <v>13159</v>
      </c>
      <c r="P42" s="47">
        <f t="shared" si="7"/>
        <v>0.52501595914458987</v>
      </c>
      <c r="Q42" s="9"/>
    </row>
    <row r="43" spans="1:17">
      <c r="A43" s="12"/>
      <c r="B43" s="25">
        <v>347.2</v>
      </c>
      <c r="C43" s="20" t="s">
        <v>45</v>
      </c>
      <c r="D43" s="46">
        <v>192118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0"/>
        <v>192118</v>
      </c>
      <c r="P43" s="47">
        <f t="shared" si="7"/>
        <v>7.6650973507819984</v>
      </c>
      <c r="Q43" s="9"/>
    </row>
    <row r="44" spans="1:17">
      <c r="A44" s="12"/>
      <c r="B44" s="25">
        <v>347.5</v>
      </c>
      <c r="C44" s="20" t="s">
        <v>46</v>
      </c>
      <c r="D44" s="46">
        <v>792423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0"/>
        <v>792423</v>
      </c>
      <c r="P44" s="47">
        <f t="shared" si="7"/>
        <v>31.615983083306734</v>
      </c>
      <c r="Q44" s="9"/>
    </row>
    <row r="45" spans="1:17" ht="15.75">
      <c r="A45" s="29" t="s">
        <v>41</v>
      </c>
      <c r="B45" s="30"/>
      <c r="C45" s="31"/>
      <c r="D45" s="32">
        <f t="shared" ref="D45:N45" si="11">SUM(D46:D47)</f>
        <v>81707</v>
      </c>
      <c r="E45" s="32">
        <f t="shared" si="11"/>
        <v>145661</v>
      </c>
      <c r="F45" s="32">
        <f t="shared" si="11"/>
        <v>0</v>
      </c>
      <c r="G45" s="32">
        <f t="shared" si="11"/>
        <v>0</v>
      </c>
      <c r="H45" s="32">
        <f t="shared" si="11"/>
        <v>0</v>
      </c>
      <c r="I45" s="32">
        <f t="shared" si="11"/>
        <v>0</v>
      </c>
      <c r="J45" s="32">
        <f t="shared" si="11"/>
        <v>0</v>
      </c>
      <c r="K45" s="32">
        <f t="shared" si="11"/>
        <v>0</v>
      </c>
      <c r="L45" s="32">
        <f t="shared" si="11"/>
        <v>0</v>
      </c>
      <c r="M45" s="32">
        <f t="shared" si="11"/>
        <v>0</v>
      </c>
      <c r="N45" s="32">
        <f t="shared" si="11"/>
        <v>0</v>
      </c>
      <c r="O45" s="32">
        <f>SUM(D45:N45)</f>
        <v>227368</v>
      </c>
      <c r="P45" s="45">
        <f t="shared" si="7"/>
        <v>9.0714969677625277</v>
      </c>
      <c r="Q45" s="10"/>
    </row>
    <row r="46" spans="1:17">
      <c r="A46" s="13"/>
      <c r="B46" s="39">
        <v>351.5</v>
      </c>
      <c r="C46" s="21" t="s">
        <v>49</v>
      </c>
      <c r="D46" s="46">
        <v>81707</v>
      </c>
      <c r="E46" s="46">
        <v>4031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ref="O46:O47" si="12">SUM(D46:N46)</f>
        <v>85738</v>
      </c>
      <c r="P46" s="47">
        <f t="shared" si="7"/>
        <v>3.4207628471113947</v>
      </c>
      <c r="Q46" s="9"/>
    </row>
    <row r="47" spans="1:17">
      <c r="A47" s="13"/>
      <c r="B47" s="39">
        <v>354</v>
      </c>
      <c r="C47" s="21" t="s">
        <v>50</v>
      </c>
      <c r="D47" s="46">
        <v>0</v>
      </c>
      <c r="E47" s="46">
        <v>141630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2"/>
        <v>141630</v>
      </c>
      <c r="P47" s="47">
        <f t="shared" si="7"/>
        <v>5.6507341206511335</v>
      </c>
      <c r="Q47" s="9"/>
    </row>
    <row r="48" spans="1:17" ht="15.75">
      <c r="A48" s="29" t="s">
        <v>3</v>
      </c>
      <c r="B48" s="30"/>
      <c r="C48" s="31"/>
      <c r="D48" s="32">
        <f t="shared" ref="D48:N48" si="13">SUM(D49:D53)</f>
        <v>545609</v>
      </c>
      <c r="E48" s="32">
        <f t="shared" si="13"/>
        <v>427745</v>
      </c>
      <c r="F48" s="32">
        <f t="shared" si="13"/>
        <v>0</v>
      </c>
      <c r="G48" s="32">
        <f t="shared" si="13"/>
        <v>53560</v>
      </c>
      <c r="H48" s="32">
        <f t="shared" si="13"/>
        <v>0</v>
      </c>
      <c r="I48" s="32">
        <f t="shared" si="13"/>
        <v>0</v>
      </c>
      <c r="J48" s="32">
        <f t="shared" si="13"/>
        <v>0</v>
      </c>
      <c r="K48" s="32">
        <f t="shared" si="13"/>
        <v>0</v>
      </c>
      <c r="L48" s="32">
        <f t="shared" si="13"/>
        <v>0</v>
      </c>
      <c r="M48" s="32">
        <f t="shared" si="13"/>
        <v>0</v>
      </c>
      <c r="N48" s="32">
        <f t="shared" si="13"/>
        <v>3</v>
      </c>
      <c r="O48" s="32">
        <f>SUM(D48:N48)</f>
        <v>1026917</v>
      </c>
      <c r="P48" s="45">
        <f t="shared" si="7"/>
        <v>40.971792211937441</v>
      </c>
      <c r="Q48" s="10"/>
    </row>
    <row r="49" spans="1:120">
      <c r="A49" s="12"/>
      <c r="B49" s="25">
        <v>361.1</v>
      </c>
      <c r="C49" s="20" t="s">
        <v>51</v>
      </c>
      <c r="D49" s="46">
        <v>371427</v>
      </c>
      <c r="E49" s="46">
        <v>369148</v>
      </c>
      <c r="F49" s="46">
        <v>0</v>
      </c>
      <c r="G49" s="46">
        <v>53560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3</v>
      </c>
      <c r="O49" s="46">
        <f>SUM(D49:N49)</f>
        <v>794138</v>
      </c>
      <c r="P49" s="47">
        <f t="shared" si="7"/>
        <v>31.684407915735715</v>
      </c>
      <c r="Q49" s="9"/>
    </row>
    <row r="50" spans="1:120">
      <c r="A50" s="12"/>
      <c r="B50" s="25">
        <v>362</v>
      </c>
      <c r="C50" s="20" t="s">
        <v>52</v>
      </c>
      <c r="D50" s="46">
        <v>8692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ref="O50:O58" si="14">SUM(D50:N50)</f>
        <v>8692</v>
      </c>
      <c r="P50" s="47">
        <f t="shared" si="7"/>
        <v>0.34679221193744014</v>
      </c>
      <c r="Q50" s="9"/>
    </row>
    <row r="51" spans="1:120">
      <c r="A51" s="12"/>
      <c r="B51" s="25">
        <v>366</v>
      </c>
      <c r="C51" s="20" t="s">
        <v>53</v>
      </c>
      <c r="D51" s="46">
        <v>71410</v>
      </c>
      <c r="E51" s="46">
        <v>10000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4"/>
        <v>81410</v>
      </c>
      <c r="P51" s="47">
        <f t="shared" si="7"/>
        <v>3.248084902649218</v>
      </c>
      <c r="Q51" s="9"/>
    </row>
    <row r="52" spans="1:120">
      <c r="A52" s="12"/>
      <c r="B52" s="25">
        <v>369.3</v>
      </c>
      <c r="C52" s="20" t="s">
        <v>108</v>
      </c>
      <c r="D52" s="46">
        <v>0</v>
      </c>
      <c r="E52" s="46">
        <v>47895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>SUM(D52:N52)</f>
        <v>47895</v>
      </c>
      <c r="P52" s="47">
        <f t="shared" si="7"/>
        <v>1.9109080753271626</v>
      </c>
      <c r="Q52" s="9"/>
    </row>
    <row r="53" spans="1:120">
      <c r="A53" s="12"/>
      <c r="B53" s="25">
        <v>369.9</v>
      </c>
      <c r="C53" s="20" t="s">
        <v>54</v>
      </c>
      <c r="D53" s="46">
        <v>94080</v>
      </c>
      <c r="E53" s="46">
        <v>702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4"/>
        <v>94782</v>
      </c>
      <c r="P53" s="47">
        <f t="shared" si="7"/>
        <v>3.7815991062879029</v>
      </c>
      <c r="Q53" s="9"/>
    </row>
    <row r="54" spans="1:120" ht="15.75">
      <c r="A54" s="29" t="s">
        <v>42</v>
      </c>
      <c r="B54" s="30"/>
      <c r="C54" s="31"/>
      <c r="D54" s="32">
        <f t="shared" ref="D54:N54" si="15">SUM(D55:D58)</f>
        <v>174718</v>
      </c>
      <c r="E54" s="32">
        <f t="shared" si="15"/>
        <v>411591</v>
      </c>
      <c r="F54" s="32">
        <f t="shared" si="15"/>
        <v>0</v>
      </c>
      <c r="G54" s="32">
        <f t="shared" si="15"/>
        <v>1971986</v>
      </c>
      <c r="H54" s="32">
        <f t="shared" si="15"/>
        <v>0</v>
      </c>
      <c r="I54" s="32">
        <f t="shared" si="15"/>
        <v>0</v>
      </c>
      <c r="J54" s="32">
        <f t="shared" si="15"/>
        <v>0</v>
      </c>
      <c r="K54" s="32">
        <f t="shared" si="15"/>
        <v>0</v>
      </c>
      <c r="L54" s="32">
        <f t="shared" si="15"/>
        <v>0</v>
      </c>
      <c r="M54" s="32">
        <f t="shared" si="15"/>
        <v>0</v>
      </c>
      <c r="N54" s="32">
        <f t="shared" si="15"/>
        <v>0</v>
      </c>
      <c r="O54" s="32">
        <f t="shared" si="14"/>
        <v>2558295</v>
      </c>
      <c r="P54" s="45">
        <f t="shared" si="7"/>
        <v>102.07049952122566</v>
      </c>
      <c r="Q54" s="9"/>
    </row>
    <row r="55" spans="1:120">
      <c r="A55" s="12"/>
      <c r="B55" s="25">
        <v>381</v>
      </c>
      <c r="C55" s="20" t="s">
        <v>55</v>
      </c>
      <c r="D55" s="46">
        <v>0</v>
      </c>
      <c r="E55" s="46">
        <v>411591</v>
      </c>
      <c r="F55" s="46">
        <v>0</v>
      </c>
      <c r="G55" s="46">
        <v>1950000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4"/>
        <v>2361591</v>
      </c>
      <c r="P55" s="47">
        <f t="shared" si="7"/>
        <v>94.222430577721028</v>
      </c>
      <c r="Q55" s="9"/>
    </row>
    <row r="56" spans="1:120">
      <c r="A56" s="12"/>
      <c r="B56" s="25">
        <v>383.1</v>
      </c>
      <c r="C56" s="20" t="s">
        <v>134</v>
      </c>
      <c r="D56" s="46">
        <v>106201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4"/>
        <v>106201</v>
      </c>
      <c r="P56" s="47">
        <f t="shared" si="7"/>
        <v>4.237192786466645</v>
      </c>
      <c r="Q56" s="9"/>
    </row>
    <row r="57" spans="1:120">
      <c r="A57" s="12"/>
      <c r="B57" s="25">
        <v>383.2</v>
      </c>
      <c r="C57" s="20" t="s">
        <v>142</v>
      </c>
      <c r="D57" s="46">
        <v>0</v>
      </c>
      <c r="E57" s="46">
        <v>0</v>
      </c>
      <c r="F57" s="46">
        <v>0</v>
      </c>
      <c r="G57" s="46">
        <v>21986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4"/>
        <v>21986</v>
      </c>
      <c r="P57" s="47">
        <f t="shared" si="7"/>
        <v>0.87719438238110437</v>
      </c>
      <c r="Q57" s="9"/>
    </row>
    <row r="58" spans="1:120" ht="15.75" thickBot="1">
      <c r="A58" s="12"/>
      <c r="B58" s="25">
        <v>388.1</v>
      </c>
      <c r="C58" s="20" t="s">
        <v>135</v>
      </c>
      <c r="D58" s="46">
        <v>68517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4"/>
        <v>68517</v>
      </c>
      <c r="P58" s="47">
        <f t="shared" si="7"/>
        <v>2.7336817746568784</v>
      </c>
      <c r="Q58" s="9"/>
    </row>
    <row r="59" spans="1:120" ht="16.5" thickBot="1">
      <c r="A59" s="14" t="s">
        <v>47</v>
      </c>
      <c r="B59" s="23"/>
      <c r="C59" s="22"/>
      <c r="D59" s="15">
        <f t="shared" ref="D59:N59" si="16">SUM(D5,D15,D25,D40,D45,D48,D54)</f>
        <v>20296172</v>
      </c>
      <c r="E59" s="15">
        <f t="shared" si="16"/>
        <v>17079452</v>
      </c>
      <c r="F59" s="15">
        <f t="shared" si="16"/>
        <v>0</v>
      </c>
      <c r="G59" s="15">
        <f t="shared" si="16"/>
        <v>2025546</v>
      </c>
      <c r="H59" s="15">
        <f t="shared" si="16"/>
        <v>0</v>
      </c>
      <c r="I59" s="15">
        <f t="shared" si="16"/>
        <v>0</v>
      </c>
      <c r="J59" s="15">
        <f t="shared" si="16"/>
        <v>0</v>
      </c>
      <c r="K59" s="15">
        <f t="shared" si="16"/>
        <v>0</v>
      </c>
      <c r="L59" s="15">
        <f t="shared" si="16"/>
        <v>0</v>
      </c>
      <c r="M59" s="15">
        <f t="shared" si="16"/>
        <v>0</v>
      </c>
      <c r="N59" s="15">
        <f t="shared" si="16"/>
        <v>3</v>
      </c>
      <c r="O59" s="15">
        <f>SUM(D59:N59)</f>
        <v>39401173</v>
      </c>
      <c r="P59" s="38">
        <f t="shared" si="7"/>
        <v>1572.0225422917331</v>
      </c>
      <c r="Q59" s="6"/>
      <c r="R59" s="2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</row>
    <row r="60" spans="1:120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9"/>
    </row>
    <row r="61" spans="1:120">
      <c r="A61" s="40"/>
      <c r="B61" s="41"/>
      <c r="C61" s="41"/>
      <c r="D61" s="42"/>
      <c r="E61" s="42"/>
      <c r="F61" s="42"/>
      <c r="G61" s="42"/>
      <c r="H61" s="42"/>
      <c r="I61" s="42"/>
      <c r="J61" s="42"/>
      <c r="K61" s="42"/>
      <c r="L61" s="42"/>
      <c r="M61" s="48" t="s">
        <v>146</v>
      </c>
      <c r="N61" s="48"/>
      <c r="O61" s="48"/>
      <c r="P61" s="43">
        <v>25064</v>
      </c>
    </row>
    <row r="62" spans="1:120">
      <c r="A62" s="49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1"/>
    </row>
    <row r="63" spans="1:120" ht="15.75" customHeight="1" thickBot="1">
      <c r="A63" s="52" t="s">
        <v>70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4"/>
    </row>
  </sheetData>
  <mergeCells count="10">
    <mergeCell ref="M61:O61"/>
    <mergeCell ref="A62:P62"/>
    <mergeCell ref="A63:P6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64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137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57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8"/>
      <c r="M3" s="69"/>
      <c r="N3" s="36"/>
      <c r="O3" s="37"/>
      <c r="P3" s="70" t="s">
        <v>119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58</v>
      </c>
      <c r="F4" s="34" t="s">
        <v>59</v>
      </c>
      <c r="G4" s="34" t="s">
        <v>60</v>
      </c>
      <c r="H4" s="34" t="s">
        <v>5</v>
      </c>
      <c r="I4" s="34" t="s">
        <v>6</v>
      </c>
      <c r="J4" s="35" t="s">
        <v>61</v>
      </c>
      <c r="K4" s="35" t="s">
        <v>7</v>
      </c>
      <c r="L4" s="35" t="s">
        <v>8</v>
      </c>
      <c r="M4" s="35" t="s">
        <v>120</v>
      </c>
      <c r="N4" s="35" t="s">
        <v>9</v>
      </c>
      <c r="O4" s="35" t="s">
        <v>121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122</v>
      </c>
      <c r="B5" s="26"/>
      <c r="C5" s="26"/>
      <c r="D5" s="27">
        <f t="shared" ref="D5:N5" si="0">SUM(D6:D14)</f>
        <v>11345525</v>
      </c>
      <c r="E5" s="27">
        <f t="shared" si="0"/>
        <v>1978507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13324032</v>
      </c>
      <c r="P5" s="33">
        <f t="shared" ref="P5:P36" si="1">(O5/P$57)</f>
        <v>532.0886546064454</v>
      </c>
      <c r="Q5" s="6"/>
    </row>
    <row r="6" spans="1:134">
      <c r="A6" s="12"/>
      <c r="B6" s="25">
        <v>311</v>
      </c>
      <c r="C6" s="20" t="s">
        <v>2</v>
      </c>
      <c r="D6" s="46">
        <v>7812046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7812046</v>
      </c>
      <c r="P6" s="47">
        <f t="shared" si="1"/>
        <v>311.97020885747372</v>
      </c>
      <c r="Q6" s="9"/>
    </row>
    <row r="7" spans="1:134">
      <c r="A7" s="12"/>
      <c r="B7" s="25">
        <v>312.41000000000003</v>
      </c>
      <c r="C7" s="20" t="s">
        <v>123</v>
      </c>
      <c r="D7" s="46">
        <v>0</v>
      </c>
      <c r="E7" s="46">
        <v>419489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419489</v>
      </c>
      <c r="P7" s="47">
        <f t="shared" si="1"/>
        <v>16.752086578012062</v>
      </c>
      <c r="Q7" s="9"/>
    </row>
    <row r="8" spans="1:134">
      <c r="A8" s="12"/>
      <c r="B8" s="25">
        <v>312.43</v>
      </c>
      <c r="C8" s="20" t="s">
        <v>124</v>
      </c>
      <c r="D8" s="46">
        <v>0</v>
      </c>
      <c r="E8" s="46">
        <v>158332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158332</v>
      </c>
      <c r="P8" s="47">
        <f t="shared" si="1"/>
        <v>6.3229104268998846</v>
      </c>
      <c r="Q8" s="9"/>
    </row>
    <row r="9" spans="1:134">
      <c r="A9" s="12"/>
      <c r="B9" s="25">
        <v>312.62</v>
      </c>
      <c r="C9" s="20" t="s">
        <v>125</v>
      </c>
      <c r="D9" s="46">
        <v>0</v>
      </c>
      <c r="E9" s="46">
        <v>1400686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1400686</v>
      </c>
      <c r="P9" s="47">
        <f t="shared" si="1"/>
        <v>55.93570544307336</v>
      </c>
      <c r="Q9" s="9"/>
    </row>
    <row r="10" spans="1:134">
      <c r="A10" s="12"/>
      <c r="B10" s="25">
        <v>314.10000000000002</v>
      </c>
      <c r="C10" s="20" t="s">
        <v>13</v>
      </c>
      <c r="D10" s="46">
        <v>2196091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2196091</v>
      </c>
      <c r="P10" s="47">
        <f t="shared" si="1"/>
        <v>87.699812307815179</v>
      </c>
      <c r="Q10" s="9"/>
    </row>
    <row r="11" spans="1:134">
      <c r="A11" s="12"/>
      <c r="B11" s="25">
        <v>314.3</v>
      </c>
      <c r="C11" s="20" t="s">
        <v>14</v>
      </c>
      <c r="D11" s="46">
        <v>309775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309775</v>
      </c>
      <c r="P11" s="47">
        <f t="shared" si="1"/>
        <v>12.370712032267082</v>
      </c>
      <c r="Q11" s="9"/>
    </row>
    <row r="12" spans="1:134">
      <c r="A12" s="12"/>
      <c r="B12" s="25">
        <v>314.8</v>
      </c>
      <c r="C12" s="20" t="s">
        <v>79</v>
      </c>
      <c r="D12" s="46">
        <v>61923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61923</v>
      </c>
      <c r="P12" s="47">
        <f t="shared" si="1"/>
        <v>2.4728645022163653</v>
      </c>
      <c r="Q12" s="9"/>
    </row>
    <row r="13" spans="1:134">
      <c r="A13" s="12"/>
      <c r="B13" s="25">
        <v>315.2</v>
      </c>
      <c r="C13" s="20" t="s">
        <v>126</v>
      </c>
      <c r="D13" s="46">
        <v>872421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872421</v>
      </c>
      <c r="P13" s="47">
        <f t="shared" si="1"/>
        <v>34.839702887264885</v>
      </c>
      <c r="Q13" s="9"/>
    </row>
    <row r="14" spans="1:134">
      <c r="A14" s="12"/>
      <c r="B14" s="25">
        <v>316</v>
      </c>
      <c r="C14" s="20" t="s">
        <v>88</v>
      </c>
      <c r="D14" s="46">
        <v>93269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93269</v>
      </c>
      <c r="P14" s="47">
        <f t="shared" si="1"/>
        <v>3.7246515714228665</v>
      </c>
      <c r="Q14" s="9"/>
    </row>
    <row r="15" spans="1:134" ht="15.75">
      <c r="A15" s="29" t="s">
        <v>18</v>
      </c>
      <c r="B15" s="30"/>
      <c r="C15" s="31"/>
      <c r="D15" s="32">
        <f t="shared" ref="D15:N15" si="3">SUM(D16:D24)</f>
        <v>2165026</v>
      </c>
      <c r="E15" s="32">
        <f t="shared" si="3"/>
        <v>2889551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4">
        <f>SUM(D15:N15)</f>
        <v>5054577</v>
      </c>
      <c r="P15" s="45">
        <f t="shared" si="1"/>
        <v>201.8520426500539</v>
      </c>
      <c r="Q15" s="10"/>
    </row>
    <row r="16" spans="1:134">
      <c r="A16" s="12"/>
      <c r="B16" s="25">
        <v>322</v>
      </c>
      <c r="C16" s="20" t="s">
        <v>127</v>
      </c>
      <c r="D16" s="46">
        <v>0</v>
      </c>
      <c r="E16" s="46">
        <v>1443530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1443530</v>
      </c>
      <c r="P16" s="47">
        <f t="shared" si="1"/>
        <v>57.646659478455334</v>
      </c>
      <c r="Q16" s="9"/>
    </row>
    <row r="17" spans="1:17">
      <c r="A17" s="12"/>
      <c r="B17" s="25">
        <v>323.10000000000002</v>
      </c>
      <c r="C17" s="20" t="s">
        <v>19</v>
      </c>
      <c r="D17" s="46">
        <v>1991934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4" si="4">SUM(D17:N17)</f>
        <v>1991934</v>
      </c>
      <c r="P17" s="47">
        <f t="shared" si="1"/>
        <v>79.546903078950521</v>
      </c>
      <c r="Q17" s="9"/>
    </row>
    <row r="18" spans="1:17">
      <c r="A18" s="12"/>
      <c r="B18" s="25">
        <v>324.11</v>
      </c>
      <c r="C18" s="20" t="s">
        <v>20</v>
      </c>
      <c r="D18" s="46">
        <v>0</v>
      </c>
      <c r="E18" s="46">
        <v>11849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11849</v>
      </c>
      <c r="P18" s="47">
        <f t="shared" si="1"/>
        <v>0.47318397827562797</v>
      </c>
      <c r="Q18" s="9"/>
    </row>
    <row r="19" spans="1:17">
      <c r="A19" s="12"/>
      <c r="B19" s="25">
        <v>324.32</v>
      </c>
      <c r="C19" s="20" t="s">
        <v>112</v>
      </c>
      <c r="D19" s="46">
        <v>0</v>
      </c>
      <c r="E19" s="46">
        <v>20302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20302</v>
      </c>
      <c r="P19" s="47">
        <f t="shared" si="1"/>
        <v>0.81075036939419354</v>
      </c>
      <c r="Q19" s="9"/>
    </row>
    <row r="20" spans="1:17">
      <c r="A20" s="12"/>
      <c r="B20" s="25">
        <v>324.61</v>
      </c>
      <c r="C20" s="20" t="s">
        <v>21</v>
      </c>
      <c r="D20" s="46">
        <v>0</v>
      </c>
      <c r="E20" s="46">
        <v>17191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17191</v>
      </c>
      <c r="P20" s="47">
        <f t="shared" si="1"/>
        <v>0.68651411684836872</v>
      </c>
      <c r="Q20" s="9"/>
    </row>
    <row r="21" spans="1:17">
      <c r="A21" s="12"/>
      <c r="B21" s="25">
        <v>324.62</v>
      </c>
      <c r="C21" s="20" t="s">
        <v>128</v>
      </c>
      <c r="D21" s="46">
        <v>0</v>
      </c>
      <c r="E21" s="46">
        <v>132956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132956</v>
      </c>
      <c r="P21" s="47">
        <f t="shared" si="1"/>
        <v>5.3095323669182539</v>
      </c>
      <c r="Q21" s="9"/>
    </row>
    <row r="22" spans="1:17">
      <c r="A22" s="12"/>
      <c r="B22" s="25" t="s">
        <v>138</v>
      </c>
      <c r="C22" s="20" t="s">
        <v>139</v>
      </c>
      <c r="D22" s="46">
        <v>0</v>
      </c>
      <c r="E22" s="46">
        <v>182298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182298</v>
      </c>
      <c r="P22" s="47">
        <f t="shared" si="1"/>
        <v>7.2799808314364443</v>
      </c>
      <c r="Q22" s="9"/>
    </row>
    <row r="23" spans="1:17">
      <c r="A23" s="12"/>
      <c r="B23" s="25">
        <v>325.2</v>
      </c>
      <c r="C23" s="20" t="s">
        <v>75</v>
      </c>
      <c r="D23" s="46">
        <v>0</v>
      </c>
      <c r="E23" s="46">
        <v>857995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857995</v>
      </c>
      <c r="P23" s="47">
        <f t="shared" si="1"/>
        <v>34.263607683399222</v>
      </c>
      <c r="Q23" s="9"/>
    </row>
    <row r="24" spans="1:17">
      <c r="A24" s="12"/>
      <c r="B24" s="25">
        <v>329.5</v>
      </c>
      <c r="C24" s="20" t="s">
        <v>129</v>
      </c>
      <c r="D24" s="46">
        <v>173092</v>
      </c>
      <c r="E24" s="46">
        <v>223430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396522</v>
      </c>
      <c r="P24" s="47">
        <f t="shared" si="1"/>
        <v>15.834910746375943</v>
      </c>
      <c r="Q24" s="9"/>
    </row>
    <row r="25" spans="1:17" ht="15.75">
      <c r="A25" s="29" t="s">
        <v>130</v>
      </c>
      <c r="B25" s="30"/>
      <c r="C25" s="31"/>
      <c r="D25" s="32">
        <f t="shared" ref="D25:N25" si="5">SUM(D26:D37)</f>
        <v>3035519</v>
      </c>
      <c r="E25" s="32">
        <f t="shared" si="5"/>
        <v>4123120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32">
        <f t="shared" si="5"/>
        <v>0</v>
      </c>
      <c r="O25" s="44">
        <f>SUM(D25:N25)</f>
        <v>7158639</v>
      </c>
      <c r="P25" s="45">
        <f t="shared" si="1"/>
        <v>285.87672217563198</v>
      </c>
      <c r="Q25" s="10"/>
    </row>
    <row r="26" spans="1:17">
      <c r="A26" s="12"/>
      <c r="B26" s="25">
        <v>331.2</v>
      </c>
      <c r="C26" s="20" t="s">
        <v>23</v>
      </c>
      <c r="D26" s="46">
        <v>0</v>
      </c>
      <c r="E26" s="46">
        <v>5167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>SUM(D26:N26)</f>
        <v>5167</v>
      </c>
      <c r="P26" s="47">
        <f t="shared" si="1"/>
        <v>0.20634159977636676</v>
      </c>
      <c r="Q26" s="9"/>
    </row>
    <row r="27" spans="1:17">
      <c r="A27" s="12"/>
      <c r="B27" s="25">
        <v>331.51</v>
      </c>
      <c r="C27" s="20" t="s">
        <v>140</v>
      </c>
      <c r="D27" s="46">
        <v>0</v>
      </c>
      <c r="E27" s="46">
        <v>3387952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ref="O27:O35" si="6">SUM(D27:N27)</f>
        <v>3387952</v>
      </c>
      <c r="P27" s="47">
        <f t="shared" si="1"/>
        <v>135.29619424144403</v>
      </c>
      <c r="Q27" s="9"/>
    </row>
    <row r="28" spans="1:17">
      <c r="A28" s="12"/>
      <c r="B28" s="25">
        <v>331.62</v>
      </c>
      <c r="C28" s="20" t="s">
        <v>107</v>
      </c>
      <c r="D28" s="46">
        <v>0</v>
      </c>
      <c r="E28" s="46">
        <v>100302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100302</v>
      </c>
      <c r="P28" s="47">
        <f t="shared" si="1"/>
        <v>4.0055109620222833</v>
      </c>
      <c r="Q28" s="9"/>
    </row>
    <row r="29" spans="1:17">
      <c r="A29" s="12"/>
      <c r="B29" s="25">
        <v>334.36</v>
      </c>
      <c r="C29" s="20" t="s">
        <v>26</v>
      </c>
      <c r="D29" s="46">
        <v>0</v>
      </c>
      <c r="E29" s="46">
        <v>243023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243023</v>
      </c>
      <c r="P29" s="47">
        <f t="shared" si="1"/>
        <v>9.7050037937782037</v>
      </c>
      <c r="Q29" s="9"/>
    </row>
    <row r="30" spans="1:17">
      <c r="A30" s="12"/>
      <c r="B30" s="25">
        <v>334.42</v>
      </c>
      <c r="C30" s="20" t="s">
        <v>114</v>
      </c>
      <c r="D30" s="46">
        <v>0</v>
      </c>
      <c r="E30" s="46">
        <v>114889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114889</v>
      </c>
      <c r="P30" s="47">
        <f t="shared" si="1"/>
        <v>4.588035621580608</v>
      </c>
      <c r="Q30" s="9"/>
    </row>
    <row r="31" spans="1:17">
      <c r="A31" s="12"/>
      <c r="B31" s="25">
        <v>334.49</v>
      </c>
      <c r="C31" s="20" t="s">
        <v>141</v>
      </c>
      <c r="D31" s="46">
        <v>0</v>
      </c>
      <c r="E31" s="46">
        <v>114536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114536</v>
      </c>
      <c r="P31" s="47">
        <f t="shared" si="1"/>
        <v>4.5739387404656364</v>
      </c>
      <c r="Q31" s="9"/>
    </row>
    <row r="32" spans="1:17">
      <c r="A32" s="12"/>
      <c r="B32" s="25">
        <v>334.9</v>
      </c>
      <c r="C32" s="20" t="s">
        <v>82</v>
      </c>
      <c r="D32" s="46">
        <v>0</v>
      </c>
      <c r="E32" s="46">
        <v>803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803</v>
      </c>
      <c r="P32" s="47">
        <f t="shared" si="1"/>
        <v>3.2067409448504454E-2</v>
      </c>
      <c r="Q32" s="9"/>
    </row>
    <row r="33" spans="1:17">
      <c r="A33" s="12"/>
      <c r="B33" s="25">
        <v>335.125</v>
      </c>
      <c r="C33" s="20" t="s">
        <v>131</v>
      </c>
      <c r="D33" s="46">
        <v>522966</v>
      </c>
      <c r="E33" s="46">
        <v>131089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654055</v>
      </c>
      <c r="P33" s="47">
        <f t="shared" si="1"/>
        <v>26.119364242642067</v>
      </c>
      <c r="Q33" s="9"/>
    </row>
    <row r="34" spans="1:17">
      <c r="A34" s="12"/>
      <c r="B34" s="25">
        <v>335.15</v>
      </c>
      <c r="C34" s="20" t="s">
        <v>90</v>
      </c>
      <c r="D34" s="46">
        <v>4740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4740</v>
      </c>
      <c r="P34" s="47">
        <f t="shared" si="1"/>
        <v>0.18928956511321432</v>
      </c>
      <c r="Q34" s="9"/>
    </row>
    <row r="35" spans="1:17">
      <c r="A35" s="12"/>
      <c r="B35" s="25">
        <v>335.18</v>
      </c>
      <c r="C35" s="20" t="s">
        <v>132</v>
      </c>
      <c r="D35" s="46">
        <v>2507813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2507813</v>
      </c>
      <c r="P35" s="47">
        <f t="shared" si="1"/>
        <v>100.14827682600536</v>
      </c>
      <c r="Q35" s="9"/>
    </row>
    <row r="36" spans="1:17">
      <c r="A36" s="12"/>
      <c r="B36" s="25">
        <v>335.45</v>
      </c>
      <c r="C36" s="20" t="s">
        <v>133</v>
      </c>
      <c r="D36" s="46">
        <v>0</v>
      </c>
      <c r="E36" s="46">
        <v>1950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ref="O36:O47" si="7">SUM(D36:N36)</f>
        <v>1950</v>
      </c>
      <c r="P36" s="47">
        <f t="shared" si="1"/>
        <v>7.7872289445309689E-2</v>
      </c>
      <c r="Q36" s="9"/>
    </row>
    <row r="37" spans="1:17">
      <c r="A37" s="12"/>
      <c r="B37" s="25">
        <v>337.4</v>
      </c>
      <c r="C37" s="20" t="s">
        <v>34</v>
      </c>
      <c r="D37" s="46">
        <v>0</v>
      </c>
      <c r="E37" s="46">
        <v>23409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7"/>
        <v>23409</v>
      </c>
      <c r="P37" s="47">
        <f t="shared" ref="P37:P55" si="8">(O37/P$57)</f>
        <v>0.93482688391038693</v>
      </c>
      <c r="Q37" s="9"/>
    </row>
    <row r="38" spans="1:17" ht="15.75">
      <c r="A38" s="29" t="s">
        <v>40</v>
      </c>
      <c r="B38" s="30"/>
      <c r="C38" s="31"/>
      <c r="D38" s="32">
        <f t="shared" ref="D38:N38" si="9">SUM(D39:D42)</f>
        <v>1047405</v>
      </c>
      <c r="E38" s="32">
        <f t="shared" si="9"/>
        <v>0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0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si="9"/>
        <v>0</v>
      </c>
      <c r="O38" s="32">
        <f t="shared" si="7"/>
        <v>1047405</v>
      </c>
      <c r="P38" s="45">
        <f t="shared" si="8"/>
        <v>41.827602731520308</v>
      </c>
      <c r="Q38" s="10"/>
    </row>
    <row r="39" spans="1:17">
      <c r="A39" s="12"/>
      <c r="B39" s="25">
        <v>341.9</v>
      </c>
      <c r="C39" s="20" t="s">
        <v>92</v>
      </c>
      <c r="D39" s="46">
        <v>100413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7"/>
        <v>100413</v>
      </c>
      <c r="P39" s="47">
        <f t="shared" si="8"/>
        <v>4.0099436923445548</v>
      </c>
      <c r="Q39" s="9"/>
    </row>
    <row r="40" spans="1:17">
      <c r="A40" s="12"/>
      <c r="B40" s="25">
        <v>342.1</v>
      </c>
      <c r="C40" s="20" t="s">
        <v>43</v>
      </c>
      <c r="D40" s="46">
        <v>9390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7"/>
        <v>9390</v>
      </c>
      <c r="P40" s="47">
        <f t="shared" si="8"/>
        <v>0.37498502455972205</v>
      </c>
      <c r="Q40" s="9"/>
    </row>
    <row r="41" spans="1:17">
      <c r="A41" s="12"/>
      <c r="B41" s="25">
        <v>347.2</v>
      </c>
      <c r="C41" s="20" t="s">
        <v>45</v>
      </c>
      <c r="D41" s="46">
        <v>152477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7"/>
        <v>152477</v>
      </c>
      <c r="P41" s="47">
        <f t="shared" si="8"/>
        <v>6.0890938860269159</v>
      </c>
      <c r="Q41" s="9"/>
    </row>
    <row r="42" spans="1:17">
      <c r="A42" s="12"/>
      <c r="B42" s="25">
        <v>347.5</v>
      </c>
      <c r="C42" s="20" t="s">
        <v>46</v>
      </c>
      <c r="D42" s="46">
        <v>785125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7"/>
        <v>785125</v>
      </c>
      <c r="P42" s="47">
        <f t="shared" si="8"/>
        <v>31.353580128589115</v>
      </c>
      <c r="Q42" s="9"/>
    </row>
    <row r="43" spans="1:17" ht="15.75">
      <c r="A43" s="29" t="s">
        <v>41</v>
      </c>
      <c r="B43" s="30"/>
      <c r="C43" s="31"/>
      <c r="D43" s="32">
        <f t="shared" ref="D43:N43" si="10">SUM(D44:D45)</f>
        <v>171873</v>
      </c>
      <c r="E43" s="32">
        <f t="shared" si="10"/>
        <v>21720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si="10"/>
        <v>0</v>
      </c>
      <c r="O43" s="32">
        <f t="shared" si="7"/>
        <v>193593</v>
      </c>
      <c r="P43" s="45">
        <f t="shared" si="8"/>
        <v>7.7310410926081223</v>
      </c>
      <c r="Q43" s="10"/>
    </row>
    <row r="44" spans="1:17">
      <c r="A44" s="13"/>
      <c r="B44" s="39">
        <v>351.5</v>
      </c>
      <c r="C44" s="21" t="s">
        <v>49</v>
      </c>
      <c r="D44" s="46">
        <v>85918</v>
      </c>
      <c r="E44" s="46">
        <v>2444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7"/>
        <v>88362</v>
      </c>
      <c r="P44" s="47">
        <f t="shared" si="8"/>
        <v>3.5286929435725409</v>
      </c>
      <c r="Q44" s="9"/>
    </row>
    <row r="45" spans="1:17">
      <c r="A45" s="13"/>
      <c r="B45" s="39">
        <v>354</v>
      </c>
      <c r="C45" s="21" t="s">
        <v>50</v>
      </c>
      <c r="D45" s="46">
        <v>85955</v>
      </c>
      <c r="E45" s="46">
        <v>19276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7"/>
        <v>105231</v>
      </c>
      <c r="P45" s="47">
        <f t="shared" si="8"/>
        <v>4.2023481490355818</v>
      </c>
      <c r="Q45" s="9"/>
    </row>
    <row r="46" spans="1:17" ht="15.75">
      <c r="A46" s="29" t="s">
        <v>3</v>
      </c>
      <c r="B46" s="30"/>
      <c r="C46" s="31"/>
      <c r="D46" s="32">
        <f t="shared" ref="D46:N46" si="11">SUM(D47:D50)</f>
        <v>247853</v>
      </c>
      <c r="E46" s="32">
        <f t="shared" si="11"/>
        <v>53990</v>
      </c>
      <c r="F46" s="32">
        <f t="shared" si="11"/>
        <v>0</v>
      </c>
      <c r="G46" s="32">
        <f t="shared" si="11"/>
        <v>9167</v>
      </c>
      <c r="H46" s="32">
        <f t="shared" si="11"/>
        <v>0</v>
      </c>
      <c r="I46" s="32">
        <f t="shared" si="11"/>
        <v>0</v>
      </c>
      <c r="J46" s="32">
        <f t="shared" si="11"/>
        <v>0</v>
      </c>
      <c r="K46" s="32">
        <f t="shared" si="11"/>
        <v>0</v>
      </c>
      <c r="L46" s="32">
        <f t="shared" si="11"/>
        <v>0</v>
      </c>
      <c r="M46" s="32">
        <f t="shared" si="11"/>
        <v>0</v>
      </c>
      <c r="N46" s="32">
        <f t="shared" si="11"/>
        <v>0</v>
      </c>
      <c r="O46" s="32">
        <f t="shared" si="7"/>
        <v>311010</v>
      </c>
      <c r="P46" s="45">
        <f t="shared" si="8"/>
        <v>12.420031148915777</v>
      </c>
      <c r="Q46" s="10"/>
    </row>
    <row r="47" spans="1:17">
      <c r="A47" s="12"/>
      <c r="B47" s="25">
        <v>361.1</v>
      </c>
      <c r="C47" s="20" t="s">
        <v>51</v>
      </c>
      <c r="D47" s="46">
        <v>40666</v>
      </c>
      <c r="E47" s="46">
        <v>50030</v>
      </c>
      <c r="F47" s="46">
        <v>0</v>
      </c>
      <c r="G47" s="46">
        <v>9167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7"/>
        <v>99863</v>
      </c>
      <c r="P47" s="47">
        <f t="shared" si="8"/>
        <v>3.9879797132702368</v>
      </c>
      <c r="Q47" s="9"/>
    </row>
    <row r="48" spans="1:17">
      <c r="A48" s="12"/>
      <c r="B48" s="25">
        <v>362</v>
      </c>
      <c r="C48" s="20" t="s">
        <v>52</v>
      </c>
      <c r="D48" s="46">
        <v>5714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ref="O48:O54" si="12">SUM(D48:N48)</f>
        <v>5714</v>
      </c>
      <c r="P48" s="47">
        <f t="shared" si="8"/>
        <v>0.22818577532846132</v>
      </c>
      <c r="Q48" s="9"/>
    </row>
    <row r="49" spans="1:120">
      <c r="A49" s="12"/>
      <c r="B49" s="25">
        <v>366</v>
      </c>
      <c r="C49" s="20" t="s">
        <v>53</v>
      </c>
      <c r="D49" s="46">
        <v>71344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2"/>
        <v>71344</v>
      </c>
      <c r="P49" s="47">
        <f t="shared" si="8"/>
        <v>2.8490874965057307</v>
      </c>
      <c r="Q49" s="9"/>
    </row>
    <row r="50" spans="1:120">
      <c r="A50" s="12"/>
      <c r="B50" s="25">
        <v>369.9</v>
      </c>
      <c r="C50" s="20" t="s">
        <v>54</v>
      </c>
      <c r="D50" s="46">
        <v>130129</v>
      </c>
      <c r="E50" s="46">
        <v>3960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2"/>
        <v>134089</v>
      </c>
      <c r="P50" s="47">
        <f t="shared" si="8"/>
        <v>5.354778163811349</v>
      </c>
      <c r="Q50" s="9"/>
    </row>
    <row r="51" spans="1:120" ht="15.75">
      <c r="A51" s="29" t="s">
        <v>42</v>
      </c>
      <c r="B51" s="30"/>
      <c r="C51" s="31"/>
      <c r="D51" s="32">
        <f t="shared" ref="D51:N51" si="13">SUM(D52:D54)</f>
        <v>106201</v>
      </c>
      <c r="E51" s="32">
        <f t="shared" si="13"/>
        <v>1069655</v>
      </c>
      <c r="F51" s="32">
        <f t="shared" si="13"/>
        <v>0</v>
      </c>
      <c r="G51" s="32">
        <f t="shared" si="13"/>
        <v>197964</v>
      </c>
      <c r="H51" s="32">
        <f t="shared" si="13"/>
        <v>0</v>
      </c>
      <c r="I51" s="32">
        <f t="shared" si="13"/>
        <v>0</v>
      </c>
      <c r="J51" s="32">
        <f t="shared" si="13"/>
        <v>0</v>
      </c>
      <c r="K51" s="32">
        <f t="shared" si="13"/>
        <v>0</v>
      </c>
      <c r="L51" s="32">
        <f t="shared" si="13"/>
        <v>0</v>
      </c>
      <c r="M51" s="32">
        <f t="shared" si="13"/>
        <v>0</v>
      </c>
      <c r="N51" s="32">
        <f t="shared" si="13"/>
        <v>0</v>
      </c>
      <c r="O51" s="32">
        <f t="shared" si="12"/>
        <v>1373820</v>
      </c>
      <c r="P51" s="45">
        <f t="shared" si="8"/>
        <v>54.862824967054031</v>
      </c>
      <c r="Q51" s="9"/>
    </row>
    <row r="52" spans="1:120">
      <c r="A52" s="12"/>
      <c r="B52" s="25">
        <v>381</v>
      </c>
      <c r="C52" s="20" t="s">
        <v>55</v>
      </c>
      <c r="D52" s="46">
        <v>0</v>
      </c>
      <c r="E52" s="46">
        <v>1069655</v>
      </c>
      <c r="F52" s="46">
        <v>0</v>
      </c>
      <c r="G52" s="46">
        <v>150000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2"/>
        <v>1219655</v>
      </c>
      <c r="P52" s="47">
        <f t="shared" si="8"/>
        <v>48.706321632522666</v>
      </c>
      <c r="Q52" s="9"/>
    </row>
    <row r="53" spans="1:120">
      <c r="A53" s="12"/>
      <c r="B53" s="25">
        <v>383.1</v>
      </c>
      <c r="C53" s="20" t="s">
        <v>134</v>
      </c>
      <c r="D53" s="46">
        <v>0</v>
      </c>
      <c r="E53" s="46">
        <v>0</v>
      </c>
      <c r="F53" s="46">
        <v>0</v>
      </c>
      <c r="G53" s="46">
        <v>47964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2"/>
        <v>47964</v>
      </c>
      <c r="P53" s="47">
        <f t="shared" si="8"/>
        <v>1.9154187133101712</v>
      </c>
      <c r="Q53" s="9"/>
    </row>
    <row r="54" spans="1:120" ht="15.75" thickBot="1">
      <c r="A54" s="12"/>
      <c r="B54" s="25">
        <v>383.2</v>
      </c>
      <c r="C54" s="20" t="s">
        <v>142</v>
      </c>
      <c r="D54" s="46">
        <v>106201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2"/>
        <v>106201</v>
      </c>
      <c r="P54" s="47">
        <f t="shared" si="8"/>
        <v>4.241084621221197</v>
      </c>
      <c r="Q54" s="9"/>
    </row>
    <row r="55" spans="1:120" ht="16.5" thickBot="1">
      <c r="A55" s="14" t="s">
        <v>47</v>
      </c>
      <c r="B55" s="23"/>
      <c r="C55" s="22"/>
      <c r="D55" s="15">
        <f t="shared" ref="D55:N55" si="14">SUM(D5,D15,D25,D38,D43,D46,D51)</f>
        <v>18119402</v>
      </c>
      <c r="E55" s="15">
        <f t="shared" si="14"/>
        <v>10136543</v>
      </c>
      <c r="F55" s="15">
        <f t="shared" si="14"/>
        <v>0</v>
      </c>
      <c r="G55" s="15">
        <f t="shared" si="14"/>
        <v>207131</v>
      </c>
      <c r="H55" s="15">
        <f t="shared" si="14"/>
        <v>0</v>
      </c>
      <c r="I55" s="15">
        <f t="shared" si="14"/>
        <v>0</v>
      </c>
      <c r="J55" s="15">
        <f t="shared" si="14"/>
        <v>0</v>
      </c>
      <c r="K55" s="15">
        <f t="shared" si="14"/>
        <v>0</v>
      </c>
      <c r="L55" s="15">
        <f t="shared" si="14"/>
        <v>0</v>
      </c>
      <c r="M55" s="15">
        <f t="shared" si="14"/>
        <v>0</v>
      </c>
      <c r="N55" s="15">
        <f t="shared" si="14"/>
        <v>0</v>
      </c>
      <c r="O55" s="15">
        <f>SUM(D55:N55)</f>
        <v>28463076</v>
      </c>
      <c r="P55" s="38">
        <f t="shared" si="8"/>
        <v>1136.6589193722295</v>
      </c>
      <c r="Q55" s="6"/>
      <c r="R55" s="2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</row>
    <row r="56" spans="1:120">
      <c r="A56" s="16"/>
      <c r="B56" s="18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9"/>
    </row>
    <row r="57" spans="1:120">
      <c r="A57" s="40"/>
      <c r="B57" s="41"/>
      <c r="C57" s="41"/>
      <c r="D57" s="42"/>
      <c r="E57" s="42"/>
      <c r="F57" s="42"/>
      <c r="G57" s="42"/>
      <c r="H57" s="42"/>
      <c r="I57" s="42"/>
      <c r="J57" s="42"/>
      <c r="K57" s="42"/>
      <c r="L57" s="42"/>
      <c r="M57" s="48" t="s">
        <v>143</v>
      </c>
      <c r="N57" s="48"/>
      <c r="O57" s="48"/>
      <c r="P57" s="43">
        <v>25041</v>
      </c>
    </row>
    <row r="58" spans="1:120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1"/>
    </row>
    <row r="59" spans="1:120" ht="15.75" customHeight="1" thickBot="1">
      <c r="A59" s="52" t="s">
        <v>70</v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4"/>
    </row>
  </sheetData>
  <mergeCells count="10">
    <mergeCell ref="M57:O57"/>
    <mergeCell ref="A58:P58"/>
    <mergeCell ref="A59:P5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64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118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57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8"/>
      <c r="M3" s="69"/>
      <c r="N3" s="36"/>
      <c r="O3" s="37"/>
      <c r="P3" s="70" t="s">
        <v>119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58</v>
      </c>
      <c r="F4" s="34" t="s">
        <v>59</v>
      </c>
      <c r="G4" s="34" t="s">
        <v>60</v>
      </c>
      <c r="H4" s="34" t="s">
        <v>5</v>
      </c>
      <c r="I4" s="34" t="s">
        <v>6</v>
      </c>
      <c r="J4" s="35" t="s">
        <v>61</v>
      </c>
      <c r="K4" s="35" t="s">
        <v>7</v>
      </c>
      <c r="L4" s="35" t="s">
        <v>8</v>
      </c>
      <c r="M4" s="35" t="s">
        <v>120</v>
      </c>
      <c r="N4" s="35" t="s">
        <v>9</v>
      </c>
      <c r="O4" s="35" t="s">
        <v>121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122</v>
      </c>
      <c r="B5" s="26"/>
      <c r="C5" s="26"/>
      <c r="D5" s="27">
        <f t="shared" ref="D5:N5" si="0">SUM(D6:D14)</f>
        <v>10389189</v>
      </c>
      <c r="E5" s="27">
        <f t="shared" si="0"/>
        <v>1647245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12036434</v>
      </c>
      <c r="P5" s="33">
        <f t="shared" ref="P5:P36" si="1">(O5/P$58)</f>
        <v>491.30307359484061</v>
      </c>
      <c r="Q5" s="6"/>
    </row>
    <row r="6" spans="1:134">
      <c r="A6" s="12"/>
      <c r="B6" s="25">
        <v>311</v>
      </c>
      <c r="C6" s="20" t="s">
        <v>2</v>
      </c>
      <c r="D6" s="46">
        <v>6816609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6816609</v>
      </c>
      <c r="P6" s="47">
        <f t="shared" si="1"/>
        <v>278.24029552226619</v>
      </c>
      <c r="Q6" s="9"/>
    </row>
    <row r="7" spans="1:134">
      <c r="A7" s="12"/>
      <c r="B7" s="25">
        <v>312.41000000000003</v>
      </c>
      <c r="C7" s="20" t="s">
        <v>123</v>
      </c>
      <c r="D7" s="46">
        <v>0</v>
      </c>
      <c r="E7" s="46">
        <v>393287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393287</v>
      </c>
      <c r="P7" s="47">
        <f t="shared" si="1"/>
        <v>16.053185844320176</v>
      </c>
      <c r="Q7" s="9"/>
    </row>
    <row r="8" spans="1:134">
      <c r="A8" s="12"/>
      <c r="B8" s="25">
        <v>312.43</v>
      </c>
      <c r="C8" s="20" t="s">
        <v>124</v>
      </c>
      <c r="D8" s="46">
        <v>0</v>
      </c>
      <c r="E8" s="46">
        <v>149026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149026</v>
      </c>
      <c r="P8" s="47">
        <f t="shared" si="1"/>
        <v>6.0829421609045271</v>
      </c>
      <c r="Q8" s="9"/>
    </row>
    <row r="9" spans="1:134">
      <c r="A9" s="12"/>
      <c r="B9" s="25">
        <v>312.62</v>
      </c>
      <c r="C9" s="20" t="s">
        <v>125</v>
      </c>
      <c r="D9" s="46">
        <v>0</v>
      </c>
      <c r="E9" s="46">
        <v>1104932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1104932</v>
      </c>
      <c r="P9" s="47">
        <f t="shared" si="1"/>
        <v>45.10110616759868</v>
      </c>
      <c r="Q9" s="9"/>
    </row>
    <row r="10" spans="1:134">
      <c r="A10" s="12"/>
      <c r="B10" s="25">
        <v>314.10000000000002</v>
      </c>
      <c r="C10" s="20" t="s">
        <v>13</v>
      </c>
      <c r="D10" s="46">
        <v>2307419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2307419</v>
      </c>
      <c r="P10" s="47">
        <f t="shared" si="1"/>
        <v>94.184211600473489</v>
      </c>
      <c r="Q10" s="9"/>
    </row>
    <row r="11" spans="1:134">
      <c r="A11" s="12"/>
      <c r="B11" s="25">
        <v>314.3</v>
      </c>
      <c r="C11" s="20" t="s">
        <v>14</v>
      </c>
      <c r="D11" s="46">
        <v>308882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308882</v>
      </c>
      <c r="P11" s="47">
        <f t="shared" si="1"/>
        <v>12.60794318135434</v>
      </c>
      <c r="Q11" s="9"/>
    </row>
    <row r="12" spans="1:134">
      <c r="A12" s="12"/>
      <c r="B12" s="25">
        <v>314.8</v>
      </c>
      <c r="C12" s="20" t="s">
        <v>79</v>
      </c>
      <c r="D12" s="46">
        <v>61278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61278</v>
      </c>
      <c r="P12" s="47">
        <f t="shared" si="1"/>
        <v>2.5012449487734192</v>
      </c>
      <c r="Q12" s="9"/>
    </row>
    <row r="13" spans="1:134">
      <c r="A13" s="12"/>
      <c r="B13" s="25">
        <v>315.2</v>
      </c>
      <c r="C13" s="20" t="s">
        <v>126</v>
      </c>
      <c r="D13" s="46">
        <v>797714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797714</v>
      </c>
      <c r="P13" s="47">
        <f t="shared" si="1"/>
        <v>32.561084125882687</v>
      </c>
      <c r="Q13" s="9"/>
    </row>
    <row r="14" spans="1:134">
      <c r="A14" s="12"/>
      <c r="B14" s="25">
        <v>316</v>
      </c>
      <c r="C14" s="20" t="s">
        <v>88</v>
      </c>
      <c r="D14" s="46">
        <v>97287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97287</v>
      </c>
      <c r="P14" s="47">
        <f t="shared" si="1"/>
        <v>3.9710600432670722</v>
      </c>
      <c r="Q14" s="9"/>
    </row>
    <row r="15" spans="1:134" ht="15.75">
      <c r="A15" s="29" t="s">
        <v>18</v>
      </c>
      <c r="B15" s="30"/>
      <c r="C15" s="31"/>
      <c r="D15" s="32">
        <f t="shared" ref="D15:N15" si="3">SUM(D16:D23)</f>
        <v>1383328</v>
      </c>
      <c r="E15" s="32">
        <f t="shared" si="3"/>
        <v>4593867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4">
        <f>SUM(D15:N15)</f>
        <v>5977195</v>
      </c>
      <c r="P15" s="45">
        <f t="shared" si="1"/>
        <v>243.97710110616759</v>
      </c>
      <c r="Q15" s="10"/>
    </row>
    <row r="16" spans="1:134">
      <c r="A16" s="12"/>
      <c r="B16" s="25">
        <v>322</v>
      </c>
      <c r="C16" s="20" t="s">
        <v>127</v>
      </c>
      <c r="D16" s="46">
        <v>0</v>
      </c>
      <c r="E16" s="46">
        <v>2864791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2864791</v>
      </c>
      <c r="P16" s="47">
        <f t="shared" si="1"/>
        <v>116.93501775582676</v>
      </c>
      <c r="Q16" s="9"/>
    </row>
    <row r="17" spans="1:17">
      <c r="A17" s="12"/>
      <c r="B17" s="25">
        <v>323.10000000000002</v>
      </c>
      <c r="C17" s="20" t="s">
        <v>19</v>
      </c>
      <c r="D17" s="46">
        <v>1222608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3" si="4">SUM(D17:N17)</f>
        <v>1222608</v>
      </c>
      <c r="P17" s="47">
        <f t="shared" si="1"/>
        <v>49.904404261398426</v>
      </c>
      <c r="Q17" s="9"/>
    </row>
    <row r="18" spans="1:17">
      <c r="A18" s="12"/>
      <c r="B18" s="25">
        <v>324.11</v>
      </c>
      <c r="C18" s="20" t="s">
        <v>20</v>
      </c>
      <c r="D18" s="46">
        <v>0</v>
      </c>
      <c r="E18" s="46">
        <v>171203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171203</v>
      </c>
      <c r="P18" s="47">
        <f t="shared" si="1"/>
        <v>6.9881627821543733</v>
      </c>
      <c r="Q18" s="9"/>
    </row>
    <row r="19" spans="1:17">
      <c r="A19" s="12"/>
      <c r="B19" s="25">
        <v>324.31</v>
      </c>
      <c r="C19" s="20" t="s">
        <v>111</v>
      </c>
      <c r="D19" s="46">
        <v>0</v>
      </c>
      <c r="E19" s="46">
        <v>133309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133309</v>
      </c>
      <c r="P19" s="47">
        <f t="shared" si="1"/>
        <v>5.44140577166415</v>
      </c>
      <c r="Q19" s="9"/>
    </row>
    <row r="20" spans="1:17">
      <c r="A20" s="12"/>
      <c r="B20" s="25">
        <v>324.61</v>
      </c>
      <c r="C20" s="20" t="s">
        <v>21</v>
      </c>
      <c r="D20" s="46">
        <v>0</v>
      </c>
      <c r="E20" s="46">
        <v>473170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473170</v>
      </c>
      <c r="P20" s="47">
        <f t="shared" si="1"/>
        <v>19.313849544879382</v>
      </c>
      <c r="Q20" s="9"/>
    </row>
    <row r="21" spans="1:17">
      <c r="A21" s="12"/>
      <c r="B21" s="25">
        <v>324.62</v>
      </c>
      <c r="C21" s="20" t="s">
        <v>128</v>
      </c>
      <c r="D21" s="46">
        <v>0</v>
      </c>
      <c r="E21" s="46">
        <v>28766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28766</v>
      </c>
      <c r="P21" s="47">
        <f t="shared" si="1"/>
        <v>1.1741703743009919</v>
      </c>
      <c r="Q21" s="9"/>
    </row>
    <row r="22" spans="1:17">
      <c r="A22" s="12"/>
      <c r="B22" s="25">
        <v>325.2</v>
      </c>
      <c r="C22" s="20" t="s">
        <v>75</v>
      </c>
      <c r="D22" s="46">
        <v>0</v>
      </c>
      <c r="E22" s="46">
        <v>832264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832264</v>
      </c>
      <c r="P22" s="47">
        <f t="shared" si="1"/>
        <v>33.97134576921507</v>
      </c>
      <c r="Q22" s="9"/>
    </row>
    <row r="23" spans="1:17">
      <c r="A23" s="12"/>
      <c r="B23" s="25">
        <v>329.5</v>
      </c>
      <c r="C23" s="20" t="s">
        <v>129</v>
      </c>
      <c r="D23" s="46">
        <v>160720</v>
      </c>
      <c r="E23" s="46">
        <v>90364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251084</v>
      </c>
      <c r="P23" s="47">
        <f t="shared" si="1"/>
        <v>10.248744846728439</v>
      </c>
      <c r="Q23" s="9"/>
    </row>
    <row r="24" spans="1:17" ht="15.75">
      <c r="A24" s="29" t="s">
        <v>130</v>
      </c>
      <c r="B24" s="30"/>
      <c r="C24" s="31"/>
      <c r="D24" s="32">
        <f t="shared" ref="D24:N24" si="5">SUM(D25:D37)</f>
        <v>2516213</v>
      </c>
      <c r="E24" s="32">
        <f t="shared" si="5"/>
        <v>1497648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5"/>
        <v>0</v>
      </c>
      <c r="O24" s="44">
        <f>SUM(D24:N24)</f>
        <v>4013861</v>
      </c>
      <c r="P24" s="45">
        <f t="shared" si="1"/>
        <v>163.83774847952978</v>
      </c>
      <c r="Q24" s="10"/>
    </row>
    <row r="25" spans="1:17">
      <c r="A25" s="12"/>
      <c r="B25" s="25">
        <v>331.2</v>
      </c>
      <c r="C25" s="20" t="s">
        <v>23</v>
      </c>
      <c r="D25" s="46">
        <v>0</v>
      </c>
      <c r="E25" s="46">
        <v>11691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>SUM(D25:N25)</f>
        <v>11691</v>
      </c>
      <c r="P25" s="47">
        <f t="shared" si="1"/>
        <v>0.47720315114902651</v>
      </c>
      <c r="Q25" s="9"/>
    </row>
    <row r="26" spans="1:17">
      <c r="A26" s="12"/>
      <c r="B26" s="25">
        <v>331.5</v>
      </c>
      <c r="C26" s="20" t="s">
        <v>25</v>
      </c>
      <c r="D26" s="46">
        <v>0</v>
      </c>
      <c r="E26" s="46">
        <v>47069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ref="O26:O35" si="6">SUM(D26:N26)</f>
        <v>47069</v>
      </c>
      <c r="P26" s="47">
        <f t="shared" si="1"/>
        <v>1.9212620923302992</v>
      </c>
      <c r="Q26" s="9"/>
    </row>
    <row r="27" spans="1:17">
      <c r="A27" s="12"/>
      <c r="B27" s="25">
        <v>331.62</v>
      </c>
      <c r="C27" s="20" t="s">
        <v>107</v>
      </c>
      <c r="D27" s="46">
        <v>0</v>
      </c>
      <c r="E27" s="46">
        <v>392796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392796</v>
      </c>
      <c r="P27" s="47">
        <f t="shared" si="1"/>
        <v>16.033144209967755</v>
      </c>
      <c r="Q27" s="9"/>
    </row>
    <row r="28" spans="1:17">
      <c r="A28" s="12"/>
      <c r="B28" s="25">
        <v>331.7</v>
      </c>
      <c r="C28" s="20" t="s">
        <v>113</v>
      </c>
      <c r="D28" s="46">
        <v>0</v>
      </c>
      <c r="E28" s="46">
        <v>218045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218045</v>
      </c>
      <c r="P28" s="47">
        <f t="shared" si="1"/>
        <v>8.9001591901710277</v>
      </c>
      <c r="Q28" s="9"/>
    </row>
    <row r="29" spans="1:17">
      <c r="A29" s="12"/>
      <c r="B29" s="25">
        <v>334.36</v>
      </c>
      <c r="C29" s="20" t="s">
        <v>26</v>
      </c>
      <c r="D29" s="46">
        <v>0</v>
      </c>
      <c r="E29" s="46">
        <v>29509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29509</v>
      </c>
      <c r="P29" s="47">
        <f t="shared" si="1"/>
        <v>1.2044981427813379</v>
      </c>
      <c r="Q29" s="9"/>
    </row>
    <row r="30" spans="1:17">
      <c r="A30" s="12"/>
      <c r="B30" s="25">
        <v>334.42</v>
      </c>
      <c r="C30" s="20" t="s">
        <v>114</v>
      </c>
      <c r="D30" s="46">
        <v>0</v>
      </c>
      <c r="E30" s="46">
        <v>284360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284360</v>
      </c>
      <c r="P30" s="47">
        <f t="shared" si="1"/>
        <v>11.607004367525205</v>
      </c>
      <c r="Q30" s="9"/>
    </row>
    <row r="31" spans="1:17">
      <c r="A31" s="12"/>
      <c r="B31" s="25">
        <v>334.5</v>
      </c>
      <c r="C31" s="20" t="s">
        <v>28</v>
      </c>
      <c r="D31" s="46">
        <v>0</v>
      </c>
      <c r="E31" s="46">
        <v>2615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2615</v>
      </c>
      <c r="P31" s="47">
        <f t="shared" si="1"/>
        <v>0.1067390505734928</v>
      </c>
      <c r="Q31" s="9"/>
    </row>
    <row r="32" spans="1:17">
      <c r="A32" s="12"/>
      <c r="B32" s="25">
        <v>334.7</v>
      </c>
      <c r="C32" s="20" t="s">
        <v>29</v>
      </c>
      <c r="D32" s="46">
        <v>0</v>
      </c>
      <c r="E32" s="46">
        <v>9260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9260</v>
      </c>
      <c r="P32" s="47">
        <f t="shared" si="1"/>
        <v>0.37797461120862075</v>
      </c>
      <c r="Q32" s="9"/>
    </row>
    <row r="33" spans="1:17">
      <c r="A33" s="12"/>
      <c r="B33" s="25">
        <v>335.125</v>
      </c>
      <c r="C33" s="20" t="s">
        <v>131</v>
      </c>
      <c r="D33" s="46">
        <v>470210</v>
      </c>
      <c r="E33" s="46">
        <v>134233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604443</v>
      </c>
      <c r="P33" s="47">
        <f t="shared" si="1"/>
        <v>24.67214988366872</v>
      </c>
      <c r="Q33" s="9"/>
    </row>
    <row r="34" spans="1:17">
      <c r="A34" s="12"/>
      <c r="B34" s="25">
        <v>335.15</v>
      </c>
      <c r="C34" s="20" t="s">
        <v>90</v>
      </c>
      <c r="D34" s="46">
        <v>6522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6522</v>
      </c>
      <c r="P34" s="47">
        <f t="shared" si="1"/>
        <v>0.26621494754887953</v>
      </c>
      <c r="Q34" s="9"/>
    </row>
    <row r="35" spans="1:17">
      <c r="A35" s="12"/>
      <c r="B35" s="25">
        <v>335.18</v>
      </c>
      <c r="C35" s="20" t="s">
        <v>132</v>
      </c>
      <c r="D35" s="46">
        <v>2039481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2039481</v>
      </c>
      <c r="P35" s="47">
        <f t="shared" si="1"/>
        <v>83.247520306951301</v>
      </c>
      <c r="Q35" s="9"/>
    </row>
    <row r="36" spans="1:17">
      <c r="A36" s="12"/>
      <c r="B36" s="25">
        <v>335.45</v>
      </c>
      <c r="C36" s="20" t="s">
        <v>133</v>
      </c>
      <c r="D36" s="46">
        <v>0</v>
      </c>
      <c r="E36" s="46">
        <v>2057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ref="O36:O56" si="7">SUM(D36:N36)</f>
        <v>2057</v>
      </c>
      <c r="P36" s="47">
        <f t="shared" si="1"/>
        <v>8.3962610718804856E-2</v>
      </c>
      <c r="Q36" s="9"/>
    </row>
    <row r="37" spans="1:17">
      <c r="A37" s="12"/>
      <c r="B37" s="25">
        <v>337.4</v>
      </c>
      <c r="C37" s="20" t="s">
        <v>34</v>
      </c>
      <c r="D37" s="46">
        <v>0</v>
      </c>
      <c r="E37" s="46">
        <v>366013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7"/>
        <v>366013</v>
      </c>
      <c r="P37" s="47">
        <f t="shared" ref="P37:P56" si="8">(O37/P$58)</f>
        <v>14.939915914935304</v>
      </c>
      <c r="Q37" s="9"/>
    </row>
    <row r="38" spans="1:17" ht="15.75">
      <c r="A38" s="29" t="s">
        <v>40</v>
      </c>
      <c r="B38" s="30"/>
      <c r="C38" s="31"/>
      <c r="D38" s="32">
        <f t="shared" ref="D38:N38" si="9">SUM(D39:D42)</f>
        <v>733793</v>
      </c>
      <c r="E38" s="32">
        <f t="shared" si="9"/>
        <v>0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0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si="9"/>
        <v>0</v>
      </c>
      <c r="O38" s="32">
        <f t="shared" si="7"/>
        <v>733793</v>
      </c>
      <c r="P38" s="45">
        <f t="shared" si="8"/>
        <v>29.951957222743786</v>
      </c>
      <c r="Q38" s="10"/>
    </row>
    <row r="39" spans="1:17">
      <c r="A39" s="12"/>
      <c r="B39" s="25">
        <v>341.9</v>
      </c>
      <c r="C39" s="20" t="s">
        <v>92</v>
      </c>
      <c r="D39" s="46">
        <v>131832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7"/>
        <v>131832</v>
      </c>
      <c r="P39" s="47">
        <f t="shared" si="8"/>
        <v>5.3811175966365976</v>
      </c>
      <c r="Q39" s="9"/>
    </row>
    <row r="40" spans="1:17">
      <c r="A40" s="12"/>
      <c r="B40" s="25">
        <v>342.1</v>
      </c>
      <c r="C40" s="20" t="s">
        <v>43</v>
      </c>
      <c r="D40" s="46">
        <v>7085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7"/>
        <v>7085</v>
      </c>
      <c r="P40" s="47">
        <f t="shared" si="8"/>
        <v>0.28919547736642309</v>
      </c>
      <c r="Q40" s="9"/>
    </row>
    <row r="41" spans="1:17">
      <c r="A41" s="12"/>
      <c r="B41" s="25">
        <v>347.2</v>
      </c>
      <c r="C41" s="20" t="s">
        <v>45</v>
      </c>
      <c r="D41" s="46">
        <v>76958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7"/>
        <v>76958</v>
      </c>
      <c r="P41" s="47">
        <f t="shared" si="8"/>
        <v>3.141271072288665</v>
      </c>
      <c r="Q41" s="9"/>
    </row>
    <row r="42" spans="1:17">
      <c r="A42" s="12"/>
      <c r="B42" s="25">
        <v>347.5</v>
      </c>
      <c r="C42" s="20" t="s">
        <v>46</v>
      </c>
      <c r="D42" s="46">
        <v>517918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7"/>
        <v>517918</v>
      </c>
      <c r="P42" s="47">
        <f t="shared" si="8"/>
        <v>21.1403730764521</v>
      </c>
      <c r="Q42" s="9"/>
    </row>
    <row r="43" spans="1:17" ht="15.75">
      <c r="A43" s="29" t="s">
        <v>41</v>
      </c>
      <c r="B43" s="30"/>
      <c r="C43" s="31"/>
      <c r="D43" s="32">
        <f t="shared" ref="D43:N43" si="10">SUM(D44:D45)</f>
        <v>161732</v>
      </c>
      <c r="E43" s="32">
        <f t="shared" si="10"/>
        <v>3530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si="10"/>
        <v>0</v>
      </c>
      <c r="O43" s="32">
        <f t="shared" si="7"/>
        <v>165262</v>
      </c>
      <c r="P43" s="45">
        <f t="shared" si="8"/>
        <v>6.7456630882893176</v>
      </c>
      <c r="Q43" s="10"/>
    </row>
    <row r="44" spans="1:17">
      <c r="A44" s="13"/>
      <c r="B44" s="39">
        <v>351.5</v>
      </c>
      <c r="C44" s="21" t="s">
        <v>49</v>
      </c>
      <c r="D44" s="46">
        <v>57495</v>
      </c>
      <c r="E44" s="46">
        <v>3530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7"/>
        <v>61025</v>
      </c>
      <c r="P44" s="47">
        <f t="shared" si="8"/>
        <v>2.4909179966529247</v>
      </c>
      <c r="Q44" s="9"/>
    </row>
    <row r="45" spans="1:17">
      <c r="A45" s="13"/>
      <c r="B45" s="39">
        <v>354</v>
      </c>
      <c r="C45" s="21" t="s">
        <v>50</v>
      </c>
      <c r="D45" s="46">
        <v>104237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7"/>
        <v>104237</v>
      </c>
      <c r="P45" s="47">
        <f t="shared" si="8"/>
        <v>4.2547450916363934</v>
      </c>
      <c r="Q45" s="9"/>
    </row>
    <row r="46" spans="1:17" ht="15.75">
      <c r="A46" s="29" t="s">
        <v>3</v>
      </c>
      <c r="B46" s="30"/>
      <c r="C46" s="31"/>
      <c r="D46" s="32">
        <f t="shared" ref="D46:N46" si="11">SUM(D47:D50)</f>
        <v>299418</v>
      </c>
      <c r="E46" s="32">
        <f t="shared" si="11"/>
        <v>124520</v>
      </c>
      <c r="F46" s="32">
        <f t="shared" si="11"/>
        <v>0</v>
      </c>
      <c r="G46" s="32">
        <f t="shared" si="11"/>
        <v>4155</v>
      </c>
      <c r="H46" s="32">
        <f t="shared" si="11"/>
        <v>0</v>
      </c>
      <c r="I46" s="32">
        <f t="shared" si="11"/>
        <v>0</v>
      </c>
      <c r="J46" s="32">
        <f t="shared" si="11"/>
        <v>0</v>
      </c>
      <c r="K46" s="32">
        <f t="shared" si="11"/>
        <v>0</v>
      </c>
      <c r="L46" s="32">
        <f t="shared" si="11"/>
        <v>0</v>
      </c>
      <c r="M46" s="32">
        <f t="shared" si="11"/>
        <v>0</v>
      </c>
      <c r="N46" s="32">
        <f t="shared" si="11"/>
        <v>5</v>
      </c>
      <c r="O46" s="32">
        <f t="shared" si="7"/>
        <v>428098</v>
      </c>
      <c r="P46" s="45">
        <f t="shared" si="8"/>
        <v>17.474100983713623</v>
      </c>
      <c r="Q46" s="10"/>
    </row>
    <row r="47" spans="1:17">
      <c r="A47" s="12"/>
      <c r="B47" s="25">
        <v>361.1</v>
      </c>
      <c r="C47" s="20" t="s">
        <v>51</v>
      </c>
      <c r="D47" s="46">
        <v>34618</v>
      </c>
      <c r="E47" s="46">
        <v>18696</v>
      </c>
      <c r="F47" s="46">
        <v>0</v>
      </c>
      <c r="G47" s="46">
        <v>4155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5</v>
      </c>
      <c r="O47" s="46">
        <f t="shared" si="7"/>
        <v>57474</v>
      </c>
      <c r="P47" s="47">
        <f t="shared" si="8"/>
        <v>2.3459733050328584</v>
      </c>
      <c r="Q47" s="9"/>
    </row>
    <row r="48" spans="1:17">
      <c r="A48" s="12"/>
      <c r="B48" s="25">
        <v>362</v>
      </c>
      <c r="C48" s="20" t="s">
        <v>52</v>
      </c>
      <c r="D48" s="46">
        <v>111047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7"/>
        <v>111047</v>
      </c>
      <c r="P48" s="47">
        <f t="shared" si="8"/>
        <v>4.5327156210457566</v>
      </c>
      <c r="Q48" s="9"/>
    </row>
    <row r="49" spans="1:120">
      <c r="A49" s="12"/>
      <c r="B49" s="25">
        <v>366</v>
      </c>
      <c r="C49" s="20" t="s">
        <v>53</v>
      </c>
      <c r="D49" s="46">
        <v>11849</v>
      </c>
      <c r="E49" s="46">
        <v>100000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7"/>
        <v>111849</v>
      </c>
      <c r="P49" s="47">
        <f t="shared" si="8"/>
        <v>4.5654516510877992</v>
      </c>
      <c r="Q49" s="9"/>
    </row>
    <row r="50" spans="1:120">
      <c r="A50" s="12"/>
      <c r="B50" s="25">
        <v>369.9</v>
      </c>
      <c r="C50" s="20" t="s">
        <v>54</v>
      </c>
      <c r="D50" s="46">
        <v>141904</v>
      </c>
      <c r="E50" s="46">
        <v>5824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7"/>
        <v>147728</v>
      </c>
      <c r="P50" s="47">
        <f t="shared" si="8"/>
        <v>6.0299604065472057</v>
      </c>
      <c r="Q50" s="9"/>
    </row>
    <row r="51" spans="1:120" ht="15.75">
      <c r="A51" s="29" t="s">
        <v>42</v>
      </c>
      <c r="B51" s="30"/>
      <c r="C51" s="31"/>
      <c r="D51" s="32">
        <f t="shared" ref="D51:N51" si="12">SUM(D52:D55)</f>
        <v>10502034</v>
      </c>
      <c r="E51" s="32">
        <f t="shared" si="12"/>
        <v>423772</v>
      </c>
      <c r="F51" s="32">
        <f t="shared" si="12"/>
        <v>15227</v>
      </c>
      <c r="G51" s="32">
        <f t="shared" si="12"/>
        <v>105387</v>
      </c>
      <c r="H51" s="32">
        <f t="shared" si="12"/>
        <v>0</v>
      </c>
      <c r="I51" s="32">
        <f t="shared" si="12"/>
        <v>0</v>
      </c>
      <c r="J51" s="32">
        <f t="shared" si="12"/>
        <v>0</v>
      </c>
      <c r="K51" s="32">
        <f t="shared" si="12"/>
        <v>0</v>
      </c>
      <c r="L51" s="32">
        <f t="shared" si="12"/>
        <v>0</v>
      </c>
      <c r="M51" s="32">
        <f t="shared" si="12"/>
        <v>0</v>
      </c>
      <c r="N51" s="32">
        <f t="shared" si="12"/>
        <v>0</v>
      </c>
      <c r="O51" s="32">
        <f t="shared" si="7"/>
        <v>11046420</v>
      </c>
      <c r="P51" s="45">
        <f t="shared" si="8"/>
        <v>450.89268949753051</v>
      </c>
      <c r="Q51" s="9"/>
    </row>
    <row r="52" spans="1:120">
      <c r="A52" s="12"/>
      <c r="B52" s="25">
        <v>381</v>
      </c>
      <c r="C52" s="20" t="s">
        <v>55</v>
      </c>
      <c r="D52" s="46">
        <v>0</v>
      </c>
      <c r="E52" s="46">
        <v>293950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7"/>
        <v>293950</v>
      </c>
      <c r="P52" s="47">
        <f t="shared" si="8"/>
        <v>11.998448916282298</v>
      </c>
      <c r="Q52" s="9"/>
    </row>
    <row r="53" spans="1:120">
      <c r="A53" s="12"/>
      <c r="B53" s="25">
        <v>383.1</v>
      </c>
      <c r="C53" s="20" t="s">
        <v>134</v>
      </c>
      <c r="D53" s="46">
        <v>0</v>
      </c>
      <c r="E53" s="46">
        <v>110192</v>
      </c>
      <c r="F53" s="46">
        <v>0</v>
      </c>
      <c r="G53" s="46">
        <v>105387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7"/>
        <v>215579</v>
      </c>
      <c r="P53" s="47">
        <f t="shared" si="8"/>
        <v>8.7995020204906318</v>
      </c>
      <c r="Q53" s="9"/>
    </row>
    <row r="54" spans="1:120">
      <c r="A54" s="12"/>
      <c r="B54" s="25">
        <v>385</v>
      </c>
      <c r="C54" s="20" t="s">
        <v>102</v>
      </c>
      <c r="D54" s="46">
        <v>10463425</v>
      </c>
      <c r="E54" s="46">
        <v>0</v>
      </c>
      <c r="F54" s="46">
        <v>15227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7"/>
        <v>10478652</v>
      </c>
      <c r="P54" s="47">
        <f t="shared" si="8"/>
        <v>427.71753949140782</v>
      </c>
      <c r="Q54" s="9"/>
    </row>
    <row r="55" spans="1:120" ht="15.75" thickBot="1">
      <c r="A55" s="12"/>
      <c r="B55" s="25">
        <v>388.1</v>
      </c>
      <c r="C55" s="20" t="s">
        <v>135</v>
      </c>
      <c r="D55" s="46">
        <v>38609</v>
      </c>
      <c r="E55" s="46">
        <v>19630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7"/>
        <v>58239</v>
      </c>
      <c r="P55" s="47">
        <f t="shared" si="8"/>
        <v>2.3771990693497695</v>
      </c>
      <c r="Q55" s="9"/>
    </row>
    <row r="56" spans="1:120" ht="16.5" thickBot="1">
      <c r="A56" s="14" t="s">
        <v>47</v>
      </c>
      <c r="B56" s="23"/>
      <c r="C56" s="22"/>
      <c r="D56" s="15">
        <f t="shared" ref="D56:N56" si="13">SUM(D5,D15,D24,D38,D43,D46,D51)</f>
        <v>25985707</v>
      </c>
      <c r="E56" s="15">
        <f t="shared" si="13"/>
        <v>8290582</v>
      </c>
      <c r="F56" s="15">
        <f t="shared" si="13"/>
        <v>15227</v>
      </c>
      <c r="G56" s="15">
        <f t="shared" si="13"/>
        <v>109542</v>
      </c>
      <c r="H56" s="15">
        <f t="shared" si="13"/>
        <v>0</v>
      </c>
      <c r="I56" s="15">
        <f t="shared" si="13"/>
        <v>0</v>
      </c>
      <c r="J56" s="15">
        <f t="shared" si="13"/>
        <v>0</v>
      </c>
      <c r="K56" s="15">
        <f t="shared" si="13"/>
        <v>0</v>
      </c>
      <c r="L56" s="15">
        <f t="shared" si="13"/>
        <v>0</v>
      </c>
      <c r="M56" s="15">
        <f t="shared" si="13"/>
        <v>0</v>
      </c>
      <c r="N56" s="15">
        <f t="shared" si="13"/>
        <v>5</v>
      </c>
      <c r="O56" s="15">
        <f t="shared" si="7"/>
        <v>34401063</v>
      </c>
      <c r="P56" s="38">
        <f t="shared" si="8"/>
        <v>1404.1823339728153</v>
      </c>
      <c r="Q56" s="6"/>
      <c r="R56" s="2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</row>
    <row r="57" spans="1:120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9"/>
    </row>
    <row r="58" spans="1:120">
      <c r="A58" s="40"/>
      <c r="B58" s="41"/>
      <c r="C58" s="41"/>
      <c r="D58" s="42"/>
      <c r="E58" s="42"/>
      <c r="F58" s="42"/>
      <c r="G58" s="42"/>
      <c r="H58" s="42"/>
      <c r="I58" s="42"/>
      <c r="J58" s="42"/>
      <c r="K58" s="42"/>
      <c r="L58" s="42"/>
      <c r="M58" s="48" t="s">
        <v>136</v>
      </c>
      <c r="N58" s="48"/>
      <c r="O58" s="48"/>
      <c r="P58" s="43">
        <v>24499</v>
      </c>
    </row>
    <row r="59" spans="1:120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1"/>
    </row>
    <row r="60" spans="1:120" ht="15.75" customHeight="1" thickBot="1">
      <c r="A60" s="52" t="s">
        <v>70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4"/>
    </row>
  </sheetData>
  <mergeCells count="10">
    <mergeCell ref="M58:O58"/>
    <mergeCell ref="A59:P59"/>
    <mergeCell ref="A60:P6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57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9"/>
      <c r="M3" s="36"/>
      <c r="N3" s="37"/>
      <c r="O3" s="70" t="s">
        <v>62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58</v>
      </c>
      <c r="F4" s="34" t="s">
        <v>59</v>
      </c>
      <c r="G4" s="34" t="s">
        <v>60</v>
      </c>
      <c r="H4" s="34" t="s">
        <v>5</v>
      </c>
      <c r="I4" s="34" t="s">
        <v>6</v>
      </c>
      <c r="J4" s="35" t="s">
        <v>61</v>
      </c>
      <c r="K4" s="35" t="s">
        <v>7</v>
      </c>
      <c r="L4" s="35" t="s">
        <v>8</v>
      </c>
      <c r="M4" s="35" t="s">
        <v>9</v>
      </c>
      <c r="N4" s="35" t="s">
        <v>38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10029990</v>
      </c>
      <c r="E5" s="27">
        <f t="shared" si="0"/>
        <v>1419068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11449058</v>
      </c>
      <c r="O5" s="33">
        <f t="shared" ref="O5:O49" si="1">(N5/O$51)</f>
        <v>460.35617209489345</v>
      </c>
      <c r="P5" s="6"/>
    </row>
    <row r="6" spans="1:133">
      <c r="A6" s="12"/>
      <c r="B6" s="25">
        <v>311</v>
      </c>
      <c r="C6" s="20" t="s">
        <v>2</v>
      </c>
      <c r="D6" s="46">
        <v>6449588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6449588</v>
      </c>
      <c r="O6" s="47">
        <f t="shared" si="1"/>
        <v>259.33204664254123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376660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376660</v>
      </c>
      <c r="O7" s="47">
        <f t="shared" si="1"/>
        <v>15.145154804985927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141571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141571</v>
      </c>
      <c r="O8" s="47">
        <f t="shared" si="1"/>
        <v>5.6924406915963006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900837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900837</v>
      </c>
      <c r="O9" s="47">
        <f t="shared" si="1"/>
        <v>36.221833534378767</v>
      </c>
      <c r="P9" s="9"/>
    </row>
    <row r="10" spans="1:133">
      <c r="A10" s="12"/>
      <c r="B10" s="25">
        <v>314.10000000000002</v>
      </c>
      <c r="C10" s="20" t="s">
        <v>13</v>
      </c>
      <c r="D10" s="46">
        <v>2275995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2275995</v>
      </c>
      <c r="O10" s="47">
        <f t="shared" si="1"/>
        <v>91.515681544028951</v>
      </c>
      <c r="P10" s="9"/>
    </row>
    <row r="11" spans="1:133">
      <c r="A11" s="12"/>
      <c r="B11" s="25">
        <v>314.3</v>
      </c>
      <c r="C11" s="20" t="s">
        <v>14</v>
      </c>
      <c r="D11" s="46">
        <v>311562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311562</v>
      </c>
      <c r="O11" s="47">
        <f t="shared" si="1"/>
        <v>12.527623642943306</v>
      </c>
      <c r="P11" s="9"/>
    </row>
    <row r="12" spans="1:133">
      <c r="A12" s="12"/>
      <c r="B12" s="25">
        <v>314.39999999999998</v>
      </c>
      <c r="C12" s="20" t="s">
        <v>15</v>
      </c>
      <c r="D12" s="46">
        <v>48177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48177</v>
      </c>
      <c r="O12" s="47">
        <f t="shared" si="1"/>
        <v>1.9371531966224367</v>
      </c>
      <c r="P12" s="9"/>
    </row>
    <row r="13" spans="1:133">
      <c r="A13" s="12"/>
      <c r="B13" s="25">
        <v>315</v>
      </c>
      <c r="C13" s="20" t="s">
        <v>87</v>
      </c>
      <c r="D13" s="46">
        <v>857722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857722</v>
      </c>
      <c r="O13" s="47">
        <f t="shared" si="1"/>
        <v>34.488218737434657</v>
      </c>
      <c r="P13" s="9"/>
    </row>
    <row r="14" spans="1:133">
      <c r="A14" s="12"/>
      <c r="B14" s="25">
        <v>316</v>
      </c>
      <c r="C14" s="20" t="s">
        <v>88</v>
      </c>
      <c r="D14" s="46">
        <v>86946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86946</v>
      </c>
      <c r="O14" s="47">
        <f t="shared" si="1"/>
        <v>3.4960193003618816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SUM(D16:D21)</f>
        <v>1095733</v>
      </c>
      <c r="E15" s="32">
        <f t="shared" si="3"/>
        <v>1961174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6" si="4">SUM(D15:M15)</f>
        <v>3056907</v>
      </c>
      <c r="O15" s="45">
        <f t="shared" si="1"/>
        <v>122.91544028950543</v>
      </c>
      <c r="P15" s="10"/>
    </row>
    <row r="16" spans="1:133">
      <c r="A16" s="12"/>
      <c r="B16" s="25">
        <v>322</v>
      </c>
      <c r="C16" s="20" t="s">
        <v>0</v>
      </c>
      <c r="D16" s="46">
        <v>0</v>
      </c>
      <c r="E16" s="46">
        <v>1158912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1158912</v>
      </c>
      <c r="O16" s="47">
        <f t="shared" si="1"/>
        <v>46.598793727382386</v>
      </c>
      <c r="P16" s="9"/>
    </row>
    <row r="17" spans="1:16">
      <c r="A17" s="12"/>
      <c r="B17" s="25">
        <v>323.10000000000002</v>
      </c>
      <c r="C17" s="20" t="s">
        <v>19</v>
      </c>
      <c r="D17" s="46">
        <v>927087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927087</v>
      </c>
      <c r="O17" s="47">
        <f t="shared" si="1"/>
        <v>37.277322074788906</v>
      </c>
      <c r="P17" s="9"/>
    </row>
    <row r="18" spans="1:16">
      <c r="A18" s="12"/>
      <c r="B18" s="25">
        <v>324.11</v>
      </c>
      <c r="C18" s="20" t="s">
        <v>20</v>
      </c>
      <c r="D18" s="46">
        <v>0</v>
      </c>
      <c r="E18" s="46">
        <v>13045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13045</v>
      </c>
      <c r="O18" s="47">
        <f t="shared" si="1"/>
        <v>0.5245275432247688</v>
      </c>
      <c r="P18" s="9"/>
    </row>
    <row r="19" spans="1:16">
      <c r="A19" s="12"/>
      <c r="B19" s="25">
        <v>324.61</v>
      </c>
      <c r="C19" s="20" t="s">
        <v>21</v>
      </c>
      <c r="D19" s="46">
        <v>0</v>
      </c>
      <c r="E19" s="46">
        <v>5853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5853</v>
      </c>
      <c r="O19" s="47">
        <f t="shared" si="1"/>
        <v>0.2353437876960193</v>
      </c>
      <c r="P19" s="9"/>
    </row>
    <row r="20" spans="1:16">
      <c r="A20" s="12"/>
      <c r="B20" s="25">
        <v>325.2</v>
      </c>
      <c r="C20" s="20" t="s">
        <v>75</v>
      </c>
      <c r="D20" s="46">
        <v>0</v>
      </c>
      <c r="E20" s="46">
        <v>680183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680183</v>
      </c>
      <c r="O20" s="47">
        <f t="shared" si="1"/>
        <v>27.349537595496582</v>
      </c>
      <c r="P20" s="9"/>
    </row>
    <row r="21" spans="1:16">
      <c r="A21" s="12"/>
      <c r="B21" s="25">
        <v>329</v>
      </c>
      <c r="C21" s="20" t="s">
        <v>22</v>
      </c>
      <c r="D21" s="46">
        <v>168646</v>
      </c>
      <c r="E21" s="46">
        <v>103181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271827</v>
      </c>
      <c r="O21" s="47">
        <f t="shared" si="1"/>
        <v>10.929915560916767</v>
      </c>
      <c r="P21" s="9"/>
    </row>
    <row r="22" spans="1:16" ht="15.75">
      <c r="A22" s="29" t="s">
        <v>24</v>
      </c>
      <c r="B22" s="30"/>
      <c r="C22" s="31"/>
      <c r="D22" s="32">
        <f t="shared" ref="D22:M22" si="5">SUM(D23:D34)</f>
        <v>2091520</v>
      </c>
      <c r="E22" s="32">
        <f t="shared" si="5"/>
        <v>2747169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4838689</v>
      </c>
      <c r="O22" s="45">
        <f t="shared" si="1"/>
        <v>194.55926819461197</v>
      </c>
      <c r="P22" s="10"/>
    </row>
    <row r="23" spans="1:16">
      <c r="A23" s="12"/>
      <c r="B23" s="25">
        <v>331.2</v>
      </c>
      <c r="C23" s="20" t="s">
        <v>23</v>
      </c>
      <c r="D23" s="46">
        <v>0</v>
      </c>
      <c r="E23" s="46">
        <v>4930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4930</v>
      </c>
      <c r="O23" s="47">
        <f t="shared" si="1"/>
        <v>0.19823080016083636</v>
      </c>
      <c r="P23" s="9"/>
    </row>
    <row r="24" spans="1:16">
      <c r="A24" s="12"/>
      <c r="B24" s="25">
        <v>331.5</v>
      </c>
      <c r="C24" s="20" t="s">
        <v>25</v>
      </c>
      <c r="D24" s="46">
        <v>0</v>
      </c>
      <c r="E24" s="46">
        <v>311037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311037</v>
      </c>
      <c r="O24" s="47">
        <f t="shared" si="1"/>
        <v>12.506513872135102</v>
      </c>
      <c r="P24" s="9"/>
    </row>
    <row r="25" spans="1:16">
      <c r="A25" s="12"/>
      <c r="B25" s="25">
        <v>331.62</v>
      </c>
      <c r="C25" s="20" t="s">
        <v>107</v>
      </c>
      <c r="D25" s="46">
        <v>0</v>
      </c>
      <c r="E25" s="46">
        <v>153157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153157</v>
      </c>
      <c r="O25" s="47">
        <f t="shared" si="1"/>
        <v>6.1583031765178928</v>
      </c>
      <c r="P25" s="9"/>
    </row>
    <row r="26" spans="1:16">
      <c r="A26" s="12"/>
      <c r="B26" s="25">
        <v>331.7</v>
      </c>
      <c r="C26" s="20" t="s">
        <v>113</v>
      </c>
      <c r="D26" s="46">
        <v>0</v>
      </c>
      <c r="E26" s="46">
        <v>235280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235280</v>
      </c>
      <c r="O26" s="47">
        <f t="shared" si="1"/>
        <v>9.4603940490550862</v>
      </c>
      <c r="P26" s="9"/>
    </row>
    <row r="27" spans="1:16">
      <c r="A27" s="12"/>
      <c r="B27" s="25">
        <v>334.36</v>
      </c>
      <c r="C27" s="20" t="s">
        <v>26</v>
      </c>
      <c r="D27" s="46">
        <v>0</v>
      </c>
      <c r="E27" s="46">
        <v>2070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3" si="6">SUM(D27:M27)</f>
        <v>2070</v>
      </c>
      <c r="O27" s="47">
        <f t="shared" si="1"/>
        <v>8.3232810615199035E-2</v>
      </c>
      <c r="P27" s="9"/>
    </row>
    <row r="28" spans="1:16">
      <c r="A28" s="12"/>
      <c r="B28" s="25">
        <v>334.42</v>
      </c>
      <c r="C28" s="20" t="s">
        <v>114</v>
      </c>
      <c r="D28" s="46">
        <v>0</v>
      </c>
      <c r="E28" s="46">
        <v>168215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168215</v>
      </c>
      <c r="O28" s="47">
        <f t="shared" si="1"/>
        <v>6.7637716123843985</v>
      </c>
      <c r="P28" s="9"/>
    </row>
    <row r="29" spans="1:16">
      <c r="A29" s="12"/>
      <c r="B29" s="25">
        <v>334.5</v>
      </c>
      <c r="C29" s="20" t="s">
        <v>28</v>
      </c>
      <c r="D29" s="46">
        <v>0</v>
      </c>
      <c r="E29" s="46">
        <v>17279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17279</v>
      </c>
      <c r="O29" s="47">
        <f t="shared" si="1"/>
        <v>0.69477281865701646</v>
      </c>
      <c r="P29" s="9"/>
    </row>
    <row r="30" spans="1:16">
      <c r="A30" s="12"/>
      <c r="B30" s="25">
        <v>335.12</v>
      </c>
      <c r="C30" s="20" t="s">
        <v>89</v>
      </c>
      <c r="D30" s="46">
        <v>450528</v>
      </c>
      <c r="E30" s="46">
        <v>131826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582354</v>
      </c>
      <c r="O30" s="47">
        <f t="shared" si="1"/>
        <v>23.415922798552472</v>
      </c>
      <c r="P30" s="9"/>
    </row>
    <row r="31" spans="1:16">
      <c r="A31" s="12"/>
      <c r="B31" s="25">
        <v>335.15</v>
      </c>
      <c r="C31" s="20" t="s">
        <v>90</v>
      </c>
      <c r="D31" s="46">
        <v>4282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4282</v>
      </c>
      <c r="O31" s="47">
        <f t="shared" si="1"/>
        <v>0.17217531162042621</v>
      </c>
      <c r="P31" s="9"/>
    </row>
    <row r="32" spans="1:16">
      <c r="A32" s="12"/>
      <c r="B32" s="25">
        <v>335.18</v>
      </c>
      <c r="C32" s="20" t="s">
        <v>91</v>
      </c>
      <c r="D32" s="46">
        <v>1636710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1636710</v>
      </c>
      <c r="O32" s="47">
        <f t="shared" si="1"/>
        <v>65.810615199034984</v>
      </c>
      <c r="P32" s="9"/>
    </row>
    <row r="33" spans="1:16">
      <c r="A33" s="12"/>
      <c r="B33" s="25">
        <v>335.49</v>
      </c>
      <c r="C33" s="20" t="s">
        <v>33</v>
      </c>
      <c r="D33" s="46">
        <v>0</v>
      </c>
      <c r="E33" s="46">
        <v>2470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2470</v>
      </c>
      <c r="O33" s="47">
        <f t="shared" si="1"/>
        <v>9.9316445516686766E-2</v>
      </c>
      <c r="P33" s="9"/>
    </row>
    <row r="34" spans="1:16">
      <c r="A34" s="12"/>
      <c r="B34" s="25">
        <v>337.4</v>
      </c>
      <c r="C34" s="20" t="s">
        <v>34</v>
      </c>
      <c r="D34" s="46">
        <v>0</v>
      </c>
      <c r="E34" s="46">
        <v>1720905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9" si="7">SUM(D34:M34)</f>
        <v>1720905</v>
      </c>
      <c r="O34" s="47">
        <f t="shared" si="1"/>
        <v>69.196019300361883</v>
      </c>
      <c r="P34" s="9"/>
    </row>
    <row r="35" spans="1:16" ht="15.75">
      <c r="A35" s="29" t="s">
        <v>40</v>
      </c>
      <c r="B35" s="30"/>
      <c r="C35" s="31"/>
      <c r="D35" s="32">
        <f t="shared" ref="D35:M35" si="8">SUM(D36:D40)</f>
        <v>566875</v>
      </c>
      <c r="E35" s="32">
        <f t="shared" si="8"/>
        <v>0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0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si="7"/>
        <v>566875</v>
      </c>
      <c r="O35" s="45">
        <f t="shared" si="1"/>
        <v>22.793526336952151</v>
      </c>
      <c r="P35" s="10"/>
    </row>
    <row r="36" spans="1:16">
      <c r="A36" s="12"/>
      <c r="B36" s="25">
        <v>341.2</v>
      </c>
      <c r="C36" s="20" t="s">
        <v>98</v>
      </c>
      <c r="D36" s="46">
        <v>75000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75000</v>
      </c>
      <c r="O36" s="47">
        <f t="shared" si="1"/>
        <v>3.0156815440289506</v>
      </c>
      <c r="P36" s="9"/>
    </row>
    <row r="37" spans="1:16">
      <c r="A37" s="12"/>
      <c r="B37" s="25">
        <v>341.9</v>
      </c>
      <c r="C37" s="20" t="s">
        <v>92</v>
      </c>
      <c r="D37" s="46">
        <v>24226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24226</v>
      </c>
      <c r="O37" s="47">
        <f t="shared" si="1"/>
        <v>0.97410534780860469</v>
      </c>
      <c r="P37" s="9"/>
    </row>
    <row r="38" spans="1:16">
      <c r="A38" s="12"/>
      <c r="B38" s="25">
        <v>342.1</v>
      </c>
      <c r="C38" s="20" t="s">
        <v>43</v>
      </c>
      <c r="D38" s="46">
        <v>5160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5160</v>
      </c>
      <c r="O38" s="47">
        <f t="shared" si="1"/>
        <v>0.2074788902291918</v>
      </c>
      <c r="P38" s="9"/>
    </row>
    <row r="39" spans="1:16">
      <c r="A39" s="12"/>
      <c r="B39" s="25">
        <v>347.2</v>
      </c>
      <c r="C39" s="20" t="s">
        <v>45</v>
      </c>
      <c r="D39" s="46">
        <v>79382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79382</v>
      </c>
      <c r="O39" s="47">
        <f t="shared" si="1"/>
        <v>3.1918777643747487</v>
      </c>
      <c r="P39" s="9"/>
    </row>
    <row r="40" spans="1:16">
      <c r="A40" s="12"/>
      <c r="B40" s="25">
        <v>347.5</v>
      </c>
      <c r="C40" s="20" t="s">
        <v>46</v>
      </c>
      <c r="D40" s="46">
        <v>383107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383107</v>
      </c>
      <c r="O40" s="47">
        <f t="shared" si="1"/>
        <v>15.404382790510656</v>
      </c>
      <c r="P40" s="9"/>
    </row>
    <row r="41" spans="1:16" ht="15.75">
      <c r="A41" s="29" t="s">
        <v>41</v>
      </c>
      <c r="B41" s="30"/>
      <c r="C41" s="31"/>
      <c r="D41" s="32">
        <f t="shared" ref="D41:M41" si="9">SUM(D42:D43)</f>
        <v>250914</v>
      </c>
      <c r="E41" s="32">
        <f t="shared" si="9"/>
        <v>2225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0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si="7"/>
        <v>253139</v>
      </c>
      <c r="O41" s="45">
        <f t="shared" si="1"/>
        <v>10.17848813831926</v>
      </c>
      <c r="P41" s="10"/>
    </row>
    <row r="42" spans="1:16">
      <c r="A42" s="13"/>
      <c r="B42" s="39">
        <v>351.5</v>
      </c>
      <c r="C42" s="21" t="s">
        <v>49</v>
      </c>
      <c r="D42" s="46">
        <v>87635</v>
      </c>
      <c r="E42" s="46">
        <v>2225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89860</v>
      </c>
      <c r="O42" s="47">
        <f t="shared" si="1"/>
        <v>3.6131885806192199</v>
      </c>
      <c r="P42" s="9"/>
    </row>
    <row r="43" spans="1:16">
      <c r="A43" s="13"/>
      <c r="B43" s="39">
        <v>354</v>
      </c>
      <c r="C43" s="21" t="s">
        <v>50</v>
      </c>
      <c r="D43" s="46">
        <v>163279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163279</v>
      </c>
      <c r="O43" s="47">
        <f t="shared" si="1"/>
        <v>6.5652995577000404</v>
      </c>
      <c r="P43" s="9"/>
    </row>
    <row r="44" spans="1:16" ht="15.75">
      <c r="A44" s="29" t="s">
        <v>3</v>
      </c>
      <c r="B44" s="30"/>
      <c r="C44" s="31"/>
      <c r="D44" s="32">
        <f t="shared" ref="D44:M44" si="10">SUM(D45:D48)</f>
        <v>482310</v>
      </c>
      <c r="E44" s="32">
        <f t="shared" si="10"/>
        <v>74174</v>
      </c>
      <c r="F44" s="32">
        <f t="shared" si="10"/>
        <v>8766</v>
      </c>
      <c r="G44" s="32">
        <f t="shared" si="10"/>
        <v>26055</v>
      </c>
      <c r="H44" s="32">
        <f t="shared" si="10"/>
        <v>0</v>
      </c>
      <c r="I44" s="32">
        <f t="shared" si="10"/>
        <v>0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si="7"/>
        <v>591305</v>
      </c>
      <c r="O44" s="45">
        <f t="shared" si="1"/>
        <v>23.775834338560514</v>
      </c>
      <c r="P44" s="10"/>
    </row>
    <row r="45" spans="1:16">
      <c r="A45" s="12"/>
      <c r="B45" s="25">
        <v>361.1</v>
      </c>
      <c r="C45" s="20" t="s">
        <v>51</v>
      </c>
      <c r="D45" s="46">
        <v>61392</v>
      </c>
      <c r="E45" s="46">
        <v>70819</v>
      </c>
      <c r="F45" s="46">
        <v>8766</v>
      </c>
      <c r="G45" s="46">
        <v>26055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167032</v>
      </c>
      <c r="O45" s="47">
        <f t="shared" si="1"/>
        <v>6.7162042621632487</v>
      </c>
      <c r="P45" s="9"/>
    </row>
    <row r="46" spans="1:16">
      <c r="A46" s="12"/>
      <c r="B46" s="25">
        <v>362</v>
      </c>
      <c r="C46" s="20" t="s">
        <v>52</v>
      </c>
      <c r="D46" s="46">
        <v>109462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7"/>
        <v>109462</v>
      </c>
      <c r="O46" s="47">
        <f t="shared" si="1"/>
        <v>4.4013671089666264</v>
      </c>
      <c r="P46" s="9"/>
    </row>
    <row r="47" spans="1:16">
      <c r="A47" s="12"/>
      <c r="B47" s="25">
        <v>366</v>
      </c>
      <c r="C47" s="20" t="s">
        <v>53</v>
      </c>
      <c r="D47" s="46">
        <v>32200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7"/>
        <v>32200</v>
      </c>
      <c r="O47" s="47">
        <f t="shared" si="1"/>
        <v>1.2947326095697627</v>
      </c>
      <c r="P47" s="9"/>
    </row>
    <row r="48" spans="1:16" ht="15.75" thickBot="1">
      <c r="A48" s="12"/>
      <c r="B48" s="25">
        <v>369.9</v>
      </c>
      <c r="C48" s="20" t="s">
        <v>54</v>
      </c>
      <c r="D48" s="46">
        <v>279256</v>
      </c>
      <c r="E48" s="46">
        <v>3355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7"/>
        <v>282611</v>
      </c>
      <c r="O48" s="47">
        <f t="shared" si="1"/>
        <v>11.363530357860876</v>
      </c>
      <c r="P48" s="9"/>
    </row>
    <row r="49" spans="1:119" ht="16.5" thickBot="1">
      <c r="A49" s="14" t="s">
        <v>47</v>
      </c>
      <c r="B49" s="23"/>
      <c r="C49" s="22"/>
      <c r="D49" s="15">
        <f>SUM(D5,D15,D22,D35,D41,D44)</f>
        <v>14517342</v>
      </c>
      <c r="E49" s="15">
        <f t="shared" ref="E49:M49" si="11">SUM(E5,E15,E22,E35,E41,E44)</f>
        <v>6203810</v>
      </c>
      <c r="F49" s="15">
        <f t="shared" si="11"/>
        <v>8766</v>
      </c>
      <c r="G49" s="15">
        <f t="shared" si="11"/>
        <v>26055</v>
      </c>
      <c r="H49" s="15">
        <f t="shared" si="11"/>
        <v>0</v>
      </c>
      <c r="I49" s="15">
        <f t="shared" si="11"/>
        <v>0</v>
      </c>
      <c r="J49" s="15">
        <f t="shared" si="11"/>
        <v>0</v>
      </c>
      <c r="K49" s="15">
        <f t="shared" si="11"/>
        <v>0</v>
      </c>
      <c r="L49" s="15">
        <f t="shared" si="11"/>
        <v>0</v>
      </c>
      <c r="M49" s="15">
        <f t="shared" si="11"/>
        <v>0</v>
      </c>
      <c r="N49" s="15">
        <f t="shared" si="7"/>
        <v>20755973</v>
      </c>
      <c r="O49" s="38">
        <f t="shared" si="1"/>
        <v>834.57872939284277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40"/>
      <c r="B51" s="41"/>
      <c r="C51" s="41"/>
      <c r="D51" s="42"/>
      <c r="E51" s="42"/>
      <c r="F51" s="42"/>
      <c r="G51" s="42"/>
      <c r="H51" s="42"/>
      <c r="I51" s="42"/>
      <c r="J51" s="42"/>
      <c r="K51" s="42"/>
      <c r="L51" s="48" t="s">
        <v>117</v>
      </c>
      <c r="M51" s="48"/>
      <c r="N51" s="48"/>
      <c r="O51" s="43">
        <v>24870</v>
      </c>
    </row>
    <row r="52" spans="1:119">
      <c r="A52" s="49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1"/>
    </row>
    <row r="53" spans="1:119" ht="15.75" customHeight="1" thickBot="1">
      <c r="A53" s="52" t="s">
        <v>70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4"/>
    </row>
  </sheetData>
  <mergeCells count="10">
    <mergeCell ref="L51:N51"/>
    <mergeCell ref="A52:O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57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9"/>
      <c r="M3" s="36"/>
      <c r="N3" s="37"/>
      <c r="O3" s="70" t="s">
        <v>62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58</v>
      </c>
      <c r="F4" s="34" t="s">
        <v>59</v>
      </c>
      <c r="G4" s="34" t="s">
        <v>60</v>
      </c>
      <c r="H4" s="34" t="s">
        <v>5</v>
      </c>
      <c r="I4" s="34" t="s">
        <v>6</v>
      </c>
      <c r="J4" s="35" t="s">
        <v>61</v>
      </c>
      <c r="K4" s="35" t="s">
        <v>7</v>
      </c>
      <c r="L4" s="35" t="s">
        <v>8</v>
      </c>
      <c r="M4" s="35" t="s">
        <v>9</v>
      </c>
      <c r="N4" s="35" t="s">
        <v>38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9817086</v>
      </c>
      <c r="E5" s="27">
        <f t="shared" si="0"/>
        <v>1626137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11443223</v>
      </c>
      <c r="O5" s="33">
        <f t="shared" ref="O5:O36" si="1">(N5/O$58)</f>
        <v>470.12131794092272</v>
      </c>
      <c r="P5" s="6"/>
    </row>
    <row r="6" spans="1:133">
      <c r="A6" s="12"/>
      <c r="B6" s="25">
        <v>311</v>
      </c>
      <c r="C6" s="20" t="s">
        <v>2</v>
      </c>
      <c r="D6" s="46">
        <v>6311243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6311243</v>
      </c>
      <c r="O6" s="47">
        <f t="shared" si="1"/>
        <v>259.28445832135083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428259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428259</v>
      </c>
      <c r="O7" s="47">
        <f t="shared" si="1"/>
        <v>17.594141571833532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164346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164346</v>
      </c>
      <c r="O8" s="47">
        <f t="shared" si="1"/>
        <v>6.7518179203812494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1033532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1033532</v>
      </c>
      <c r="O9" s="47">
        <f t="shared" si="1"/>
        <v>42.460539829916598</v>
      </c>
      <c r="P9" s="9"/>
    </row>
    <row r="10" spans="1:133">
      <c r="A10" s="12"/>
      <c r="B10" s="25">
        <v>314.10000000000002</v>
      </c>
      <c r="C10" s="20" t="s">
        <v>13</v>
      </c>
      <c r="D10" s="46">
        <v>2194713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2194713</v>
      </c>
      <c r="O10" s="47">
        <f t="shared" si="1"/>
        <v>90.165276693644472</v>
      </c>
      <c r="P10" s="9"/>
    </row>
    <row r="11" spans="1:133">
      <c r="A11" s="12"/>
      <c r="B11" s="25">
        <v>314.3</v>
      </c>
      <c r="C11" s="20" t="s">
        <v>14</v>
      </c>
      <c r="D11" s="46">
        <v>265654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265654</v>
      </c>
      <c r="O11" s="47">
        <f t="shared" si="1"/>
        <v>10.913849061254673</v>
      </c>
      <c r="P11" s="9"/>
    </row>
    <row r="12" spans="1:133">
      <c r="A12" s="12"/>
      <c r="B12" s="25">
        <v>314.39999999999998</v>
      </c>
      <c r="C12" s="20" t="s">
        <v>15</v>
      </c>
      <c r="D12" s="46">
        <v>44308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44308</v>
      </c>
      <c r="O12" s="47">
        <f t="shared" si="1"/>
        <v>1.8203031921449406</v>
      </c>
      <c r="P12" s="9"/>
    </row>
    <row r="13" spans="1:133">
      <c r="A13" s="12"/>
      <c r="B13" s="25">
        <v>315</v>
      </c>
      <c r="C13" s="20" t="s">
        <v>87</v>
      </c>
      <c r="D13" s="46">
        <v>903794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903794</v>
      </c>
      <c r="O13" s="47">
        <f t="shared" si="1"/>
        <v>37.130520520931761</v>
      </c>
      <c r="P13" s="9"/>
    </row>
    <row r="14" spans="1:133">
      <c r="A14" s="12"/>
      <c r="B14" s="25">
        <v>316</v>
      </c>
      <c r="C14" s="20" t="s">
        <v>88</v>
      </c>
      <c r="D14" s="46">
        <v>97374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97374</v>
      </c>
      <c r="O14" s="47">
        <f t="shared" si="1"/>
        <v>4.0004108294646894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SUM(D16:D23)</f>
        <v>1011725</v>
      </c>
      <c r="E15" s="32">
        <f t="shared" si="3"/>
        <v>3793716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4805441</v>
      </c>
      <c r="O15" s="45">
        <f t="shared" si="1"/>
        <v>197.42167536255701</v>
      </c>
      <c r="P15" s="10"/>
    </row>
    <row r="16" spans="1:133">
      <c r="A16" s="12"/>
      <c r="B16" s="25">
        <v>322</v>
      </c>
      <c r="C16" s="20" t="s">
        <v>0</v>
      </c>
      <c r="D16" s="46">
        <v>0</v>
      </c>
      <c r="E16" s="46">
        <v>1954884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1954884</v>
      </c>
      <c r="O16" s="47">
        <f t="shared" si="1"/>
        <v>80.312394724949669</v>
      </c>
      <c r="P16" s="9"/>
    </row>
    <row r="17" spans="1:16">
      <c r="A17" s="12"/>
      <c r="B17" s="25">
        <v>323.10000000000002</v>
      </c>
      <c r="C17" s="20" t="s">
        <v>19</v>
      </c>
      <c r="D17" s="46">
        <v>795525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2" si="4">SUM(D17:M17)</f>
        <v>795525</v>
      </c>
      <c r="O17" s="47">
        <f t="shared" si="1"/>
        <v>32.682510989688183</v>
      </c>
      <c r="P17" s="9"/>
    </row>
    <row r="18" spans="1:16">
      <c r="A18" s="12"/>
      <c r="B18" s="25">
        <v>324.11</v>
      </c>
      <c r="C18" s="20" t="s">
        <v>20</v>
      </c>
      <c r="D18" s="46">
        <v>0</v>
      </c>
      <c r="E18" s="46">
        <v>135234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135234</v>
      </c>
      <c r="O18" s="47">
        <f t="shared" si="1"/>
        <v>5.5558111827780285</v>
      </c>
      <c r="P18" s="9"/>
    </row>
    <row r="19" spans="1:16">
      <c r="A19" s="12"/>
      <c r="B19" s="25">
        <v>324.31</v>
      </c>
      <c r="C19" s="20" t="s">
        <v>111</v>
      </c>
      <c r="D19" s="46">
        <v>0</v>
      </c>
      <c r="E19" s="46">
        <v>4259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4259</v>
      </c>
      <c r="O19" s="47">
        <f t="shared" si="1"/>
        <v>0.17497226901113347</v>
      </c>
      <c r="P19" s="9"/>
    </row>
    <row r="20" spans="1:16">
      <c r="A20" s="12"/>
      <c r="B20" s="25">
        <v>324.32</v>
      </c>
      <c r="C20" s="20" t="s">
        <v>112</v>
      </c>
      <c r="D20" s="46">
        <v>0</v>
      </c>
      <c r="E20" s="46">
        <v>474114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474114</v>
      </c>
      <c r="O20" s="47">
        <f t="shared" si="1"/>
        <v>19.478000082165892</v>
      </c>
      <c r="P20" s="9"/>
    </row>
    <row r="21" spans="1:16">
      <c r="A21" s="12"/>
      <c r="B21" s="25">
        <v>324.61</v>
      </c>
      <c r="C21" s="20" t="s">
        <v>21</v>
      </c>
      <c r="D21" s="46">
        <v>0</v>
      </c>
      <c r="E21" s="46">
        <v>399208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399208</v>
      </c>
      <c r="O21" s="47">
        <f t="shared" si="1"/>
        <v>16.400640893964916</v>
      </c>
      <c r="P21" s="9"/>
    </row>
    <row r="22" spans="1:16">
      <c r="A22" s="12"/>
      <c r="B22" s="25">
        <v>325.2</v>
      </c>
      <c r="C22" s="20" t="s">
        <v>75</v>
      </c>
      <c r="D22" s="46">
        <v>0</v>
      </c>
      <c r="E22" s="46">
        <v>686507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686507</v>
      </c>
      <c r="O22" s="47">
        <f t="shared" si="1"/>
        <v>28.203730331539379</v>
      </c>
      <c r="P22" s="9"/>
    </row>
    <row r="23" spans="1:16">
      <c r="A23" s="12"/>
      <c r="B23" s="25">
        <v>329</v>
      </c>
      <c r="C23" s="20" t="s">
        <v>22</v>
      </c>
      <c r="D23" s="46">
        <v>216200</v>
      </c>
      <c r="E23" s="46">
        <v>139510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5">SUM(D23:M23)</f>
        <v>355710</v>
      </c>
      <c r="O23" s="47">
        <f t="shared" si="1"/>
        <v>14.6136148884598</v>
      </c>
      <c r="P23" s="9"/>
    </row>
    <row r="24" spans="1:16" ht="15.75">
      <c r="A24" s="29" t="s">
        <v>24</v>
      </c>
      <c r="B24" s="30"/>
      <c r="C24" s="31"/>
      <c r="D24" s="32">
        <f t="shared" ref="D24:M24" si="6">SUM(D25:D38)</f>
        <v>2389199</v>
      </c>
      <c r="E24" s="32">
        <f t="shared" si="6"/>
        <v>4545261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44">
        <f t="shared" si="5"/>
        <v>6934460</v>
      </c>
      <c r="O24" s="45">
        <f t="shared" si="1"/>
        <v>284.88804897087221</v>
      </c>
      <c r="P24" s="10"/>
    </row>
    <row r="25" spans="1:16">
      <c r="A25" s="12"/>
      <c r="B25" s="25">
        <v>331.2</v>
      </c>
      <c r="C25" s="20" t="s">
        <v>23</v>
      </c>
      <c r="D25" s="46">
        <v>0</v>
      </c>
      <c r="E25" s="46">
        <v>8793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8793</v>
      </c>
      <c r="O25" s="47">
        <f t="shared" si="1"/>
        <v>0.36124234830122015</v>
      </c>
      <c r="P25" s="9"/>
    </row>
    <row r="26" spans="1:16">
      <c r="A26" s="12"/>
      <c r="B26" s="25">
        <v>331.49</v>
      </c>
      <c r="C26" s="20" t="s">
        <v>67</v>
      </c>
      <c r="D26" s="46">
        <v>0</v>
      </c>
      <c r="E26" s="46">
        <v>61920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61920</v>
      </c>
      <c r="O26" s="47">
        <f t="shared" si="1"/>
        <v>2.543856045355573</v>
      </c>
      <c r="P26" s="9"/>
    </row>
    <row r="27" spans="1:16">
      <c r="A27" s="12"/>
      <c r="B27" s="25">
        <v>331.5</v>
      </c>
      <c r="C27" s="20" t="s">
        <v>25</v>
      </c>
      <c r="D27" s="46">
        <v>0</v>
      </c>
      <c r="E27" s="46">
        <v>407399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407399</v>
      </c>
      <c r="O27" s="47">
        <f t="shared" si="1"/>
        <v>16.737151308491846</v>
      </c>
      <c r="P27" s="9"/>
    </row>
    <row r="28" spans="1:16">
      <c r="A28" s="12"/>
      <c r="B28" s="25">
        <v>331.7</v>
      </c>
      <c r="C28" s="20" t="s">
        <v>113</v>
      </c>
      <c r="D28" s="46">
        <v>0</v>
      </c>
      <c r="E28" s="46">
        <v>51393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51393</v>
      </c>
      <c r="O28" s="47">
        <f t="shared" si="1"/>
        <v>2.1113758678772441</v>
      </c>
      <c r="P28" s="9"/>
    </row>
    <row r="29" spans="1:16">
      <c r="A29" s="12"/>
      <c r="B29" s="25">
        <v>334.36</v>
      </c>
      <c r="C29" s="20" t="s">
        <v>26</v>
      </c>
      <c r="D29" s="46">
        <v>0</v>
      </c>
      <c r="E29" s="46">
        <v>25231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6" si="7">SUM(D29:M29)</f>
        <v>25231</v>
      </c>
      <c r="O29" s="47">
        <f t="shared" si="1"/>
        <v>1.0365638223573395</v>
      </c>
      <c r="P29" s="9"/>
    </row>
    <row r="30" spans="1:16">
      <c r="A30" s="12"/>
      <c r="B30" s="25">
        <v>334.42</v>
      </c>
      <c r="C30" s="20" t="s">
        <v>114</v>
      </c>
      <c r="D30" s="46">
        <v>0</v>
      </c>
      <c r="E30" s="46">
        <v>51500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51500</v>
      </c>
      <c r="O30" s="47">
        <f t="shared" si="1"/>
        <v>2.1157717431494185</v>
      </c>
      <c r="P30" s="9"/>
    </row>
    <row r="31" spans="1:16">
      <c r="A31" s="12"/>
      <c r="B31" s="25">
        <v>334.5</v>
      </c>
      <c r="C31" s="20" t="s">
        <v>28</v>
      </c>
      <c r="D31" s="46">
        <v>0</v>
      </c>
      <c r="E31" s="46">
        <v>19296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19296</v>
      </c>
      <c r="O31" s="47">
        <f t="shared" si="1"/>
        <v>0.79273653506429476</v>
      </c>
      <c r="P31" s="9"/>
    </row>
    <row r="32" spans="1:16">
      <c r="A32" s="12"/>
      <c r="B32" s="25">
        <v>334.7</v>
      </c>
      <c r="C32" s="20" t="s">
        <v>29</v>
      </c>
      <c r="D32" s="46">
        <v>0</v>
      </c>
      <c r="E32" s="46">
        <v>101000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101000</v>
      </c>
      <c r="O32" s="47">
        <f t="shared" si="1"/>
        <v>4.1493775933609962</v>
      </c>
      <c r="P32" s="9"/>
    </row>
    <row r="33" spans="1:16">
      <c r="A33" s="12"/>
      <c r="B33" s="25">
        <v>335.12</v>
      </c>
      <c r="C33" s="20" t="s">
        <v>89</v>
      </c>
      <c r="D33" s="46">
        <v>465247</v>
      </c>
      <c r="E33" s="46">
        <v>138625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603872</v>
      </c>
      <c r="O33" s="47">
        <f t="shared" si="1"/>
        <v>24.808841050080112</v>
      </c>
      <c r="P33" s="9"/>
    </row>
    <row r="34" spans="1:16">
      <c r="A34" s="12"/>
      <c r="B34" s="25">
        <v>335.15</v>
      </c>
      <c r="C34" s="20" t="s">
        <v>90</v>
      </c>
      <c r="D34" s="46">
        <v>4188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4188</v>
      </c>
      <c r="O34" s="47">
        <f t="shared" si="1"/>
        <v>0.1720553798118401</v>
      </c>
      <c r="P34" s="9"/>
    </row>
    <row r="35" spans="1:16">
      <c r="A35" s="12"/>
      <c r="B35" s="25">
        <v>335.18</v>
      </c>
      <c r="C35" s="20" t="s">
        <v>91</v>
      </c>
      <c r="D35" s="46">
        <v>1915876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1915876</v>
      </c>
      <c r="O35" s="47">
        <f t="shared" si="1"/>
        <v>78.709831149090007</v>
      </c>
      <c r="P35" s="9"/>
    </row>
    <row r="36" spans="1:16">
      <c r="A36" s="12"/>
      <c r="B36" s="25">
        <v>335.49</v>
      </c>
      <c r="C36" s="20" t="s">
        <v>33</v>
      </c>
      <c r="D36" s="46">
        <v>0</v>
      </c>
      <c r="E36" s="46">
        <v>2649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2649</v>
      </c>
      <c r="O36" s="47">
        <f t="shared" si="1"/>
        <v>0.10882872519617107</v>
      </c>
      <c r="P36" s="9"/>
    </row>
    <row r="37" spans="1:16">
      <c r="A37" s="12"/>
      <c r="B37" s="25">
        <v>337.4</v>
      </c>
      <c r="C37" s="20" t="s">
        <v>34</v>
      </c>
      <c r="D37" s="46">
        <v>0</v>
      </c>
      <c r="E37" s="46">
        <v>3677455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56" si="8">SUM(D37:M37)</f>
        <v>3677455</v>
      </c>
      <c r="O37" s="47">
        <f t="shared" ref="O37:O56" si="9">(N37/O$58)</f>
        <v>151.08068690686497</v>
      </c>
      <c r="P37" s="9"/>
    </row>
    <row r="38" spans="1:16">
      <c r="A38" s="12"/>
      <c r="B38" s="25">
        <v>337.7</v>
      </c>
      <c r="C38" s="20" t="s">
        <v>35</v>
      </c>
      <c r="D38" s="46">
        <v>3888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3888</v>
      </c>
      <c r="O38" s="47">
        <f t="shared" si="9"/>
        <v>0.15973049587116389</v>
      </c>
      <c r="P38" s="9"/>
    </row>
    <row r="39" spans="1:16" ht="15.75">
      <c r="A39" s="29" t="s">
        <v>40</v>
      </c>
      <c r="B39" s="30"/>
      <c r="C39" s="31"/>
      <c r="D39" s="32">
        <f t="shared" ref="D39:M39" si="10">SUM(D40:D44)</f>
        <v>877203</v>
      </c>
      <c r="E39" s="32">
        <f t="shared" si="10"/>
        <v>0</v>
      </c>
      <c r="F39" s="32">
        <f t="shared" si="10"/>
        <v>0</v>
      </c>
      <c r="G39" s="32">
        <f t="shared" si="10"/>
        <v>0</v>
      </c>
      <c r="H39" s="32">
        <f t="shared" si="10"/>
        <v>0</v>
      </c>
      <c r="I39" s="32">
        <f t="shared" si="10"/>
        <v>0</v>
      </c>
      <c r="J39" s="32">
        <f t="shared" si="10"/>
        <v>0</v>
      </c>
      <c r="K39" s="32">
        <f t="shared" si="10"/>
        <v>0</v>
      </c>
      <c r="L39" s="32">
        <f t="shared" si="10"/>
        <v>0</v>
      </c>
      <c r="M39" s="32">
        <f t="shared" si="10"/>
        <v>0</v>
      </c>
      <c r="N39" s="32">
        <f t="shared" si="8"/>
        <v>877203</v>
      </c>
      <c r="O39" s="45">
        <f t="shared" si="9"/>
        <v>36.038083891376687</v>
      </c>
      <c r="P39" s="10"/>
    </row>
    <row r="40" spans="1:16">
      <c r="A40" s="12"/>
      <c r="B40" s="25">
        <v>341.2</v>
      </c>
      <c r="C40" s="20" t="s">
        <v>98</v>
      </c>
      <c r="D40" s="46">
        <v>75000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75000</v>
      </c>
      <c r="O40" s="47">
        <f t="shared" si="9"/>
        <v>3.0812209851690562</v>
      </c>
      <c r="P40" s="9"/>
    </row>
    <row r="41" spans="1:16">
      <c r="A41" s="12"/>
      <c r="B41" s="25">
        <v>341.9</v>
      </c>
      <c r="C41" s="20" t="s">
        <v>92</v>
      </c>
      <c r="D41" s="46">
        <v>28185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28185</v>
      </c>
      <c r="O41" s="47">
        <f t="shared" si="9"/>
        <v>1.1579228462265314</v>
      </c>
      <c r="P41" s="9"/>
    </row>
    <row r="42" spans="1:16">
      <c r="A42" s="12"/>
      <c r="B42" s="25">
        <v>342.1</v>
      </c>
      <c r="C42" s="20" t="s">
        <v>43</v>
      </c>
      <c r="D42" s="46">
        <v>9460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9460</v>
      </c>
      <c r="O42" s="47">
        <f t="shared" si="9"/>
        <v>0.38864467359599031</v>
      </c>
      <c r="P42" s="9"/>
    </row>
    <row r="43" spans="1:16">
      <c r="A43" s="12"/>
      <c r="B43" s="25">
        <v>347.2</v>
      </c>
      <c r="C43" s="20" t="s">
        <v>45</v>
      </c>
      <c r="D43" s="46">
        <v>176829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176829</v>
      </c>
      <c r="O43" s="47">
        <f t="shared" si="9"/>
        <v>7.2646563411527874</v>
      </c>
      <c r="P43" s="9"/>
    </row>
    <row r="44" spans="1:16">
      <c r="A44" s="12"/>
      <c r="B44" s="25">
        <v>347.5</v>
      </c>
      <c r="C44" s="20" t="s">
        <v>46</v>
      </c>
      <c r="D44" s="46">
        <v>587729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587729</v>
      </c>
      <c r="O44" s="47">
        <f t="shared" si="9"/>
        <v>24.145639045232326</v>
      </c>
      <c r="P44" s="9"/>
    </row>
    <row r="45" spans="1:16" ht="15.75">
      <c r="A45" s="29" t="s">
        <v>41</v>
      </c>
      <c r="B45" s="30"/>
      <c r="C45" s="31"/>
      <c r="D45" s="32">
        <f t="shared" ref="D45:M45" si="11">SUM(D46:D47)</f>
        <v>394403</v>
      </c>
      <c r="E45" s="32">
        <f t="shared" si="11"/>
        <v>2584</v>
      </c>
      <c r="F45" s="32">
        <f t="shared" si="11"/>
        <v>0</v>
      </c>
      <c r="G45" s="32">
        <f t="shared" si="11"/>
        <v>0</v>
      </c>
      <c r="H45" s="32">
        <f t="shared" si="11"/>
        <v>0</v>
      </c>
      <c r="I45" s="32">
        <f t="shared" si="11"/>
        <v>0</v>
      </c>
      <c r="J45" s="32">
        <f t="shared" si="11"/>
        <v>0</v>
      </c>
      <c r="K45" s="32">
        <f t="shared" si="11"/>
        <v>0</v>
      </c>
      <c r="L45" s="32">
        <f t="shared" si="11"/>
        <v>0</v>
      </c>
      <c r="M45" s="32">
        <f t="shared" si="11"/>
        <v>0</v>
      </c>
      <c r="N45" s="32">
        <f t="shared" si="8"/>
        <v>396987</v>
      </c>
      <c r="O45" s="45">
        <f t="shared" si="9"/>
        <v>16.309395669857441</v>
      </c>
      <c r="P45" s="10"/>
    </row>
    <row r="46" spans="1:16">
      <c r="A46" s="13"/>
      <c r="B46" s="39">
        <v>351.5</v>
      </c>
      <c r="C46" s="21" t="s">
        <v>49</v>
      </c>
      <c r="D46" s="46">
        <v>135266</v>
      </c>
      <c r="E46" s="46">
        <v>2584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137850</v>
      </c>
      <c r="O46" s="47">
        <f t="shared" si="9"/>
        <v>5.6632841707407255</v>
      </c>
      <c r="P46" s="9"/>
    </row>
    <row r="47" spans="1:16">
      <c r="A47" s="13"/>
      <c r="B47" s="39">
        <v>354</v>
      </c>
      <c r="C47" s="21" t="s">
        <v>50</v>
      </c>
      <c r="D47" s="46">
        <v>259137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259137</v>
      </c>
      <c r="O47" s="47">
        <f t="shared" si="9"/>
        <v>10.646111499116717</v>
      </c>
      <c r="P47" s="9"/>
    </row>
    <row r="48" spans="1:16" ht="15.75">
      <c r="A48" s="29" t="s">
        <v>3</v>
      </c>
      <c r="B48" s="30"/>
      <c r="C48" s="31"/>
      <c r="D48" s="32">
        <f t="shared" ref="D48:M48" si="12">SUM(D49:D53)</f>
        <v>536190</v>
      </c>
      <c r="E48" s="32">
        <f t="shared" si="12"/>
        <v>91651</v>
      </c>
      <c r="F48" s="32">
        <f t="shared" si="12"/>
        <v>20391</v>
      </c>
      <c r="G48" s="32">
        <f t="shared" si="12"/>
        <v>64705</v>
      </c>
      <c r="H48" s="32">
        <f t="shared" si="12"/>
        <v>0</v>
      </c>
      <c r="I48" s="32">
        <f t="shared" si="12"/>
        <v>0</v>
      </c>
      <c r="J48" s="32">
        <f t="shared" si="12"/>
        <v>0</v>
      </c>
      <c r="K48" s="32">
        <f t="shared" si="12"/>
        <v>0</v>
      </c>
      <c r="L48" s="32">
        <f t="shared" si="12"/>
        <v>0</v>
      </c>
      <c r="M48" s="32">
        <f t="shared" si="12"/>
        <v>0</v>
      </c>
      <c r="N48" s="32">
        <f t="shared" si="8"/>
        <v>712937</v>
      </c>
      <c r="O48" s="45">
        <f t="shared" si="9"/>
        <v>29.289552606712952</v>
      </c>
      <c r="P48" s="10"/>
    </row>
    <row r="49" spans="1:119">
      <c r="A49" s="12"/>
      <c r="B49" s="25">
        <v>361.1</v>
      </c>
      <c r="C49" s="20" t="s">
        <v>51</v>
      </c>
      <c r="D49" s="46">
        <v>63279</v>
      </c>
      <c r="E49" s="46">
        <v>79327</v>
      </c>
      <c r="F49" s="46">
        <v>20391</v>
      </c>
      <c r="G49" s="46">
        <v>64705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8"/>
        <v>227702</v>
      </c>
      <c r="O49" s="47">
        <f t="shared" si="9"/>
        <v>9.3546690768661929</v>
      </c>
      <c r="P49" s="9"/>
    </row>
    <row r="50" spans="1:119">
      <c r="A50" s="12"/>
      <c r="B50" s="25">
        <v>362</v>
      </c>
      <c r="C50" s="20" t="s">
        <v>52</v>
      </c>
      <c r="D50" s="46">
        <v>109778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8"/>
        <v>109778</v>
      </c>
      <c r="O50" s="47">
        <f t="shared" si="9"/>
        <v>4.5100036974651818</v>
      </c>
      <c r="P50" s="9"/>
    </row>
    <row r="51" spans="1:119">
      <c r="A51" s="12"/>
      <c r="B51" s="25">
        <v>366</v>
      </c>
      <c r="C51" s="20" t="s">
        <v>53</v>
      </c>
      <c r="D51" s="46">
        <v>59724</v>
      </c>
      <c r="E51" s="46">
        <v>10001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8"/>
        <v>69725</v>
      </c>
      <c r="O51" s="47">
        <f t="shared" si="9"/>
        <v>2.8645084425454992</v>
      </c>
      <c r="P51" s="9"/>
    </row>
    <row r="52" spans="1:119">
      <c r="A52" s="12"/>
      <c r="B52" s="25">
        <v>369.3</v>
      </c>
      <c r="C52" s="20" t="s">
        <v>108</v>
      </c>
      <c r="D52" s="46">
        <v>55339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8"/>
        <v>55339</v>
      </c>
      <c r="O52" s="47">
        <f t="shared" si="9"/>
        <v>2.2734891746436054</v>
      </c>
      <c r="P52" s="9"/>
    </row>
    <row r="53" spans="1:119">
      <c r="A53" s="12"/>
      <c r="B53" s="25">
        <v>369.9</v>
      </c>
      <c r="C53" s="20" t="s">
        <v>54</v>
      </c>
      <c r="D53" s="46">
        <v>248070</v>
      </c>
      <c r="E53" s="46">
        <v>2323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8"/>
        <v>250393</v>
      </c>
      <c r="O53" s="47">
        <f t="shared" si="9"/>
        <v>10.286882215192474</v>
      </c>
      <c r="P53" s="9"/>
    </row>
    <row r="54" spans="1:119" ht="15.75">
      <c r="A54" s="29" t="s">
        <v>42</v>
      </c>
      <c r="B54" s="30"/>
      <c r="C54" s="31"/>
      <c r="D54" s="32">
        <f t="shared" ref="D54:M54" si="13">SUM(D55:D55)</f>
        <v>0</v>
      </c>
      <c r="E54" s="32">
        <f t="shared" si="13"/>
        <v>81285</v>
      </c>
      <c r="F54" s="32">
        <f t="shared" si="13"/>
        <v>0</v>
      </c>
      <c r="G54" s="32">
        <f t="shared" si="13"/>
        <v>70000</v>
      </c>
      <c r="H54" s="32">
        <f t="shared" si="13"/>
        <v>0</v>
      </c>
      <c r="I54" s="32">
        <f t="shared" si="13"/>
        <v>0</v>
      </c>
      <c r="J54" s="32">
        <f t="shared" si="13"/>
        <v>0</v>
      </c>
      <c r="K54" s="32">
        <f t="shared" si="13"/>
        <v>0</v>
      </c>
      <c r="L54" s="32">
        <f t="shared" si="13"/>
        <v>0</v>
      </c>
      <c r="M54" s="32">
        <f t="shared" si="13"/>
        <v>0</v>
      </c>
      <c r="N54" s="32">
        <f t="shared" si="8"/>
        <v>151285</v>
      </c>
      <c r="O54" s="45">
        <f t="shared" si="9"/>
        <v>6.2152335565506762</v>
      </c>
      <c r="P54" s="9"/>
    </row>
    <row r="55" spans="1:119" ht="15.75" thickBot="1">
      <c r="A55" s="12"/>
      <c r="B55" s="25">
        <v>381</v>
      </c>
      <c r="C55" s="20" t="s">
        <v>55</v>
      </c>
      <c r="D55" s="46">
        <v>0</v>
      </c>
      <c r="E55" s="46">
        <v>81285</v>
      </c>
      <c r="F55" s="46">
        <v>0</v>
      </c>
      <c r="G55" s="46">
        <v>70000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8"/>
        <v>151285</v>
      </c>
      <c r="O55" s="47">
        <f t="shared" si="9"/>
        <v>6.2152335565506762</v>
      </c>
      <c r="P55" s="9"/>
    </row>
    <row r="56" spans="1:119" ht="16.5" thickBot="1">
      <c r="A56" s="14" t="s">
        <v>47</v>
      </c>
      <c r="B56" s="23"/>
      <c r="C56" s="22"/>
      <c r="D56" s="15">
        <f t="shared" ref="D56:M56" si="14">SUM(D5,D15,D24,D39,D45,D48,D54)</f>
        <v>15025806</v>
      </c>
      <c r="E56" s="15">
        <f t="shared" si="14"/>
        <v>10140634</v>
      </c>
      <c r="F56" s="15">
        <f t="shared" si="14"/>
        <v>20391</v>
      </c>
      <c r="G56" s="15">
        <f t="shared" si="14"/>
        <v>134705</v>
      </c>
      <c r="H56" s="15">
        <f t="shared" si="14"/>
        <v>0</v>
      </c>
      <c r="I56" s="15">
        <f t="shared" si="14"/>
        <v>0</v>
      </c>
      <c r="J56" s="15">
        <f t="shared" si="14"/>
        <v>0</v>
      </c>
      <c r="K56" s="15">
        <f t="shared" si="14"/>
        <v>0</v>
      </c>
      <c r="L56" s="15">
        <f t="shared" si="14"/>
        <v>0</v>
      </c>
      <c r="M56" s="15">
        <f t="shared" si="14"/>
        <v>0</v>
      </c>
      <c r="N56" s="15">
        <f t="shared" si="8"/>
        <v>25321536</v>
      </c>
      <c r="O56" s="38">
        <f t="shared" si="9"/>
        <v>1040.2833079988498</v>
      </c>
      <c r="P56" s="6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19">
      <c r="A58" s="40"/>
      <c r="B58" s="41"/>
      <c r="C58" s="41"/>
      <c r="D58" s="42"/>
      <c r="E58" s="42"/>
      <c r="F58" s="42"/>
      <c r="G58" s="42"/>
      <c r="H58" s="42"/>
      <c r="I58" s="42"/>
      <c r="J58" s="42"/>
      <c r="K58" s="42"/>
      <c r="L58" s="48" t="s">
        <v>115</v>
      </c>
      <c r="M58" s="48"/>
      <c r="N58" s="48"/>
      <c r="O58" s="43">
        <v>24341</v>
      </c>
    </row>
    <row r="59" spans="1:119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1"/>
    </row>
    <row r="60" spans="1:119" ht="15.75" customHeight="1" thickBot="1">
      <c r="A60" s="52" t="s">
        <v>70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4"/>
    </row>
  </sheetData>
  <mergeCells count="10">
    <mergeCell ref="L58:N58"/>
    <mergeCell ref="A59:O59"/>
    <mergeCell ref="A60:O6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57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9"/>
      <c r="M3" s="36"/>
      <c r="N3" s="37"/>
      <c r="O3" s="70" t="s">
        <v>62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58</v>
      </c>
      <c r="F4" s="34" t="s">
        <v>59</v>
      </c>
      <c r="G4" s="34" t="s">
        <v>60</v>
      </c>
      <c r="H4" s="34" t="s">
        <v>5</v>
      </c>
      <c r="I4" s="34" t="s">
        <v>6</v>
      </c>
      <c r="J4" s="35" t="s">
        <v>61</v>
      </c>
      <c r="K4" s="35" t="s">
        <v>7</v>
      </c>
      <c r="L4" s="35" t="s">
        <v>8</v>
      </c>
      <c r="M4" s="35" t="s">
        <v>9</v>
      </c>
      <c r="N4" s="35" t="s">
        <v>38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9985132</v>
      </c>
      <c r="E5" s="27">
        <f t="shared" si="0"/>
        <v>1605238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11590370</v>
      </c>
      <c r="O5" s="33">
        <f t="shared" ref="O5:O49" si="1">(N5/O$51)</f>
        <v>480.05177269715045</v>
      </c>
      <c r="P5" s="6"/>
    </row>
    <row r="6" spans="1:133">
      <c r="A6" s="12"/>
      <c r="B6" s="25">
        <v>311</v>
      </c>
      <c r="C6" s="20" t="s">
        <v>2</v>
      </c>
      <c r="D6" s="46">
        <v>6280596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6280596</v>
      </c>
      <c r="O6" s="47">
        <f t="shared" si="1"/>
        <v>260.1307157057654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421610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421610</v>
      </c>
      <c r="O7" s="47">
        <f t="shared" si="1"/>
        <v>17.462309476474488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161596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161596</v>
      </c>
      <c r="O8" s="47">
        <f t="shared" si="1"/>
        <v>6.6930086149768062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1022032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1022032</v>
      </c>
      <c r="O9" s="47">
        <f t="shared" si="1"/>
        <v>42.33068257123923</v>
      </c>
      <c r="P9" s="9"/>
    </row>
    <row r="10" spans="1:133">
      <c r="A10" s="12"/>
      <c r="B10" s="25">
        <v>314.10000000000002</v>
      </c>
      <c r="C10" s="20" t="s">
        <v>13</v>
      </c>
      <c r="D10" s="46">
        <v>2135800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2135800</v>
      </c>
      <c r="O10" s="47">
        <f t="shared" si="1"/>
        <v>88.460901259111992</v>
      </c>
      <c r="P10" s="9"/>
    </row>
    <row r="11" spans="1:133">
      <c r="A11" s="12"/>
      <c r="B11" s="25">
        <v>314.3</v>
      </c>
      <c r="C11" s="20" t="s">
        <v>14</v>
      </c>
      <c r="D11" s="46">
        <v>291344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291344</v>
      </c>
      <c r="O11" s="47">
        <f t="shared" si="1"/>
        <v>12.066931742876077</v>
      </c>
      <c r="P11" s="9"/>
    </row>
    <row r="12" spans="1:133">
      <c r="A12" s="12"/>
      <c r="B12" s="25">
        <v>314.39999999999998</v>
      </c>
      <c r="C12" s="20" t="s">
        <v>15</v>
      </c>
      <c r="D12" s="46">
        <v>48942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48942</v>
      </c>
      <c r="O12" s="47">
        <f t="shared" si="1"/>
        <v>2.0270874751491053</v>
      </c>
      <c r="P12" s="9"/>
    </row>
    <row r="13" spans="1:133">
      <c r="A13" s="12"/>
      <c r="B13" s="25">
        <v>315</v>
      </c>
      <c r="C13" s="20" t="s">
        <v>87</v>
      </c>
      <c r="D13" s="46">
        <v>1122791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1122791</v>
      </c>
      <c r="O13" s="47">
        <f t="shared" si="1"/>
        <v>46.503934724983431</v>
      </c>
      <c r="P13" s="9"/>
    </row>
    <row r="14" spans="1:133">
      <c r="A14" s="12"/>
      <c r="B14" s="25">
        <v>316</v>
      </c>
      <c r="C14" s="20" t="s">
        <v>88</v>
      </c>
      <c r="D14" s="46">
        <v>105659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105659</v>
      </c>
      <c r="O14" s="47">
        <f t="shared" si="1"/>
        <v>4.37620112657389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SUM(D16:D21)</f>
        <v>937701</v>
      </c>
      <c r="E15" s="32">
        <f t="shared" si="3"/>
        <v>3952637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4" si="4">SUM(D15:M15)</f>
        <v>4890338</v>
      </c>
      <c r="O15" s="45">
        <f t="shared" si="1"/>
        <v>202.54879058979458</v>
      </c>
      <c r="P15" s="10"/>
    </row>
    <row r="16" spans="1:133">
      <c r="A16" s="12"/>
      <c r="B16" s="25">
        <v>322</v>
      </c>
      <c r="C16" s="20" t="s">
        <v>0</v>
      </c>
      <c r="D16" s="46">
        <v>0</v>
      </c>
      <c r="E16" s="46">
        <v>2479714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2479714</v>
      </c>
      <c r="O16" s="47">
        <f t="shared" si="1"/>
        <v>102.70518555334658</v>
      </c>
      <c r="P16" s="9"/>
    </row>
    <row r="17" spans="1:16">
      <c r="A17" s="12"/>
      <c r="B17" s="25">
        <v>323.10000000000002</v>
      </c>
      <c r="C17" s="20" t="s">
        <v>19</v>
      </c>
      <c r="D17" s="46">
        <v>816239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816239</v>
      </c>
      <c r="O17" s="47">
        <f t="shared" si="1"/>
        <v>33.807115639496352</v>
      </c>
      <c r="P17" s="9"/>
    </row>
    <row r="18" spans="1:16">
      <c r="A18" s="12"/>
      <c r="B18" s="25">
        <v>324.11</v>
      </c>
      <c r="C18" s="20" t="s">
        <v>20</v>
      </c>
      <c r="D18" s="46">
        <v>0</v>
      </c>
      <c r="E18" s="46">
        <v>161109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161109</v>
      </c>
      <c r="O18" s="47">
        <f t="shared" si="1"/>
        <v>6.6728379721669979</v>
      </c>
      <c r="P18" s="9"/>
    </row>
    <row r="19" spans="1:16">
      <c r="A19" s="12"/>
      <c r="B19" s="25">
        <v>324.61</v>
      </c>
      <c r="C19" s="20" t="s">
        <v>21</v>
      </c>
      <c r="D19" s="46">
        <v>0</v>
      </c>
      <c r="E19" s="46">
        <v>442588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442588</v>
      </c>
      <c r="O19" s="47">
        <f t="shared" si="1"/>
        <v>18.331179589131875</v>
      </c>
      <c r="P19" s="9"/>
    </row>
    <row r="20" spans="1:16">
      <c r="A20" s="12"/>
      <c r="B20" s="25">
        <v>325.2</v>
      </c>
      <c r="C20" s="20" t="s">
        <v>75</v>
      </c>
      <c r="D20" s="46">
        <v>0</v>
      </c>
      <c r="E20" s="46">
        <v>692687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692687</v>
      </c>
      <c r="O20" s="47">
        <f t="shared" si="1"/>
        <v>28.689819416832339</v>
      </c>
      <c r="P20" s="9"/>
    </row>
    <row r="21" spans="1:16">
      <c r="A21" s="12"/>
      <c r="B21" s="25">
        <v>329</v>
      </c>
      <c r="C21" s="20" t="s">
        <v>22</v>
      </c>
      <c r="D21" s="46">
        <v>121462</v>
      </c>
      <c r="E21" s="46">
        <v>176539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298001</v>
      </c>
      <c r="O21" s="47">
        <f t="shared" si="1"/>
        <v>12.342652418820411</v>
      </c>
      <c r="P21" s="9"/>
    </row>
    <row r="22" spans="1:16" ht="15.75">
      <c r="A22" s="29" t="s">
        <v>24</v>
      </c>
      <c r="B22" s="30"/>
      <c r="C22" s="31"/>
      <c r="D22" s="32">
        <f t="shared" ref="D22:M22" si="5">SUM(D23:D31)</f>
        <v>2371866</v>
      </c>
      <c r="E22" s="32">
        <f t="shared" si="5"/>
        <v>2863599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5235465</v>
      </c>
      <c r="O22" s="45">
        <f t="shared" si="1"/>
        <v>216.84331510934393</v>
      </c>
      <c r="P22" s="10"/>
    </row>
    <row r="23" spans="1:16">
      <c r="A23" s="12"/>
      <c r="B23" s="25">
        <v>331.49</v>
      </c>
      <c r="C23" s="20" t="s">
        <v>67</v>
      </c>
      <c r="D23" s="46">
        <v>0</v>
      </c>
      <c r="E23" s="46">
        <v>602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602</v>
      </c>
      <c r="O23" s="47">
        <f t="shared" si="1"/>
        <v>2.4933730947647448E-2</v>
      </c>
      <c r="P23" s="9"/>
    </row>
    <row r="24" spans="1:16">
      <c r="A24" s="12"/>
      <c r="B24" s="25">
        <v>331.62</v>
      </c>
      <c r="C24" s="20" t="s">
        <v>107</v>
      </c>
      <c r="D24" s="46">
        <v>0</v>
      </c>
      <c r="E24" s="46">
        <v>62054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62054</v>
      </c>
      <c r="O24" s="47">
        <f t="shared" si="1"/>
        <v>2.5701623591782639</v>
      </c>
      <c r="P24" s="9"/>
    </row>
    <row r="25" spans="1:16">
      <c r="A25" s="12"/>
      <c r="B25" s="25">
        <v>334.36</v>
      </c>
      <c r="C25" s="20" t="s">
        <v>26</v>
      </c>
      <c r="D25" s="46">
        <v>0</v>
      </c>
      <c r="E25" s="46">
        <v>526236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0" si="6">SUM(D25:M25)</f>
        <v>526236</v>
      </c>
      <c r="O25" s="47">
        <f t="shared" si="1"/>
        <v>21.795725646123259</v>
      </c>
      <c r="P25" s="9"/>
    </row>
    <row r="26" spans="1:16">
      <c r="A26" s="12"/>
      <c r="B26" s="25">
        <v>334.7</v>
      </c>
      <c r="C26" s="20" t="s">
        <v>29</v>
      </c>
      <c r="D26" s="46">
        <v>0</v>
      </c>
      <c r="E26" s="46">
        <v>44870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44870</v>
      </c>
      <c r="O26" s="47">
        <f t="shared" si="1"/>
        <v>1.8584327369118621</v>
      </c>
      <c r="P26" s="9"/>
    </row>
    <row r="27" spans="1:16">
      <c r="A27" s="12"/>
      <c r="B27" s="25">
        <v>335.12</v>
      </c>
      <c r="C27" s="20" t="s">
        <v>89</v>
      </c>
      <c r="D27" s="46">
        <v>457401</v>
      </c>
      <c r="E27" s="46">
        <v>142387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599788</v>
      </c>
      <c r="O27" s="47">
        <f t="shared" si="1"/>
        <v>24.842113982770048</v>
      </c>
      <c r="P27" s="9"/>
    </row>
    <row r="28" spans="1:16">
      <c r="A28" s="12"/>
      <c r="B28" s="25">
        <v>335.15</v>
      </c>
      <c r="C28" s="20" t="s">
        <v>90</v>
      </c>
      <c r="D28" s="46">
        <v>4100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4100</v>
      </c>
      <c r="O28" s="47">
        <f t="shared" si="1"/>
        <v>0.16981444665341286</v>
      </c>
      <c r="P28" s="9"/>
    </row>
    <row r="29" spans="1:16">
      <c r="A29" s="12"/>
      <c r="B29" s="25">
        <v>335.18</v>
      </c>
      <c r="C29" s="20" t="s">
        <v>91</v>
      </c>
      <c r="D29" s="46">
        <v>1910365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1910365</v>
      </c>
      <c r="O29" s="47">
        <f t="shared" si="1"/>
        <v>79.123798873426111</v>
      </c>
      <c r="P29" s="9"/>
    </row>
    <row r="30" spans="1:16">
      <c r="A30" s="12"/>
      <c r="B30" s="25">
        <v>335.49</v>
      </c>
      <c r="C30" s="20" t="s">
        <v>33</v>
      </c>
      <c r="D30" s="46">
        <v>0</v>
      </c>
      <c r="E30" s="46">
        <v>2203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2203</v>
      </c>
      <c r="O30" s="47">
        <f t="shared" si="1"/>
        <v>9.1244201457919158E-2</v>
      </c>
      <c r="P30" s="9"/>
    </row>
    <row r="31" spans="1:16">
      <c r="A31" s="12"/>
      <c r="B31" s="25">
        <v>337.4</v>
      </c>
      <c r="C31" s="20" t="s">
        <v>34</v>
      </c>
      <c r="D31" s="46">
        <v>0</v>
      </c>
      <c r="E31" s="46">
        <v>2085247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49" si="7">SUM(D31:M31)</f>
        <v>2085247</v>
      </c>
      <c r="O31" s="47">
        <f t="shared" si="1"/>
        <v>86.367089131875417</v>
      </c>
      <c r="P31" s="9"/>
    </row>
    <row r="32" spans="1:16" ht="15.75">
      <c r="A32" s="29" t="s">
        <v>40</v>
      </c>
      <c r="B32" s="30"/>
      <c r="C32" s="31"/>
      <c r="D32" s="32">
        <f t="shared" ref="D32:M32" si="8">SUM(D33:D37)</f>
        <v>839829</v>
      </c>
      <c r="E32" s="32">
        <f t="shared" si="8"/>
        <v>0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0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7"/>
        <v>839829</v>
      </c>
      <c r="O32" s="45">
        <f t="shared" si="1"/>
        <v>34.784169980119287</v>
      </c>
      <c r="P32" s="10"/>
    </row>
    <row r="33" spans="1:16">
      <c r="A33" s="12"/>
      <c r="B33" s="25">
        <v>341.2</v>
      </c>
      <c r="C33" s="20" t="s">
        <v>98</v>
      </c>
      <c r="D33" s="46">
        <v>75000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75000</v>
      </c>
      <c r="O33" s="47">
        <f t="shared" si="1"/>
        <v>3.106361829025845</v>
      </c>
      <c r="P33" s="9"/>
    </row>
    <row r="34" spans="1:16">
      <c r="A34" s="12"/>
      <c r="B34" s="25">
        <v>341.9</v>
      </c>
      <c r="C34" s="20" t="s">
        <v>92</v>
      </c>
      <c r="D34" s="46">
        <v>10700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10700</v>
      </c>
      <c r="O34" s="47">
        <f t="shared" si="1"/>
        <v>0.44317428760768723</v>
      </c>
      <c r="P34" s="9"/>
    </row>
    <row r="35" spans="1:16">
      <c r="A35" s="12"/>
      <c r="B35" s="25">
        <v>342.1</v>
      </c>
      <c r="C35" s="20" t="s">
        <v>43</v>
      </c>
      <c r="D35" s="46">
        <v>9620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9620</v>
      </c>
      <c r="O35" s="47">
        <f t="shared" si="1"/>
        <v>0.39844267726971505</v>
      </c>
      <c r="P35" s="9"/>
    </row>
    <row r="36" spans="1:16">
      <c r="A36" s="12"/>
      <c r="B36" s="25">
        <v>347.2</v>
      </c>
      <c r="C36" s="20" t="s">
        <v>45</v>
      </c>
      <c r="D36" s="46">
        <v>182236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182236</v>
      </c>
      <c r="O36" s="47">
        <f t="shared" si="1"/>
        <v>7.5478793903247183</v>
      </c>
      <c r="P36" s="9"/>
    </row>
    <row r="37" spans="1:16">
      <c r="A37" s="12"/>
      <c r="B37" s="25">
        <v>347.5</v>
      </c>
      <c r="C37" s="20" t="s">
        <v>46</v>
      </c>
      <c r="D37" s="46">
        <v>562273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562273</v>
      </c>
      <c r="O37" s="47">
        <f t="shared" si="1"/>
        <v>23.288311795891318</v>
      </c>
      <c r="P37" s="9"/>
    </row>
    <row r="38" spans="1:16" ht="15.75">
      <c r="A38" s="29" t="s">
        <v>41</v>
      </c>
      <c r="B38" s="30"/>
      <c r="C38" s="31"/>
      <c r="D38" s="32">
        <f t="shared" ref="D38:M38" si="9">SUM(D39:D40)</f>
        <v>190876</v>
      </c>
      <c r="E38" s="32">
        <f t="shared" si="9"/>
        <v>7160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0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si="7"/>
        <v>198036</v>
      </c>
      <c r="O38" s="45">
        <f t="shared" si="1"/>
        <v>8.2022862823061633</v>
      </c>
      <c r="P38" s="10"/>
    </row>
    <row r="39" spans="1:16">
      <c r="A39" s="13"/>
      <c r="B39" s="39">
        <v>351.5</v>
      </c>
      <c r="C39" s="21" t="s">
        <v>49</v>
      </c>
      <c r="D39" s="46">
        <v>116705</v>
      </c>
      <c r="E39" s="46">
        <v>7160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123865</v>
      </c>
      <c r="O39" s="47">
        <f t="shared" si="1"/>
        <v>5.1302601060304838</v>
      </c>
      <c r="P39" s="9"/>
    </row>
    <row r="40" spans="1:16">
      <c r="A40" s="13"/>
      <c r="B40" s="39">
        <v>354</v>
      </c>
      <c r="C40" s="21" t="s">
        <v>50</v>
      </c>
      <c r="D40" s="46">
        <v>74171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74171</v>
      </c>
      <c r="O40" s="47">
        <f t="shared" si="1"/>
        <v>3.0720261762756791</v>
      </c>
      <c r="P40" s="9"/>
    </row>
    <row r="41" spans="1:16" ht="15.75">
      <c r="A41" s="29" t="s">
        <v>3</v>
      </c>
      <c r="B41" s="30"/>
      <c r="C41" s="31"/>
      <c r="D41" s="32">
        <f t="shared" ref="D41:M41" si="10">SUM(D42:D46)</f>
        <v>387815</v>
      </c>
      <c r="E41" s="32">
        <f t="shared" si="10"/>
        <v>85797</v>
      </c>
      <c r="F41" s="32">
        <f t="shared" si="10"/>
        <v>12422</v>
      </c>
      <c r="G41" s="32">
        <f t="shared" si="10"/>
        <v>64105</v>
      </c>
      <c r="H41" s="32">
        <f t="shared" si="10"/>
        <v>0</v>
      </c>
      <c r="I41" s="32">
        <f t="shared" si="10"/>
        <v>0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 t="shared" si="7"/>
        <v>550139</v>
      </c>
      <c r="O41" s="45">
        <f t="shared" si="1"/>
        <v>22.785743870112658</v>
      </c>
      <c r="P41" s="10"/>
    </row>
    <row r="42" spans="1:16">
      <c r="A42" s="12"/>
      <c r="B42" s="25">
        <v>361.1</v>
      </c>
      <c r="C42" s="20" t="s">
        <v>51</v>
      </c>
      <c r="D42" s="46">
        <v>70779</v>
      </c>
      <c r="E42" s="46">
        <v>55669</v>
      </c>
      <c r="F42" s="46">
        <v>12422</v>
      </c>
      <c r="G42" s="46">
        <v>64105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202975</v>
      </c>
      <c r="O42" s="47">
        <f t="shared" si="1"/>
        <v>8.4068505632869446</v>
      </c>
      <c r="P42" s="9"/>
    </row>
    <row r="43" spans="1:16">
      <c r="A43" s="12"/>
      <c r="B43" s="25">
        <v>362</v>
      </c>
      <c r="C43" s="20" t="s">
        <v>52</v>
      </c>
      <c r="D43" s="46">
        <v>108981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108981</v>
      </c>
      <c r="O43" s="47">
        <f t="shared" si="1"/>
        <v>4.5137922465208744</v>
      </c>
      <c r="P43" s="9"/>
    </row>
    <row r="44" spans="1:16">
      <c r="A44" s="12"/>
      <c r="B44" s="25">
        <v>366</v>
      </c>
      <c r="C44" s="20" t="s">
        <v>53</v>
      </c>
      <c r="D44" s="46">
        <v>53518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53518</v>
      </c>
      <c r="O44" s="47">
        <f t="shared" si="1"/>
        <v>2.2166169648774021</v>
      </c>
      <c r="P44" s="9"/>
    </row>
    <row r="45" spans="1:16">
      <c r="A45" s="12"/>
      <c r="B45" s="25">
        <v>369.3</v>
      </c>
      <c r="C45" s="20" t="s">
        <v>108</v>
      </c>
      <c r="D45" s="46">
        <v>43728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43728</v>
      </c>
      <c r="O45" s="47">
        <f t="shared" si="1"/>
        <v>1.8111332007952285</v>
      </c>
      <c r="P45" s="9"/>
    </row>
    <row r="46" spans="1:16">
      <c r="A46" s="12"/>
      <c r="B46" s="25">
        <v>369.9</v>
      </c>
      <c r="C46" s="20" t="s">
        <v>54</v>
      </c>
      <c r="D46" s="46">
        <v>110809</v>
      </c>
      <c r="E46" s="46">
        <v>30128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7"/>
        <v>140937</v>
      </c>
      <c r="O46" s="47">
        <f t="shared" si="1"/>
        <v>5.8373508946322064</v>
      </c>
      <c r="P46" s="9"/>
    </row>
    <row r="47" spans="1:16" ht="15.75">
      <c r="A47" s="29" t="s">
        <v>42</v>
      </c>
      <c r="B47" s="30"/>
      <c r="C47" s="31"/>
      <c r="D47" s="32">
        <f t="shared" ref="D47:M47" si="11">SUM(D48:D48)</f>
        <v>0</v>
      </c>
      <c r="E47" s="32">
        <f t="shared" si="11"/>
        <v>0</v>
      </c>
      <c r="F47" s="32">
        <f t="shared" si="11"/>
        <v>0</v>
      </c>
      <c r="G47" s="32">
        <f t="shared" si="11"/>
        <v>480000</v>
      </c>
      <c r="H47" s="32">
        <f t="shared" si="11"/>
        <v>0</v>
      </c>
      <c r="I47" s="32">
        <f t="shared" si="11"/>
        <v>0</v>
      </c>
      <c r="J47" s="32">
        <f t="shared" si="11"/>
        <v>0</v>
      </c>
      <c r="K47" s="32">
        <f t="shared" si="11"/>
        <v>0</v>
      </c>
      <c r="L47" s="32">
        <f t="shared" si="11"/>
        <v>0</v>
      </c>
      <c r="M47" s="32">
        <f t="shared" si="11"/>
        <v>0</v>
      </c>
      <c r="N47" s="32">
        <f t="shared" si="7"/>
        <v>480000</v>
      </c>
      <c r="O47" s="45">
        <f t="shared" si="1"/>
        <v>19.880715705765407</v>
      </c>
      <c r="P47" s="9"/>
    </row>
    <row r="48" spans="1:16" ht="15.75" thickBot="1">
      <c r="A48" s="12"/>
      <c r="B48" s="25">
        <v>381</v>
      </c>
      <c r="C48" s="20" t="s">
        <v>55</v>
      </c>
      <c r="D48" s="46">
        <v>0</v>
      </c>
      <c r="E48" s="46">
        <v>0</v>
      </c>
      <c r="F48" s="46">
        <v>0</v>
      </c>
      <c r="G48" s="46">
        <v>480000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7"/>
        <v>480000</v>
      </c>
      <c r="O48" s="47">
        <f t="shared" si="1"/>
        <v>19.880715705765407</v>
      </c>
      <c r="P48" s="9"/>
    </row>
    <row r="49" spans="1:119" ht="16.5" thickBot="1">
      <c r="A49" s="14" t="s">
        <v>47</v>
      </c>
      <c r="B49" s="23"/>
      <c r="C49" s="22"/>
      <c r="D49" s="15">
        <f t="shared" ref="D49:M49" si="12">SUM(D5,D15,D22,D32,D38,D41,D47)</f>
        <v>14713219</v>
      </c>
      <c r="E49" s="15">
        <f t="shared" si="12"/>
        <v>8514431</v>
      </c>
      <c r="F49" s="15">
        <f t="shared" si="12"/>
        <v>12422</v>
      </c>
      <c r="G49" s="15">
        <f t="shared" si="12"/>
        <v>544105</v>
      </c>
      <c r="H49" s="15">
        <f t="shared" si="12"/>
        <v>0</v>
      </c>
      <c r="I49" s="15">
        <f t="shared" si="12"/>
        <v>0</v>
      </c>
      <c r="J49" s="15">
        <f t="shared" si="12"/>
        <v>0</v>
      </c>
      <c r="K49" s="15">
        <f t="shared" si="12"/>
        <v>0</v>
      </c>
      <c r="L49" s="15">
        <f t="shared" si="12"/>
        <v>0</v>
      </c>
      <c r="M49" s="15">
        <f t="shared" si="12"/>
        <v>0</v>
      </c>
      <c r="N49" s="15">
        <f t="shared" si="7"/>
        <v>23784177</v>
      </c>
      <c r="O49" s="38">
        <f t="shared" si="1"/>
        <v>985.09679423459249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40"/>
      <c r="B51" s="41"/>
      <c r="C51" s="41"/>
      <c r="D51" s="42"/>
      <c r="E51" s="42"/>
      <c r="F51" s="42"/>
      <c r="G51" s="42"/>
      <c r="H51" s="42"/>
      <c r="I51" s="42"/>
      <c r="J51" s="42"/>
      <c r="K51" s="42"/>
      <c r="L51" s="48" t="s">
        <v>109</v>
      </c>
      <c r="M51" s="48"/>
      <c r="N51" s="48"/>
      <c r="O51" s="43">
        <v>24144</v>
      </c>
    </row>
    <row r="52" spans="1:119">
      <c r="A52" s="49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1"/>
    </row>
    <row r="53" spans="1:119" ht="15.75" customHeight="1" thickBot="1">
      <c r="A53" s="52" t="s">
        <v>70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4"/>
    </row>
  </sheetData>
  <mergeCells count="10">
    <mergeCell ref="L51:N51"/>
    <mergeCell ref="A52:O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57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9"/>
      <c r="M3" s="36"/>
      <c r="N3" s="37"/>
      <c r="O3" s="70" t="s">
        <v>62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58</v>
      </c>
      <c r="F4" s="34" t="s">
        <v>59</v>
      </c>
      <c r="G4" s="34" t="s">
        <v>60</v>
      </c>
      <c r="H4" s="34" t="s">
        <v>5</v>
      </c>
      <c r="I4" s="34" t="s">
        <v>6</v>
      </c>
      <c r="J4" s="35" t="s">
        <v>61</v>
      </c>
      <c r="K4" s="35" t="s">
        <v>7</v>
      </c>
      <c r="L4" s="35" t="s">
        <v>8</v>
      </c>
      <c r="M4" s="35" t="s">
        <v>9</v>
      </c>
      <c r="N4" s="35" t="s">
        <v>38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9766857</v>
      </c>
      <c r="E5" s="27">
        <f t="shared" si="0"/>
        <v>1564251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11331108</v>
      </c>
      <c r="O5" s="33">
        <f t="shared" ref="O5:O47" si="1">(N5/O$49)</f>
        <v>469.43027591349738</v>
      </c>
      <c r="P5" s="6"/>
    </row>
    <row r="6" spans="1:133">
      <c r="A6" s="12"/>
      <c r="B6" s="25">
        <v>311</v>
      </c>
      <c r="C6" s="20" t="s">
        <v>2</v>
      </c>
      <c r="D6" s="46">
        <v>5949675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5949675</v>
      </c>
      <c r="O6" s="47">
        <f t="shared" si="1"/>
        <v>246.48583146905295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434193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434193</v>
      </c>
      <c r="O7" s="47">
        <f t="shared" si="1"/>
        <v>17.987944320159084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168558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168558</v>
      </c>
      <c r="O8" s="47">
        <f t="shared" si="1"/>
        <v>6.9830971911508826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961500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961500</v>
      </c>
      <c r="O9" s="47">
        <f t="shared" si="1"/>
        <v>39.83345761869252</v>
      </c>
      <c r="P9" s="9"/>
    </row>
    <row r="10" spans="1:133">
      <c r="A10" s="12"/>
      <c r="B10" s="25">
        <v>314.10000000000002</v>
      </c>
      <c r="C10" s="20" t="s">
        <v>13</v>
      </c>
      <c r="D10" s="46">
        <v>2141876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2141876</v>
      </c>
      <c r="O10" s="47">
        <f t="shared" si="1"/>
        <v>88.734609329687629</v>
      </c>
      <c r="P10" s="9"/>
    </row>
    <row r="11" spans="1:133">
      <c r="A11" s="12"/>
      <c r="B11" s="25">
        <v>314.3</v>
      </c>
      <c r="C11" s="20" t="s">
        <v>14</v>
      </c>
      <c r="D11" s="46">
        <v>266352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266352</v>
      </c>
      <c r="O11" s="47">
        <f t="shared" si="1"/>
        <v>11.034551329853343</v>
      </c>
      <c r="P11" s="9"/>
    </row>
    <row r="12" spans="1:133">
      <c r="A12" s="12"/>
      <c r="B12" s="25">
        <v>314.39999999999998</v>
      </c>
      <c r="C12" s="20" t="s">
        <v>15</v>
      </c>
      <c r="D12" s="46">
        <v>41678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41678</v>
      </c>
      <c r="O12" s="47">
        <f t="shared" si="1"/>
        <v>1.7266550666998095</v>
      </c>
      <c r="P12" s="9"/>
    </row>
    <row r="13" spans="1:133">
      <c r="A13" s="12"/>
      <c r="B13" s="25">
        <v>315</v>
      </c>
      <c r="C13" s="20" t="s">
        <v>87</v>
      </c>
      <c r="D13" s="46">
        <v>1268588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1268588</v>
      </c>
      <c r="O13" s="47">
        <f t="shared" si="1"/>
        <v>52.555638412461676</v>
      </c>
      <c r="P13" s="9"/>
    </row>
    <row r="14" spans="1:133">
      <c r="A14" s="12"/>
      <c r="B14" s="25">
        <v>316</v>
      </c>
      <c r="C14" s="20" t="s">
        <v>88</v>
      </c>
      <c r="D14" s="46">
        <v>98688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98688</v>
      </c>
      <c r="O14" s="47">
        <f t="shared" si="1"/>
        <v>4.0884911757394979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SUM(D16:D21)</f>
        <v>754804</v>
      </c>
      <c r="E15" s="32">
        <f t="shared" si="3"/>
        <v>2194661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47" si="4">SUM(D15:M15)</f>
        <v>2949465</v>
      </c>
      <c r="O15" s="45">
        <f t="shared" si="1"/>
        <v>122.19177230922197</v>
      </c>
      <c r="P15" s="10"/>
    </row>
    <row r="16" spans="1:133">
      <c r="A16" s="12"/>
      <c r="B16" s="25">
        <v>322</v>
      </c>
      <c r="C16" s="20" t="s">
        <v>0</v>
      </c>
      <c r="D16" s="46">
        <v>0</v>
      </c>
      <c r="E16" s="46">
        <v>1366439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1366439</v>
      </c>
      <c r="O16" s="47">
        <f t="shared" si="1"/>
        <v>56.609453972988646</v>
      </c>
      <c r="P16" s="9"/>
    </row>
    <row r="17" spans="1:16">
      <c r="A17" s="12"/>
      <c r="B17" s="25">
        <v>323.10000000000002</v>
      </c>
      <c r="C17" s="20" t="s">
        <v>19</v>
      </c>
      <c r="D17" s="46">
        <v>599893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599893</v>
      </c>
      <c r="O17" s="47">
        <f t="shared" si="1"/>
        <v>24.852638992460022</v>
      </c>
      <c r="P17" s="9"/>
    </row>
    <row r="18" spans="1:16">
      <c r="A18" s="12"/>
      <c r="B18" s="25">
        <v>324.11</v>
      </c>
      <c r="C18" s="20" t="s">
        <v>20</v>
      </c>
      <c r="D18" s="46">
        <v>0</v>
      </c>
      <c r="E18" s="46">
        <v>7509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7509</v>
      </c>
      <c r="O18" s="47">
        <f t="shared" si="1"/>
        <v>0.31108625403927415</v>
      </c>
      <c r="P18" s="9"/>
    </row>
    <row r="19" spans="1:16">
      <c r="A19" s="12"/>
      <c r="B19" s="25">
        <v>324.61</v>
      </c>
      <c r="C19" s="20" t="s">
        <v>21</v>
      </c>
      <c r="D19" s="46">
        <v>0</v>
      </c>
      <c r="E19" s="46">
        <v>34504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34504</v>
      </c>
      <c r="O19" s="47">
        <f t="shared" si="1"/>
        <v>1.4294473444361588</v>
      </c>
      <c r="P19" s="9"/>
    </row>
    <row r="20" spans="1:16">
      <c r="A20" s="12"/>
      <c r="B20" s="25">
        <v>325.2</v>
      </c>
      <c r="C20" s="20" t="s">
        <v>75</v>
      </c>
      <c r="D20" s="46">
        <v>0</v>
      </c>
      <c r="E20" s="46">
        <v>694083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694083</v>
      </c>
      <c r="O20" s="47">
        <f t="shared" si="1"/>
        <v>28.754784986328609</v>
      </c>
      <c r="P20" s="9"/>
    </row>
    <row r="21" spans="1:16">
      <c r="A21" s="12"/>
      <c r="B21" s="25">
        <v>329</v>
      </c>
      <c r="C21" s="20" t="s">
        <v>22</v>
      </c>
      <c r="D21" s="46">
        <v>154911</v>
      </c>
      <c r="E21" s="46">
        <v>92126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247037</v>
      </c>
      <c r="O21" s="47">
        <f t="shared" si="1"/>
        <v>10.23436075896926</v>
      </c>
      <c r="P21" s="9"/>
    </row>
    <row r="22" spans="1:16" ht="15.75">
      <c r="A22" s="29" t="s">
        <v>24</v>
      </c>
      <c r="B22" s="30"/>
      <c r="C22" s="31"/>
      <c r="D22" s="32">
        <f t="shared" ref="D22:M22" si="5">SUM(D23:D30)</f>
        <v>2272064</v>
      </c>
      <c r="E22" s="32">
        <f t="shared" si="5"/>
        <v>339717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2611781</v>
      </c>
      <c r="O22" s="45">
        <f t="shared" si="1"/>
        <v>108.20204656558124</v>
      </c>
      <c r="P22" s="10"/>
    </row>
    <row r="23" spans="1:16">
      <c r="A23" s="12"/>
      <c r="B23" s="25">
        <v>331.2</v>
      </c>
      <c r="C23" s="20" t="s">
        <v>23</v>
      </c>
      <c r="D23" s="46">
        <v>0</v>
      </c>
      <c r="E23" s="46">
        <v>3543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3543</v>
      </c>
      <c r="O23" s="47">
        <f t="shared" si="1"/>
        <v>0.14678100919711659</v>
      </c>
      <c r="P23" s="9"/>
    </row>
    <row r="24" spans="1:16">
      <c r="A24" s="12"/>
      <c r="B24" s="25">
        <v>331.49</v>
      </c>
      <c r="C24" s="20" t="s">
        <v>67</v>
      </c>
      <c r="D24" s="46">
        <v>0</v>
      </c>
      <c r="E24" s="46">
        <v>47025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47025</v>
      </c>
      <c r="O24" s="47">
        <f t="shared" si="1"/>
        <v>1.948173005219985</v>
      </c>
      <c r="P24" s="9"/>
    </row>
    <row r="25" spans="1:16">
      <c r="A25" s="12"/>
      <c r="B25" s="25">
        <v>334.7</v>
      </c>
      <c r="C25" s="20" t="s">
        <v>29</v>
      </c>
      <c r="D25" s="46">
        <v>0</v>
      </c>
      <c r="E25" s="46">
        <v>7231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7231</v>
      </c>
      <c r="O25" s="47">
        <f t="shared" si="1"/>
        <v>0.29956914408815977</v>
      </c>
      <c r="P25" s="9"/>
    </row>
    <row r="26" spans="1:16">
      <c r="A26" s="12"/>
      <c r="B26" s="25">
        <v>335.12</v>
      </c>
      <c r="C26" s="20" t="s">
        <v>89</v>
      </c>
      <c r="D26" s="46">
        <v>457768</v>
      </c>
      <c r="E26" s="46">
        <v>142978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600746</v>
      </c>
      <c r="O26" s="47">
        <f t="shared" si="1"/>
        <v>24.887977462921533</v>
      </c>
      <c r="P26" s="9"/>
    </row>
    <row r="27" spans="1:16">
      <c r="A27" s="12"/>
      <c r="B27" s="25">
        <v>335.15</v>
      </c>
      <c r="C27" s="20" t="s">
        <v>90</v>
      </c>
      <c r="D27" s="46">
        <v>4325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4325</v>
      </c>
      <c r="O27" s="47">
        <f t="shared" si="1"/>
        <v>0.17917805949125859</v>
      </c>
      <c r="P27" s="9"/>
    </row>
    <row r="28" spans="1:16">
      <c r="A28" s="12"/>
      <c r="B28" s="25">
        <v>335.18</v>
      </c>
      <c r="C28" s="20" t="s">
        <v>91</v>
      </c>
      <c r="D28" s="46">
        <v>1809971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1809971</v>
      </c>
      <c r="O28" s="47">
        <f t="shared" si="1"/>
        <v>74.984298616289664</v>
      </c>
      <c r="P28" s="9"/>
    </row>
    <row r="29" spans="1:16">
      <c r="A29" s="12"/>
      <c r="B29" s="25">
        <v>335.49</v>
      </c>
      <c r="C29" s="20" t="s">
        <v>33</v>
      </c>
      <c r="D29" s="46">
        <v>0</v>
      </c>
      <c r="E29" s="46">
        <v>1147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1147</v>
      </c>
      <c r="O29" s="47">
        <f t="shared" si="1"/>
        <v>4.7518435661612395E-2</v>
      </c>
      <c r="P29" s="9"/>
    </row>
    <row r="30" spans="1:16">
      <c r="A30" s="12"/>
      <c r="B30" s="25">
        <v>337.4</v>
      </c>
      <c r="C30" s="20" t="s">
        <v>34</v>
      </c>
      <c r="D30" s="46">
        <v>0</v>
      </c>
      <c r="E30" s="46">
        <v>137793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137793</v>
      </c>
      <c r="O30" s="47">
        <f t="shared" si="1"/>
        <v>5.7085508327119063</v>
      </c>
      <c r="P30" s="9"/>
    </row>
    <row r="31" spans="1:16" ht="15.75">
      <c r="A31" s="29" t="s">
        <v>40</v>
      </c>
      <c r="B31" s="30"/>
      <c r="C31" s="31"/>
      <c r="D31" s="32">
        <f t="shared" ref="D31:M31" si="6">SUM(D32:D36)</f>
        <v>851236</v>
      </c>
      <c r="E31" s="32">
        <f t="shared" si="6"/>
        <v>0</v>
      </c>
      <c r="F31" s="32">
        <f t="shared" si="6"/>
        <v>0</v>
      </c>
      <c r="G31" s="32">
        <f t="shared" si="6"/>
        <v>0</v>
      </c>
      <c r="H31" s="32">
        <f t="shared" si="6"/>
        <v>0</v>
      </c>
      <c r="I31" s="32">
        <f t="shared" si="6"/>
        <v>0</v>
      </c>
      <c r="J31" s="32">
        <f t="shared" si="6"/>
        <v>0</v>
      </c>
      <c r="K31" s="32">
        <f t="shared" si="6"/>
        <v>0</v>
      </c>
      <c r="L31" s="32">
        <f t="shared" si="6"/>
        <v>0</v>
      </c>
      <c r="M31" s="32">
        <f t="shared" si="6"/>
        <v>0</v>
      </c>
      <c r="N31" s="32">
        <f t="shared" si="4"/>
        <v>851236</v>
      </c>
      <c r="O31" s="45">
        <f t="shared" si="1"/>
        <v>35.265390670312371</v>
      </c>
      <c r="P31" s="10"/>
    </row>
    <row r="32" spans="1:16">
      <c r="A32" s="12"/>
      <c r="B32" s="25">
        <v>341.2</v>
      </c>
      <c r="C32" s="20" t="s">
        <v>98</v>
      </c>
      <c r="D32" s="46">
        <v>125000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125000</v>
      </c>
      <c r="O32" s="47">
        <f t="shared" si="1"/>
        <v>5.1785566326953347</v>
      </c>
      <c r="P32" s="9"/>
    </row>
    <row r="33" spans="1:119">
      <c r="A33" s="12"/>
      <c r="B33" s="25">
        <v>341.9</v>
      </c>
      <c r="C33" s="20" t="s">
        <v>92</v>
      </c>
      <c r="D33" s="46">
        <v>9800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9800</v>
      </c>
      <c r="O33" s="47">
        <f t="shared" si="1"/>
        <v>0.40599884000331427</v>
      </c>
      <c r="P33" s="9"/>
    </row>
    <row r="34" spans="1:119">
      <c r="A34" s="12"/>
      <c r="B34" s="25">
        <v>342.1</v>
      </c>
      <c r="C34" s="20" t="s">
        <v>43</v>
      </c>
      <c r="D34" s="46">
        <v>8670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8670</v>
      </c>
      <c r="O34" s="47">
        <f t="shared" si="1"/>
        <v>0.35918468804374842</v>
      </c>
      <c r="P34" s="9"/>
    </row>
    <row r="35" spans="1:119">
      <c r="A35" s="12"/>
      <c r="B35" s="25">
        <v>347.2</v>
      </c>
      <c r="C35" s="20" t="s">
        <v>45</v>
      </c>
      <c r="D35" s="46">
        <v>181802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181802</v>
      </c>
      <c r="O35" s="47">
        <f t="shared" si="1"/>
        <v>7.5317756234982189</v>
      </c>
      <c r="P35" s="9"/>
    </row>
    <row r="36" spans="1:119">
      <c r="A36" s="12"/>
      <c r="B36" s="25">
        <v>347.5</v>
      </c>
      <c r="C36" s="20" t="s">
        <v>46</v>
      </c>
      <c r="D36" s="46">
        <v>525964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525964</v>
      </c>
      <c r="O36" s="47">
        <f t="shared" si="1"/>
        <v>21.789874886071754</v>
      </c>
      <c r="P36" s="9"/>
    </row>
    <row r="37" spans="1:119" ht="15.75">
      <c r="A37" s="29" t="s">
        <v>41</v>
      </c>
      <c r="B37" s="30"/>
      <c r="C37" s="31"/>
      <c r="D37" s="32">
        <f t="shared" ref="D37:M37" si="7">SUM(D38:D39)</f>
        <v>278553</v>
      </c>
      <c r="E37" s="32">
        <f t="shared" si="7"/>
        <v>2704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0</v>
      </c>
      <c r="J37" s="32">
        <f t="shared" si="7"/>
        <v>0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 t="shared" si="4"/>
        <v>281257</v>
      </c>
      <c r="O37" s="45">
        <f t="shared" si="1"/>
        <v>11.652042422735935</v>
      </c>
      <c r="P37" s="10"/>
    </row>
    <row r="38" spans="1:119">
      <c r="A38" s="13"/>
      <c r="B38" s="39">
        <v>351.5</v>
      </c>
      <c r="C38" s="21" t="s">
        <v>49</v>
      </c>
      <c r="D38" s="46">
        <v>157515</v>
      </c>
      <c r="E38" s="46">
        <v>2704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160219</v>
      </c>
      <c r="O38" s="47">
        <f t="shared" si="1"/>
        <v>6.6376253210705114</v>
      </c>
      <c r="P38" s="9"/>
    </row>
    <row r="39" spans="1:119">
      <c r="A39" s="13"/>
      <c r="B39" s="39">
        <v>354</v>
      </c>
      <c r="C39" s="21" t="s">
        <v>50</v>
      </c>
      <c r="D39" s="46">
        <v>121038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121038</v>
      </c>
      <c r="O39" s="47">
        <f t="shared" si="1"/>
        <v>5.0144171016654235</v>
      </c>
      <c r="P39" s="9"/>
    </row>
    <row r="40" spans="1:119" ht="15.75">
      <c r="A40" s="29" t="s">
        <v>3</v>
      </c>
      <c r="B40" s="30"/>
      <c r="C40" s="31"/>
      <c r="D40" s="32">
        <f t="shared" ref="D40:M40" si="8">SUM(D41:D44)</f>
        <v>367930</v>
      </c>
      <c r="E40" s="32">
        <f t="shared" si="8"/>
        <v>45219</v>
      </c>
      <c r="F40" s="32">
        <f t="shared" si="8"/>
        <v>5021</v>
      </c>
      <c r="G40" s="32">
        <f t="shared" si="8"/>
        <v>31034</v>
      </c>
      <c r="H40" s="32">
        <f t="shared" si="8"/>
        <v>0</v>
      </c>
      <c r="I40" s="32">
        <f t="shared" si="8"/>
        <v>0</v>
      </c>
      <c r="J40" s="32">
        <f t="shared" si="8"/>
        <v>0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 t="shared" si="4"/>
        <v>449204</v>
      </c>
      <c r="O40" s="45">
        <f t="shared" si="1"/>
        <v>18.609826829066204</v>
      </c>
      <c r="P40" s="10"/>
    </row>
    <row r="41" spans="1:119">
      <c r="A41" s="12"/>
      <c r="B41" s="25">
        <v>361.1</v>
      </c>
      <c r="C41" s="20" t="s">
        <v>51</v>
      </c>
      <c r="D41" s="46">
        <v>87710</v>
      </c>
      <c r="E41" s="46">
        <v>40155</v>
      </c>
      <c r="F41" s="46">
        <v>5021</v>
      </c>
      <c r="G41" s="46">
        <v>31034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4"/>
        <v>163920</v>
      </c>
      <c r="O41" s="47">
        <f t="shared" si="1"/>
        <v>6.7909520258513547</v>
      </c>
      <c r="P41" s="9"/>
    </row>
    <row r="42" spans="1:119">
      <c r="A42" s="12"/>
      <c r="B42" s="25">
        <v>362</v>
      </c>
      <c r="C42" s="20" t="s">
        <v>52</v>
      </c>
      <c r="D42" s="46">
        <v>112185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4"/>
        <v>112185</v>
      </c>
      <c r="O42" s="47">
        <f t="shared" si="1"/>
        <v>4.647651006711409</v>
      </c>
      <c r="P42" s="9"/>
    </row>
    <row r="43" spans="1:119">
      <c r="A43" s="12"/>
      <c r="B43" s="25">
        <v>366</v>
      </c>
      <c r="C43" s="20" t="s">
        <v>53</v>
      </c>
      <c r="D43" s="46">
        <v>40592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4"/>
        <v>40592</v>
      </c>
      <c r="O43" s="47">
        <f t="shared" si="1"/>
        <v>1.6816637666749523</v>
      </c>
      <c r="P43" s="9"/>
    </row>
    <row r="44" spans="1:119">
      <c r="A44" s="12"/>
      <c r="B44" s="25">
        <v>369.9</v>
      </c>
      <c r="C44" s="20" t="s">
        <v>54</v>
      </c>
      <c r="D44" s="46">
        <v>127443</v>
      </c>
      <c r="E44" s="46">
        <v>5064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4"/>
        <v>132507</v>
      </c>
      <c r="O44" s="47">
        <f t="shared" si="1"/>
        <v>5.4895600298284863</v>
      </c>
      <c r="P44" s="9"/>
    </row>
    <row r="45" spans="1:119" ht="15.75">
      <c r="A45" s="29" t="s">
        <v>42</v>
      </c>
      <c r="B45" s="30"/>
      <c r="C45" s="31"/>
      <c r="D45" s="32">
        <f t="shared" ref="D45:M45" si="9">SUM(D46:D46)</f>
        <v>0</v>
      </c>
      <c r="E45" s="32">
        <f t="shared" si="9"/>
        <v>0</v>
      </c>
      <c r="F45" s="32">
        <f t="shared" si="9"/>
        <v>0</v>
      </c>
      <c r="G45" s="32">
        <f t="shared" si="9"/>
        <v>1550000</v>
      </c>
      <c r="H45" s="32">
        <f t="shared" si="9"/>
        <v>0</v>
      </c>
      <c r="I45" s="32">
        <f t="shared" si="9"/>
        <v>0</v>
      </c>
      <c r="J45" s="32">
        <f t="shared" si="9"/>
        <v>0</v>
      </c>
      <c r="K45" s="32">
        <f t="shared" si="9"/>
        <v>0</v>
      </c>
      <c r="L45" s="32">
        <f t="shared" si="9"/>
        <v>0</v>
      </c>
      <c r="M45" s="32">
        <f t="shared" si="9"/>
        <v>0</v>
      </c>
      <c r="N45" s="32">
        <f t="shared" si="4"/>
        <v>1550000</v>
      </c>
      <c r="O45" s="45">
        <f t="shared" si="1"/>
        <v>64.214102245422154</v>
      </c>
      <c r="P45" s="9"/>
    </row>
    <row r="46" spans="1:119" ht="15.75" thickBot="1">
      <c r="A46" s="12"/>
      <c r="B46" s="25">
        <v>381</v>
      </c>
      <c r="C46" s="20" t="s">
        <v>55</v>
      </c>
      <c r="D46" s="46">
        <v>0</v>
      </c>
      <c r="E46" s="46">
        <v>0</v>
      </c>
      <c r="F46" s="46">
        <v>0</v>
      </c>
      <c r="G46" s="46">
        <v>1550000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4"/>
        <v>1550000</v>
      </c>
      <c r="O46" s="47">
        <f t="shared" si="1"/>
        <v>64.214102245422154</v>
      </c>
      <c r="P46" s="9"/>
    </row>
    <row r="47" spans="1:119" ht="16.5" thickBot="1">
      <c r="A47" s="14" t="s">
        <v>47</v>
      </c>
      <c r="B47" s="23"/>
      <c r="C47" s="22"/>
      <c r="D47" s="15">
        <f t="shared" ref="D47:M47" si="10">SUM(D5,D15,D22,D31,D37,D40,D45)</f>
        <v>14291444</v>
      </c>
      <c r="E47" s="15">
        <f t="shared" si="10"/>
        <v>4146552</v>
      </c>
      <c r="F47" s="15">
        <f t="shared" si="10"/>
        <v>5021</v>
      </c>
      <c r="G47" s="15">
        <f t="shared" si="10"/>
        <v>1581034</v>
      </c>
      <c r="H47" s="15">
        <f t="shared" si="10"/>
        <v>0</v>
      </c>
      <c r="I47" s="15">
        <f t="shared" si="10"/>
        <v>0</v>
      </c>
      <c r="J47" s="15">
        <f t="shared" si="10"/>
        <v>0</v>
      </c>
      <c r="K47" s="15">
        <f t="shared" si="10"/>
        <v>0</v>
      </c>
      <c r="L47" s="15">
        <f t="shared" si="10"/>
        <v>0</v>
      </c>
      <c r="M47" s="15">
        <f t="shared" si="10"/>
        <v>0</v>
      </c>
      <c r="N47" s="15">
        <f t="shared" si="4"/>
        <v>20024051</v>
      </c>
      <c r="O47" s="38">
        <f t="shared" si="1"/>
        <v>829.56545695583725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40"/>
      <c r="B49" s="41"/>
      <c r="C49" s="41"/>
      <c r="D49" s="42"/>
      <c r="E49" s="42"/>
      <c r="F49" s="42"/>
      <c r="G49" s="42"/>
      <c r="H49" s="42"/>
      <c r="I49" s="42"/>
      <c r="J49" s="42"/>
      <c r="K49" s="42"/>
      <c r="L49" s="48" t="s">
        <v>105</v>
      </c>
      <c r="M49" s="48"/>
      <c r="N49" s="48"/>
      <c r="O49" s="43">
        <v>24138</v>
      </c>
    </row>
    <row r="50" spans="1:15">
      <c r="A50" s="49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1"/>
    </row>
    <row r="51" spans="1:15" ht="15.75" customHeight="1" thickBot="1">
      <c r="A51" s="52" t="s">
        <v>70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4"/>
    </row>
  </sheetData>
  <mergeCells count="10">
    <mergeCell ref="L49:N49"/>
    <mergeCell ref="A50:O50"/>
    <mergeCell ref="A51:O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57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9"/>
      <c r="M3" s="36"/>
      <c r="N3" s="37"/>
      <c r="O3" s="70" t="s">
        <v>62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58</v>
      </c>
      <c r="F4" s="34" t="s">
        <v>59</v>
      </c>
      <c r="G4" s="34" t="s">
        <v>60</v>
      </c>
      <c r="H4" s="34" t="s">
        <v>5</v>
      </c>
      <c r="I4" s="34" t="s">
        <v>6</v>
      </c>
      <c r="J4" s="35" t="s">
        <v>61</v>
      </c>
      <c r="K4" s="35" t="s">
        <v>7</v>
      </c>
      <c r="L4" s="35" t="s">
        <v>8</v>
      </c>
      <c r="M4" s="35" t="s">
        <v>9</v>
      </c>
      <c r="N4" s="35" t="s">
        <v>38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9703199</v>
      </c>
      <c r="E5" s="27">
        <f t="shared" si="0"/>
        <v>1522382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11225581</v>
      </c>
      <c r="O5" s="33">
        <f t="shared" ref="O5:O49" si="1">(N5/O$51)</f>
        <v>468.47429262999748</v>
      </c>
      <c r="P5" s="6"/>
    </row>
    <row r="6" spans="1:133">
      <c r="A6" s="12"/>
      <c r="B6" s="25">
        <v>311</v>
      </c>
      <c r="C6" s="20" t="s">
        <v>2</v>
      </c>
      <c r="D6" s="46">
        <v>5967016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5967016</v>
      </c>
      <c r="O6" s="47">
        <f t="shared" si="1"/>
        <v>249.01994825139803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418939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418939</v>
      </c>
      <c r="O7" s="47">
        <f t="shared" si="1"/>
        <v>17.483473833569818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162178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162178</v>
      </c>
      <c r="O8" s="47">
        <f t="shared" si="1"/>
        <v>6.7681328770553373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941265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941265</v>
      </c>
      <c r="O9" s="47">
        <f t="shared" si="1"/>
        <v>39.281570820465738</v>
      </c>
      <c r="P9" s="9"/>
    </row>
    <row r="10" spans="1:133">
      <c r="A10" s="12"/>
      <c r="B10" s="25">
        <v>314.10000000000002</v>
      </c>
      <c r="C10" s="20" t="s">
        <v>13</v>
      </c>
      <c r="D10" s="46">
        <v>2081975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2081975</v>
      </c>
      <c r="O10" s="47">
        <f t="shared" si="1"/>
        <v>86.886528670394796</v>
      </c>
      <c r="P10" s="9"/>
    </row>
    <row r="11" spans="1:133">
      <c r="A11" s="12"/>
      <c r="B11" s="25">
        <v>314.3</v>
      </c>
      <c r="C11" s="20" t="s">
        <v>14</v>
      </c>
      <c r="D11" s="46">
        <v>252256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252256</v>
      </c>
      <c r="O11" s="47">
        <f t="shared" si="1"/>
        <v>10.527334946999416</v>
      </c>
      <c r="P11" s="9"/>
    </row>
    <row r="12" spans="1:133">
      <c r="A12" s="12"/>
      <c r="B12" s="25">
        <v>314.39999999999998</v>
      </c>
      <c r="C12" s="20" t="s">
        <v>15</v>
      </c>
      <c r="D12" s="46">
        <v>37372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37372</v>
      </c>
      <c r="O12" s="47">
        <f t="shared" si="1"/>
        <v>1.559636090476588</v>
      </c>
      <c r="P12" s="9"/>
    </row>
    <row r="13" spans="1:133">
      <c r="A13" s="12"/>
      <c r="B13" s="25">
        <v>315</v>
      </c>
      <c r="C13" s="20" t="s">
        <v>87</v>
      </c>
      <c r="D13" s="46">
        <v>1268751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1268751</v>
      </c>
      <c r="O13" s="47">
        <f t="shared" si="1"/>
        <v>52.948460061764457</v>
      </c>
      <c r="P13" s="9"/>
    </row>
    <row r="14" spans="1:133">
      <c r="A14" s="12"/>
      <c r="B14" s="25">
        <v>316</v>
      </c>
      <c r="C14" s="20" t="s">
        <v>88</v>
      </c>
      <c r="D14" s="46">
        <v>95829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95829</v>
      </c>
      <c r="O14" s="47">
        <f t="shared" si="1"/>
        <v>3.9992070778732995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SUM(D16:D21)</f>
        <v>964003</v>
      </c>
      <c r="E15" s="32">
        <f t="shared" si="3"/>
        <v>2320845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5" si="4">SUM(D15:M15)</f>
        <v>3284848</v>
      </c>
      <c r="O15" s="45">
        <f t="shared" si="1"/>
        <v>137.0857190551707</v>
      </c>
      <c r="P15" s="10"/>
    </row>
    <row r="16" spans="1:133">
      <c r="A16" s="12"/>
      <c r="B16" s="25">
        <v>322</v>
      </c>
      <c r="C16" s="20" t="s">
        <v>0</v>
      </c>
      <c r="D16" s="46">
        <v>0</v>
      </c>
      <c r="E16" s="46">
        <v>1483755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1483755</v>
      </c>
      <c r="O16" s="47">
        <f t="shared" si="1"/>
        <v>61.921166847508552</v>
      </c>
      <c r="P16" s="9"/>
    </row>
    <row r="17" spans="1:16">
      <c r="A17" s="12"/>
      <c r="B17" s="25">
        <v>323.10000000000002</v>
      </c>
      <c r="C17" s="20" t="s">
        <v>19</v>
      </c>
      <c r="D17" s="46">
        <v>800852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800852</v>
      </c>
      <c r="O17" s="47">
        <f t="shared" si="1"/>
        <v>33.4217511059177</v>
      </c>
      <c r="P17" s="9"/>
    </row>
    <row r="18" spans="1:16">
      <c r="A18" s="12"/>
      <c r="B18" s="25">
        <v>324.11</v>
      </c>
      <c r="C18" s="20" t="s">
        <v>20</v>
      </c>
      <c r="D18" s="46">
        <v>0</v>
      </c>
      <c r="E18" s="46">
        <v>12685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12685</v>
      </c>
      <c r="O18" s="47">
        <f t="shared" si="1"/>
        <v>0.52937985143143307</v>
      </c>
      <c r="P18" s="9"/>
    </row>
    <row r="19" spans="1:16">
      <c r="A19" s="12"/>
      <c r="B19" s="25">
        <v>324.61</v>
      </c>
      <c r="C19" s="20" t="s">
        <v>21</v>
      </c>
      <c r="D19" s="46">
        <v>0</v>
      </c>
      <c r="E19" s="46">
        <v>35486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35486</v>
      </c>
      <c r="O19" s="47">
        <f t="shared" si="1"/>
        <v>1.4809281362156748</v>
      </c>
      <c r="P19" s="9"/>
    </row>
    <row r="20" spans="1:16">
      <c r="A20" s="12"/>
      <c r="B20" s="25">
        <v>325.2</v>
      </c>
      <c r="C20" s="20" t="s">
        <v>75</v>
      </c>
      <c r="D20" s="46">
        <v>0</v>
      </c>
      <c r="E20" s="46">
        <v>680536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680536</v>
      </c>
      <c r="O20" s="47">
        <f t="shared" si="1"/>
        <v>28.400634337701362</v>
      </c>
      <c r="P20" s="9"/>
    </row>
    <row r="21" spans="1:16">
      <c r="A21" s="12"/>
      <c r="B21" s="25">
        <v>329</v>
      </c>
      <c r="C21" s="20" t="s">
        <v>22</v>
      </c>
      <c r="D21" s="46">
        <v>163151</v>
      </c>
      <c r="E21" s="46">
        <v>108383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271534</v>
      </c>
      <c r="O21" s="47">
        <f t="shared" si="1"/>
        <v>11.33185877639596</v>
      </c>
      <c r="P21" s="9"/>
    </row>
    <row r="22" spans="1:16" ht="15.75">
      <c r="A22" s="29" t="s">
        <v>24</v>
      </c>
      <c r="B22" s="30"/>
      <c r="C22" s="31"/>
      <c r="D22" s="32">
        <f t="shared" ref="D22:M22" si="5">SUM(D23:D31)</f>
        <v>2278955</v>
      </c>
      <c r="E22" s="32">
        <f t="shared" si="5"/>
        <v>394178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2673133</v>
      </c>
      <c r="O22" s="45">
        <f t="shared" si="1"/>
        <v>111.55717385860946</v>
      </c>
      <c r="P22" s="10"/>
    </row>
    <row r="23" spans="1:16">
      <c r="A23" s="12"/>
      <c r="B23" s="25">
        <v>331.2</v>
      </c>
      <c r="C23" s="20" t="s">
        <v>23</v>
      </c>
      <c r="D23" s="46">
        <v>0</v>
      </c>
      <c r="E23" s="46">
        <v>9099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9099</v>
      </c>
      <c r="O23" s="47">
        <f t="shared" si="1"/>
        <v>0.37972623320257076</v>
      </c>
      <c r="P23" s="9"/>
    </row>
    <row r="24" spans="1:16">
      <c r="A24" s="12"/>
      <c r="B24" s="25">
        <v>331.49</v>
      </c>
      <c r="C24" s="20" t="s">
        <v>67</v>
      </c>
      <c r="D24" s="46">
        <v>0</v>
      </c>
      <c r="E24" s="46">
        <v>24920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24920</v>
      </c>
      <c r="O24" s="47">
        <f t="shared" si="1"/>
        <v>1.039979968283115</v>
      </c>
      <c r="P24" s="9"/>
    </row>
    <row r="25" spans="1:16">
      <c r="A25" s="12"/>
      <c r="B25" s="25">
        <v>331.9</v>
      </c>
      <c r="C25" s="20" t="s">
        <v>101</v>
      </c>
      <c r="D25" s="46">
        <v>0</v>
      </c>
      <c r="E25" s="46">
        <v>20000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20000</v>
      </c>
      <c r="O25" s="47">
        <f t="shared" si="1"/>
        <v>0.83465487021116769</v>
      </c>
      <c r="P25" s="9"/>
    </row>
    <row r="26" spans="1:16">
      <c r="A26" s="12"/>
      <c r="B26" s="25">
        <v>334.36</v>
      </c>
      <c r="C26" s="20" t="s">
        <v>26</v>
      </c>
      <c r="D26" s="46">
        <v>0</v>
      </c>
      <c r="E26" s="46">
        <v>72288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6">SUM(D26:M26)</f>
        <v>72288</v>
      </c>
      <c r="O26" s="47">
        <f t="shared" si="1"/>
        <v>3.0167765628912444</v>
      </c>
      <c r="P26" s="9"/>
    </row>
    <row r="27" spans="1:16">
      <c r="A27" s="12"/>
      <c r="B27" s="25">
        <v>334.7</v>
      </c>
      <c r="C27" s="20" t="s">
        <v>29</v>
      </c>
      <c r="D27" s="46">
        <v>0</v>
      </c>
      <c r="E27" s="46">
        <v>126199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126199</v>
      </c>
      <c r="O27" s="47">
        <f t="shared" si="1"/>
        <v>5.2666304982889578</v>
      </c>
      <c r="P27" s="9"/>
    </row>
    <row r="28" spans="1:16">
      <c r="A28" s="12"/>
      <c r="B28" s="25">
        <v>335.12</v>
      </c>
      <c r="C28" s="20" t="s">
        <v>89</v>
      </c>
      <c r="D28" s="46">
        <v>450386</v>
      </c>
      <c r="E28" s="46">
        <v>140093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590479</v>
      </c>
      <c r="O28" s="47">
        <f t="shared" si="1"/>
        <v>24.642308655371004</v>
      </c>
      <c r="P28" s="9"/>
    </row>
    <row r="29" spans="1:16">
      <c r="A29" s="12"/>
      <c r="B29" s="25">
        <v>335.15</v>
      </c>
      <c r="C29" s="20" t="s">
        <v>90</v>
      </c>
      <c r="D29" s="46">
        <v>4022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4022</v>
      </c>
      <c r="O29" s="47">
        <f t="shared" si="1"/>
        <v>0.16784909439946583</v>
      </c>
      <c r="P29" s="9"/>
    </row>
    <row r="30" spans="1:16">
      <c r="A30" s="12"/>
      <c r="B30" s="25">
        <v>335.18</v>
      </c>
      <c r="C30" s="20" t="s">
        <v>91</v>
      </c>
      <c r="D30" s="46">
        <v>1824547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1824547</v>
      </c>
      <c r="O30" s="47">
        <f t="shared" si="1"/>
        <v>76.143351973958772</v>
      </c>
      <c r="P30" s="9"/>
    </row>
    <row r="31" spans="1:16">
      <c r="A31" s="12"/>
      <c r="B31" s="25">
        <v>335.49</v>
      </c>
      <c r="C31" s="20" t="s">
        <v>33</v>
      </c>
      <c r="D31" s="46">
        <v>0</v>
      </c>
      <c r="E31" s="46">
        <v>1579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1579</v>
      </c>
      <c r="O31" s="47">
        <f t="shared" si="1"/>
        <v>6.5896002003171694E-2</v>
      </c>
      <c r="P31" s="9"/>
    </row>
    <row r="32" spans="1:16" ht="15.75">
      <c r="A32" s="29" t="s">
        <v>40</v>
      </c>
      <c r="B32" s="30"/>
      <c r="C32" s="31"/>
      <c r="D32" s="32">
        <f t="shared" ref="D32:M32" si="7">SUM(D33:D37)</f>
        <v>660027</v>
      </c>
      <c r="E32" s="32">
        <f t="shared" si="7"/>
        <v>45000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ref="N32:N49" si="8">SUM(D32:M32)</f>
        <v>705027</v>
      </c>
      <c r="O32" s="45">
        <f t="shared" si="1"/>
        <v>29.422710959018445</v>
      </c>
      <c r="P32" s="10"/>
    </row>
    <row r="33" spans="1:16">
      <c r="A33" s="12"/>
      <c r="B33" s="25">
        <v>341.9</v>
      </c>
      <c r="C33" s="20" t="s">
        <v>92</v>
      </c>
      <c r="D33" s="46">
        <v>5400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5400</v>
      </c>
      <c r="O33" s="47">
        <f t="shared" si="1"/>
        <v>0.22535681495701526</v>
      </c>
      <c r="P33" s="9"/>
    </row>
    <row r="34" spans="1:16">
      <c r="A34" s="12"/>
      <c r="B34" s="25">
        <v>342.1</v>
      </c>
      <c r="C34" s="20" t="s">
        <v>43</v>
      </c>
      <c r="D34" s="46">
        <v>6345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6345</v>
      </c>
      <c r="O34" s="47">
        <f t="shared" si="1"/>
        <v>0.26479425757449293</v>
      </c>
      <c r="P34" s="9"/>
    </row>
    <row r="35" spans="1:16">
      <c r="A35" s="12"/>
      <c r="B35" s="25">
        <v>343.9</v>
      </c>
      <c r="C35" s="20" t="s">
        <v>44</v>
      </c>
      <c r="D35" s="46">
        <v>0</v>
      </c>
      <c r="E35" s="46">
        <v>45000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45000</v>
      </c>
      <c r="O35" s="47">
        <f t="shared" si="1"/>
        <v>1.8779734579751273</v>
      </c>
      <c r="P35" s="9"/>
    </row>
    <row r="36" spans="1:16">
      <c r="A36" s="12"/>
      <c r="B36" s="25">
        <v>347.2</v>
      </c>
      <c r="C36" s="20" t="s">
        <v>45</v>
      </c>
      <c r="D36" s="46">
        <v>204735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204735</v>
      </c>
      <c r="O36" s="47">
        <f t="shared" si="1"/>
        <v>8.5441532426341702</v>
      </c>
      <c r="P36" s="9"/>
    </row>
    <row r="37" spans="1:16">
      <c r="A37" s="12"/>
      <c r="B37" s="25">
        <v>347.5</v>
      </c>
      <c r="C37" s="20" t="s">
        <v>46</v>
      </c>
      <c r="D37" s="46">
        <v>443547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443547</v>
      </c>
      <c r="O37" s="47">
        <f t="shared" si="1"/>
        <v>18.510433185877641</v>
      </c>
      <c r="P37" s="9"/>
    </row>
    <row r="38" spans="1:16" ht="15.75">
      <c r="A38" s="29" t="s">
        <v>41</v>
      </c>
      <c r="B38" s="30"/>
      <c r="C38" s="31"/>
      <c r="D38" s="32">
        <f t="shared" ref="D38:M38" si="9">SUM(D39:D40)</f>
        <v>282189</v>
      </c>
      <c r="E38" s="32">
        <f t="shared" si="9"/>
        <v>3117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0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si="8"/>
        <v>285306</v>
      </c>
      <c r="O38" s="45">
        <f t="shared" si="1"/>
        <v>11.90660212002337</v>
      </c>
      <c r="P38" s="10"/>
    </row>
    <row r="39" spans="1:16">
      <c r="A39" s="13"/>
      <c r="B39" s="39">
        <v>351.5</v>
      </c>
      <c r="C39" s="21" t="s">
        <v>49</v>
      </c>
      <c r="D39" s="46">
        <v>168340</v>
      </c>
      <c r="E39" s="46">
        <v>3117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171457</v>
      </c>
      <c r="O39" s="47">
        <f t="shared" si="1"/>
        <v>7.1553710040898091</v>
      </c>
      <c r="P39" s="9"/>
    </row>
    <row r="40" spans="1:16">
      <c r="A40" s="13"/>
      <c r="B40" s="39">
        <v>354</v>
      </c>
      <c r="C40" s="21" t="s">
        <v>50</v>
      </c>
      <c r="D40" s="46">
        <v>113849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113849</v>
      </c>
      <c r="O40" s="47">
        <f t="shared" si="1"/>
        <v>4.7512311159335612</v>
      </c>
      <c r="P40" s="9"/>
    </row>
    <row r="41" spans="1:16" ht="15.75">
      <c r="A41" s="29" t="s">
        <v>3</v>
      </c>
      <c r="B41" s="30"/>
      <c r="C41" s="31"/>
      <c r="D41" s="32">
        <f t="shared" ref="D41:M41" si="10">SUM(D42:D45)</f>
        <v>343186</v>
      </c>
      <c r="E41" s="32">
        <f t="shared" si="10"/>
        <v>97439</v>
      </c>
      <c r="F41" s="32">
        <f t="shared" si="10"/>
        <v>1833</v>
      </c>
      <c r="G41" s="32">
        <f t="shared" si="10"/>
        <v>17480</v>
      </c>
      <c r="H41" s="32">
        <f t="shared" si="10"/>
        <v>0</v>
      </c>
      <c r="I41" s="32">
        <f t="shared" si="10"/>
        <v>0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 t="shared" si="8"/>
        <v>459938</v>
      </c>
      <c r="O41" s="45">
        <f t="shared" si="1"/>
        <v>19.194474584759202</v>
      </c>
      <c r="P41" s="10"/>
    </row>
    <row r="42" spans="1:16">
      <c r="A42" s="12"/>
      <c r="B42" s="25">
        <v>361.1</v>
      </c>
      <c r="C42" s="20" t="s">
        <v>51</v>
      </c>
      <c r="D42" s="46">
        <v>88994</v>
      </c>
      <c r="E42" s="46">
        <v>41648</v>
      </c>
      <c r="F42" s="46">
        <v>1833</v>
      </c>
      <c r="G42" s="46">
        <v>17480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149955</v>
      </c>
      <c r="O42" s="47">
        <f t="shared" si="1"/>
        <v>6.2580335531257827</v>
      </c>
      <c r="P42" s="9"/>
    </row>
    <row r="43" spans="1:16">
      <c r="A43" s="12"/>
      <c r="B43" s="25">
        <v>362</v>
      </c>
      <c r="C43" s="20" t="s">
        <v>52</v>
      </c>
      <c r="D43" s="46">
        <v>109881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109881</v>
      </c>
      <c r="O43" s="47">
        <f t="shared" si="1"/>
        <v>4.5856355896836662</v>
      </c>
      <c r="P43" s="9"/>
    </row>
    <row r="44" spans="1:16">
      <c r="A44" s="12"/>
      <c r="B44" s="25">
        <v>366</v>
      </c>
      <c r="C44" s="20" t="s">
        <v>53</v>
      </c>
      <c r="D44" s="46">
        <v>33150</v>
      </c>
      <c r="E44" s="46">
        <v>50000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83150</v>
      </c>
      <c r="O44" s="47">
        <f t="shared" si="1"/>
        <v>3.4700776229029295</v>
      </c>
      <c r="P44" s="9"/>
    </row>
    <row r="45" spans="1:16">
      <c r="A45" s="12"/>
      <c r="B45" s="25">
        <v>369.9</v>
      </c>
      <c r="C45" s="20" t="s">
        <v>54</v>
      </c>
      <c r="D45" s="46">
        <v>111161</v>
      </c>
      <c r="E45" s="46">
        <v>5791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116952</v>
      </c>
      <c r="O45" s="47">
        <f t="shared" si="1"/>
        <v>4.8807278190468244</v>
      </c>
      <c r="P45" s="9"/>
    </row>
    <row r="46" spans="1:16" ht="15.75">
      <c r="A46" s="29" t="s">
        <v>42</v>
      </c>
      <c r="B46" s="30"/>
      <c r="C46" s="31"/>
      <c r="D46" s="32">
        <f t="shared" ref="D46:M46" si="11">SUM(D47:D48)</f>
        <v>1252148</v>
      </c>
      <c r="E46" s="32">
        <f t="shared" si="11"/>
        <v>0</v>
      </c>
      <c r="F46" s="32">
        <f t="shared" si="11"/>
        <v>0</v>
      </c>
      <c r="G46" s="32">
        <f t="shared" si="11"/>
        <v>3200000</v>
      </c>
      <c r="H46" s="32">
        <f t="shared" si="11"/>
        <v>0</v>
      </c>
      <c r="I46" s="32">
        <f t="shared" si="11"/>
        <v>0</v>
      </c>
      <c r="J46" s="32">
        <f t="shared" si="11"/>
        <v>0</v>
      </c>
      <c r="K46" s="32">
        <f t="shared" si="11"/>
        <v>0</v>
      </c>
      <c r="L46" s="32">
        <f t="shared" si="11"/>
        <v>0</v>
      </c>
      <c r="M46" s="32">
        <f t="shared" si="11"/>
        <v>0</v>
      </c>
      <c r="N46" s="32">
        <f t="shared" si="8"/>
        <v>4452148</v>
      </c>
      <c r="O46" s="45">
        <f t="shared" si="1"/>
        <v>185.8003505550455</v>
      </c>
      <c r="P46" s="9"/>
    </row>
    <row r="47" spans="1:16">
      <c r="A47" s="12"/>
      <c r="B47" s="25">
        <v>381</v>
      </c>
      <c r="C47" s="20" t="s">
        <v>55</v>
      </c>
      <c r="D47" s="46">
        <v>0</v>
      </c>
      <c r="E47" s="46">
        <v>0</v>
      </c>
      <c r="F47" s="46">
        <v>0</v>
      </c>
      <c r="G47" s="46">
        <v>3200000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3200000</v>
      </c>
      <c r="O47" s="47">
        <f t="shared" si="1"/>
        <v>133.54477923378684</v>
      </c>
      <c r="P47" s="9"/>
    </row>
    <row r="48" spans="1:16" ht="15.75" thickBot="1">
      <c r="A48" s="12"/>
      <c r="B48" s="25">
        <v>385</v>
      </c>
      <c r="C48" s="20" t="s">
        <v>102</v>
      </c>
      <c r="D48" s="46">
        <v>1252148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8"/>
        <v>1252148</v>
      </c>
      <c r="O48" s="47">
        <f t="shared" si="1"/>
        <v>52.255571321258657</v>
      </c>
      <c r="P48" s="9"/>
    </row>
    <row r="49" spans="1:119" ht="16.5" thickBot="1">
      <c r="A49" s="14" t="s">
        <v>47</v>
      </c>
      <c r="B49" s="23"/>
      <c r="C49" s="22"/>
      <c r="D49" s="15">
        <f t="shared" ref="D49:M49" si="12">SUM(D5,D15,D22,D32,D38,D41,D46)</f>
        <v>15483707</v>
      </c>
      <c r="E49" s="15">
        <f t="shared" si="12"/>
        <v>4382961</v>
      </c>
      <c r="F49" s="15">
        <f t="shared" si="12"/>
        <v>1833</v>
      </c>
      <c r="G49" s="15">
        <f t="shared" si="12"/>
        <v>3217480</v>
      </c>
      <c r="H49" s="15">
        <f t="shared" si="12"/>
        <v>0</v>
      </c>
      <c r="I49" s="15">
        <f t="shared" si="12"/>
        <v>0</v>
      </c>
      <c r="J49" s="15">
        <f t="shared" si="12"/>
        <v>0</v>
      </c>
      <c r="K49" s="15">
        <f t="shared" si="12"/>
        <v>0</v>
      </c>
      <c r="L49" s="15">
        <f t="shared" si="12"/>
        <v>0</v>
      </c>
      <c r="M49" s="15">
        <f t="shared" si="12"/>
        <v>0</v>
      </c>
      <c r="N49" s="15">
        <f t="shared" si="8"/>
        <v>23085981</v>
      </c>
      <c r="O49" s="38">
        <f t="shared" si="1"/>
        <v>963.44132376262417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40"/>
      <c r="B51" s="41"/>
      <c r="C51" s="41"/>
      <c r="D51" s="42"/>
      <c r="E51" s="42"/>
      <c r="F51" s="42"/>
      <c r="G51" s="42"/>
      <c r="H51" s="42"/>
      <c r="I51" s="42"/>
      <c r="J51" s="42"/>
      <c r="K51" s="42"/>
      <c r="L51" s="48" t="s">
        <v>103</v>
      </c>
      <c r="M51" s="48"/>
      <c r="N51" s="48"/>
      <c r="O51" s="43">
        <v>23962</v>
      </c>
    </row>
    <row r="52" spans="1:119">
      <c r="A52" s="49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1"/>
    </row>
    <row r="53" spans="1:119" ht="15.75" customHeight="1" thickBot="1">
      <c r="A53" s="52" t="s">
        <v>70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4"/>
    </row>
  </sheetData>
  <mergeCells count="10">
    <mergeCell ref="L51:N51"/>
    <mergeCell ref="A52:O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57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9"/>
      <c r="M3" s="36"/>
      <c r="N3" s="37"/>
      <c r="O3" s="70" t="s">
        <v>62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58</v>
      </c>
      <c r="F4" s="34" t="s">
        <v>59</v>
      </c>
      <c r="G4" s="34" t="s">
        <v>60</v>
      </c>
      <c r="H4" s="34" t="s">
        <v>5</v>
      </c>
      <c r="I4" s="34" t="s">
        <v>6</v>
      </c>
      <c r="J4" s="35" t="s">
        <v>61</v>
      </c>
      <c r="K4" s="35" t="s">
        <v>7</v>
      </c>
      <c r="L4" s="35" t="s">
        <v>8</v>
      </c>
      <c r="M4" s="35" t="s">
        <v>9</v>
      </c>
      <c r="N4" s="35" t="s">
        <v>38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9548655</v>
      </c>
      <c r="E5" s="27">
        <f t="shared" si="0"/>
        <v>1515855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11064510</v>
      </c>
      <c r="O5" s="33">
        <f t="shared" ref="O5:O47" si="1">(N5/O$49)</f>
        <v>464.05695591997653</v>
      </c>
      <c r="P5" s="6"/>
    </row>
    <row r="6" spans="1:133">
      <c r="A6" s="12"/>
      <c r="B6" s="25">
        <v>311</v>
      </c>
      <c r="C6" s="20" t="s">
        <v>2</v>
      </c>
      <c r="D6" s="46">
        <v>5788016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5788016</v>
      </c>
      <c r="O6" s="47">
        <f t="shared" si="1"/>
        <v>242.75535796669882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423113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423113</v>
      </c>
      <c r="O7" s="47">
        <f t="shared" si="1"/>
        <v>17.745795411651219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162734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162734</v>
      </c>
      <c r="O8" s="47">
        <f t="shared" si="1"/>
        <v>6.8252317241957812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930008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930008</v>
      </c>
      <c r="O9" s="47">
        <f t="shared" si="1"/>
        <v>39.00549427504928</v>
      </c>
      <c r="P9" s="9"/>
    </row>
    <row r="10" spans="1:133">
      <c r="A10" s="12"/>
      <c r="B10" s="25">
        <v>314.10000000000002</v>
      </c>
      <c r="C10" s="20" t="s">
        <v>13</v>
      </c>
      <c r="D10" s="46">
        <v>2037861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2037861</v>
      </c>
      <c r="O10" s="47">
        <f t="shared" si="1"/>
        <v>85.469991192383503</v>
      </c>
      <c r="P10" s="9"/>
    </row>
    <row r="11" spans="1:133">
      <c r="A11" s="12"/>
      <c r="B11" s="25">
        <v>314.3</v>
      </c>
      <c r="C11" s="20" t="s">
        <v>14</v>
      </c>
      <c r="D11" s="46">
        <v>255917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255917</v>
      </c>
      <c r="O11" s="47">
        <f t="shared" si="1"/>
        <v>10.733422807532609</v>
      </c>
      <c r="P11" s="9"/>
    </row>
    <row r="12" spans="1:133">
      <c r="A12" s="12"/>
      <c r="B12" s="25">
        <v>314.39999999999998</v>
      </c>
      <c r="C12" s="20" t="s">
        <v>15</v>
      </c>
      <c r="D12" s="46">
        <v>42694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42694</v>
      </c>
      <c r="O12" s="47">
        <f t="shared" si="1"/>
        <v>1.7906303736945854</v>
      </c>
      <c r="P12" s="9"/>
    </row>
    <row r="13" spans="1:133">
      <c r="A13" s="12"/>
      <c r="B13" s="25">
        <v>315</v>
      </c>
      <c r="C13" s="20" t="s">
        <v>87</v>
      </c>
      <c r="D13" s="46">
        <v>1326446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1326446</v>
      </c>
      <c r="O13" s="47">
        <f t="shared" si="1"/>
        <v>55.632512687161849</v>
      </c>
      <c r="P13" s="9"/>
    </row>
    <row r="14" spans="1:133">
      <c r="A14" s="12"/>
      <c r="B14" s="25">
        <v>316</v>
      </c>
      <c r="C14" s="20" t="s">
        <v>88</v>
      </c>
      <c r="D14" s="46">
        <v>97721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97721</v>
      </c>
      <c r="O14" s="47">
        <f t="shared" si="1"/>
        <v>4.0985194816088582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SUM(D16:D21)</f>
        <v>1009190</v>
      </c>
      <c r="E15" s="32">
        <f t="shared" si="3"/>
        <v>2098386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47" si="4">SUM(D15:M15)</f>
        <v>3107576</v>
      </c>
      <c r="O15" s="45">
        <f t="shared" si="1"/>
        <v>130.33494107285156</v>
      </c>
      <c r="P15" s="10"/>
    </row>
    <row r="16" spans="1:133">
      <c r="A16" s="12"/>
      <c r="B16" s="25">
        <v>322</v>
      </c>
      <c r="C16" s="20" t="s">
        <v>0</v>
      </c>
      <c r="D16" s="46">
        <v>0</v>
      </c>
      <c r="E16" s="46">
        <v>1272790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1272790</v>
      </c>
      <c r="O16" s="47">
        <f t="shared" si="1"/>
        <v>53.382124732625925</v>
      </c>
      <c r="P16" s="9"/>
    </row>
    <row r="17" spans="1:16">
      <c r="A17" s="12"/>
      <c r="B17" s="25">
        <v>323.10000000000002</v>
      </c>
      <c r="C17" s="20" t="s">
        <v>19</v>
      </c>
      <c r="D17" s="46">
        <v>787127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787127</v>
      </c>
      <c r="O17" s="47">
        <f t="shared" si="1"/>
        <v>33.012917837520448</v>
      </c>
      <c r="P17" s="9"/>
    </row>
    <row r="18" spans="1:16">
      <c r="A18" s="12"/>
      <c r="B18" s="25">
        <v>324.11</v>
      </c>
      <c r="C18" s="20" t="s">
        <v>20</v>
      </c>
      <c r="D18" s="46">
        <v>0</v>
      </c>
      <c r="E18" s="46">
        <v>9437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9437</v>
      </c>
      <c r="O18" s="47">
        <f t="shared" si="1"/>
        <v>0.39579750870276392</v>
      </c>
      <c r="P18" s="9"/>
    </row>
    <row r="19" spans="1:16">
      <c r="A19" s="12"/>
      <c r="B19" s="25">
        <v>324.61</v>
      </c>
      <c r="C19" s="20" t="s">
        <v>21</v>
      </c>
      <c r="D19" s="46">
        <v>0</v>
      </c>
      <c r="E19" s="46">
        <v>20449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20449</v>
      </c>
      <c r="O19" s="47">
        <f t="shared" si="1"/>
        <v>0.85765214108962795</v>
      </c>
      <c r="P19" s="9"/>
    </row>
    <row r="20" spans="1:16">
      <c r="A20" s="12"/>
      <c r="B20" s="25">
        <v>325.2</v>
      </c>
      <c r="C20" s="20" t="s">
        <v>75</v>
      </c>
      <c r="D20" s="46">
        <v>0</v>
      </c>
      <c r="E20" s="46">
        <v>712742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712742</v>
      </c>
      <c r="O20" s="47">
        <f t="shared" si="1"/>
        <v>29.893134253239946</v>
      </c>
      <c r="P20" s="9"/>
    </row>
    <row r="21" spans="1:16">
      <c r="A21" s="12"/>
      <c r="B21" s="25">
        <v>329</v>
      </c>
      <c r="C21" s="20" t="s">
        <v>22</v>
      </c>
      <c r="D21" s="46">
        <v>222063</v>
      </c>
      <c r="E21" s="46">
        <v>82968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305031</v>
      </c>
      <c r="O21" s="47">
        <f t="shared" si="1"/>
        <v>12.793314599672859</v>
      </c>
      <c r="P21" s="9"/>
    </row>
    <row r="22" spans="1:16" ht="15.75">
      <c r="A22" s="29" t="s">
        <v>24</v>
      </c>
      <c r="B22" s="30"/>
      <c r="C22" s="31"/>
      <c r="D22" s="32">
        <f t="shared" ref="D22:M22" si="5">SUM(D23:D30)</f>
        <v>2237204</v>
      </c>
      <c r="E22" s="32">
        <f t="shared" si="5"/>
        <v>389653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2626857</v>
      </c>
      <c r="O22" s="45">
        <f t="shared" si="1"/>
        <v>110.1730906345678</v>
      </c>
      <c r="P22" s="10"/>
    </row>
    <row r="23" spans="1:16">
      <c r="A23" s="12"/>
      <c r="B23" s="25">
        <v>331.2</v>
      </c>
      <c r="C23" s="20" t="s">
        <v>23</v>
      </c>
      <c r="D23" s="46">
        <v>0</v>
      </c>
      <c r="E23" s="46">
        <v>9886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9886</v>
      </c>
      <c r="O23" s="47">
        <f t="shared" si="1"/>
        <v>0.41462903158159625</v>
      </c>
      <c r="P23" s="9"/>
    </row>
    <row r="24" spans="1:16">
      <c r="A24" s="12"/>
      <c r="B24" s="25">
        <v>331.39</v>
      </c>
      <c r="C24" s="20" t="s">
        <v>95</v>
      </c>
      <c r="D24" s="46">
        <v>0</v>
      </c>
      <c r="E24" s="46">
        <v>3600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3600</v>
      </c>
      <c r="O24" s="47">
        <f t="shared" si="1"/>
        <v>0.15098771127794322</v>
      </c>
      <c r="P24" s="9"/>
    </row>
    <row r="25" spans="1:16">
      <c r="A25" s="12"/>
      <c r="B25" s="25">
        <v>331.49</v>
      </c>
      <c r="C25" s="20" t="s">
        <v>67</v>
      </c>
      <c r="D25" s="46">
        <v>0</v>
      </c>
      <c r="E25" s="46">
        <v>147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147</v>
      </c>
      <c r="O25" s="47">
        <f t="shared" si="1"/>
        <v>6.165331543849348E-3</v>
      </c>
      <c r="P25" s="9"/>
    </row>
    <row r="26" spans="1:16">
      <c r="A26" s="12"/>
      <c r="B26" s="25">
        <v>334.36</v>
      </c>
      <c r="C26" s="20" t="s">
        <v>26</v>
      </c>
      <c r="D26" s="46">
        <v>0</v>
      </c>
      <c r="E26" s="46">
        <v>227712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227712</v>
      </c>
      <c r="O26" s="47">
        <f t="shared" si="1"/>
        <v>9.5504760307008354</v>
      </c>
      <c r="P26" s="9"/>
    </row>
    <row r="27" spans="1:16">
      <c r="A27" s="12"/>
      <c r="B27" s="25">
        <v>335.12</v>
      </c>
      <c r="C27" s="20" t="s">
        <v>89</v>
      </c>
      <c r="D27" s="46">
        <v>450346</v>
      </c>
      <c r="E27" s="46">
        <v>146730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597076</v>
      </c>
      <c r="O27" s="47">
        <f t="shared" si="1"/>
        <v>25.041982971941451</v>
      </c>
      <c r="P27" s="9"/>
    </row>
    <row r="28" spans="1:16">
      <c r="A28" s="12"/>
      <c r="B28" s="25">
        <v>335.15</v>
      </c>
      <c r="C28" s="20" t="s">
        <v>90</v>
      </c>
      <c r="D28" s="46">
        <v>4653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4653</v>
      </c>
      <c r="O28" s="47">
        <f t="shared" si="1"/>
        <v>0.19515161682674159</v>
      </c>
      <c r="P28" s="9"/>
    </row>
    <row r="29" spans="1:16">
      <c r="A29" s="12"/>
      <c r="B29" s="25">
        <v>335.18</v>
      </c>
      <c r="C29" s="20" t="s">
        <v>91</v>
      </c>
      <c r="D29" s="46">
        <v>1782205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1782205</v>
      </c>
      <c r="O29" s="47">
        <f t="shared" si="1"/>
        <v>74.747514993918557</v>
      </c>
      <c r="P29" s="9"/>
    </row>
    <row r="30" spans="1:16">
      <c r="A30" s="12"/>
      <c r="B30" s="25">
        <v>335.49</v>
      </c>
      <c r="C30" s="20" t="s">
        <v>33</v>
      </c>
      <c r="D30" s="46">
        <v>0</v>
      </c>
      <c r="E30" s="46">
        <v>1578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1578</v>
      </c>
      <c r="O30" s="47">
        <f t="shared" si="1"/>
        <v>6.6182946776831772E-2</v>
      </c>
      <c r="P30" s="9"/>
    </row>
    <row r="31" spans="1:16" ht="15.75">
      <c r="A31" s="29" t="s">
        <v>40</v>
      </c>
      <c r="B31" s="30"/>
      <c r="C31" s="31"/>
      <c r="D31" s="32">
        <f t="shared" ref="D31:M31" si="6">SUM(D32:D36)</f>
        <v>869363</v>
      </c>
      <c r="E31" s="32">
        <f t="shared" si="6"/>
        <v>0</v>
      </c>
      <c r="F31" s="32">
        <f t="shared" si="6"/>
        <v>0</v>
      </c>
      <c r="G31" s="32">
        <f t="shared" si="6"/>
        <v>0</v>
      </c>
      <c r="H31" s="32">
        <f t="shared" si="6"/>
        <v>0</v>
      </c>
      <c r="I31" s="32">
        <f t="shared" si="6"/>
        <v>0</v>
      </c>
      <c r="J31" s="32">
        <f t="shared" si="6"/>
        <v>0</v>
      </c>
      <c r="K31" s="32">
        <f t="shared" si="6"/>
        <v>0</v>
      </c>
      <c r="L31" s="32">
        <f t="shared" si="6"/>
        <v>0</v>
      </c>
      <c r="M31" s="32">
        <f t="shared" si="6"/>
        <v>0</v>
      </c>
      <c r="N31" s="32">
        <f t="shared" si="4"/>
        <v>869363</v>
      </c>
      <c r="O31" s="45">
        <f t="shared" si="1"/>
        <v>36.461980455479598</v>
      </c>
      <c r="P31" s="10"/>
    </row>
    <row r="32" spans="1:16">
      <c r="A32" s="12"/>
      <c r="B32" s="25">
        <v>341.2</v>
      </c>
      <c r="C32" s="20" t="s">
        <v>98</v>
      </c>
      <c r="D32" s="46">
        <v>47500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47500</v>
      </c>
      <c r="O32" s="47">
        <f t="shared" si="1"/>
        <v>1.9921989682506396</v>
      </c>
      <c r="P32" s="9"/>
    </row>
    <row r="33" spans="1:119">
      <c r="A33" s="12"/>
      <c r="B33" s="25">
        <v>341.9</v>
      </c>
      <c r="C33" s="20" t="s">
        <v>92</v>
      </c>
      <c r="D33" s="46">
        <v>1960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1960</v>
      </c>
      <c r="O33" s="47">
        <f t="shared" si="1"/>
        <v>8.2204420584657975E-2</v>
      </c>
      <c r="P33" s="9"/>
    </row>
    <row r="34" spans="1:119">
      <c r="A34" s="12"/>
      <c r="B34" s="25">
        <v>342.1</v>
      </c>
      <c r="C34" s="20" t="s">
        <v>43</v>
      </c>
      <c r="D34" s="46">
        <v>4840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4840</v>
      </c>
      <c r="O34" s="47">
        <f t="shared" si="1"/>
        <v>0.20299458960701253</v>
      </c>
      <c r="P34" s="9"/>
    </row>
    <row r="35" spans="1:119">
      <c r="A35" s="12"/>
      <c r="B35" s="25">
        <v>347.2</v>
      </c>
      <c r="C35" s="20" t="s">
        <v>45</v>
      </c>
      <c r="D35" s="46">
        <v>190750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190750</v>
      </c>
      <c r="O35" s="47">
        <f t="shared" si="1"/>
        <v>8.0002516461854629</v>
      </c>
      <c r="P35" s="9"/>
    </row>
    <row r="36" spans="1:119">
      <c r="A36" s="12"/>
      <c r="B36" s="25">
        <v>347.5</v>
      </c>
      <c r="C36" s="20" t="s">
        <v>46</v>
      </c>
      <c r="D36" s="46">
        <v>624313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624313</v>
      </c>
      <c r="O36" s="47">
        <f t="shared" si="1"/>
        <v>26.184330830851824</v>
      </c>
      <c r="P36" s="9"/>
    </row>
    <row r="37" spans="1:119" ht="15.75">
      <c r="A37" s="29" t="s">
        <v>41</v>
      </c>
      <c r="B37" s="30"/>
      <c r="C37" s="31"/>
      <c r="D37" s="32">
        <f t="shared" ref="D37:M37" si="7">SUM(D38:D39)</f>
        <v>260718</v>
      </c>
      <c r="E37" s="32">
        <f t="shared" si="7"/>
        <v>9085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0</v>
      </c>
      <c r="J37" s="32">
        <f t="shared" si="7"/>
        <v>0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 t="shared" si="4"/>
        <v>269803</v>
      </c>
      <c r="O37" s="45">
        <f t="shared" si="1"/>
        <v>11.315815962756364</v>
      </c>
      <c r="P37" s="10"/>
    </row>
    <row r="38" spans="1:119">
      <c r="A38" s="13"/>
      <c r="B38" s="39">
        <v>351.5</v>
      </c>
      <c r="C38" s="21" t="s">
        <v>49</v>
      </c>
      <c r="D38" s="46">
        <v>126502</v>
      </c>
      <c r="E38" s="46">
        <v>9085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135587</v>
      </c>
      <c r="O38" s="47">
        <f t="shared" si="1"/>
        <v>5.6866585580673572</v>
      </c>
      <c r="P38" s="9"/>
    </row>
    <row r="39" spans="1:119">
      <c r="A39" s="13"/>
      <c r="B39" s="39">
        <v>354</v>
      </c>
      <c r="C39" s="21" t="s">
        <v>50</v>
      </c>
      <c r="D39" s="46">
        <v>134216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134216</v>
      </c>
      <c r="O39" s="47">
        <f t="shared" si="1"/>
        <v>5.6291574046890069</v>
      </c>
      <c r="P39" s="9"/>
    </row>
    <row r="40" spans="1:119" ht="15.75">
      <c r="A40" s="29" t="s">
        <v>3</v>
      </c>
      <c r="B40" s="30"/>
      <c r="C40" s="31"/>
      <c r="D40" s="32">
        <f t="shared" ref="D40:M40" si="8">SUM(D41:D44)</f>
        <v>350456</v>
      </c>
      <c r="E40" s="32">
        <f t="shared" si="8"/>
        <v>30713</v>
      </c>
      <c r="F40" s="32">
        <f t="shared" si="8"/>
        <v>182</v>
      </c>
      <c r="G40" s="32">
        <f t="shared" si="8"/>
        <v>22620</v>
      </c>
      <c r="H40" s="32">
        <f t="shared" si="8"/>
        <v>0</v>
      </c>
      <c r="I40" s="32">
        <f t="shared" si="8"/>
        <v>0</v>
      </c>
      <c r="J40" s="32">
        <f t="shared" si="8"/>
        <v>0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 t="shared" si="4"/>
        <v>403971</v>
      </c>
      <c r="O40" s="45">
        <f t="shared" si="1"/>
        <v>16.942960197961664</v>
      </c>
      <c r="P40" s="10"/>
    </row>
    <row r="41" spans="1:119">
      <c r="A41" s="12"/>
      <c r="B41" s="25">
        <v>361.1</v>
      </c>
      <c r="C41" s="20" t="s">
        <v>51</v>
      </c>
      <c r="D41" s="46">
        <v>103964</v>
      </c>
      <c r="E41" s="46">
        <v>28855</v>
      </c>
      <c r="F41" s="46">
        <v>182</v>
      </c>
      <c r="G41" s="46">
        <v>22620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4"/>
        <v>155621</v>
      </c>
      <c r="O41" s="47">
        <f t="shared" si="1"/>
        <v>6.5269051713291111</v>
      </c>
      <c r="P41" s="9"/>
    </row>
    <row r="42" spans="1:119">
      <c r="A42" s="12"/>
      <c r="B42" s="25">
        <v>362</v>
      </c>
      <c r="C42" s="20" t="s">
        <v>52</v>
      </c>
      <c r="D42" s="46">
        <v>110781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4"/>
        <v>110781</v>
      </c>
      <c r="O42" s="47">
        <f t="shared" si="1"/>
        <v>4.6462693453005075</v>
      </c>
      <c r="P42" s="9"/>
    </row>
    <row r="43" spans="1:119">
      <c r="A43" s="12"/>
      <c r="B43" s="25">
        <v>366</v>
      </c>
      <c r="C43" s="20" t="s">
        <v>53</v>
      </c>
      <c r="D43" s="46">
        <v>14800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4"/>
        <v>14800</v>
      </c>
      <c r="O43" s="47">
        <f t="shared" si="1"/>
        <v>0.62072725747598878</v>
      </c>
      <c r="P43" s="9"/>
    </row>
    <row r="44" spans="1:119">
      <c r="A44" s="12"/>
      <c r="B44" s="25">
        <v>369.9</v>
      </c>
      <c r="C44" s="20" t="s">
        <v>54</v>
      </c>
      <c r="D44" s="46">
        <v>120911</v>
      </c>
      <c r="E44" s="46">
        <v>1858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4"/>
        <v>122769</v>
      </c>
      <c r="O44" s="47">
        <f t="shared" si="1"/>
        <v>5.1490584238560579</v>
      </c>
      <c r="P44" s="9"/>
    </row>
    <row r="45" spans="1:119" ht="15.75">
      <c r="A45" s="29" t="s">
        <v>42</v>
      </c>
      <c r="B45" s="30"/>
      <c r="C45" s="31"/>
      <c r="D45" s="32">
        <f t="shared" ref="D45:M45" si="9">SUM(D46:D46)</f>
        <v>0</v>
      </c>
      <c r="E45" s="32">
        <f t="shared" si="9"/>
        <v>0</v>
      </c>
      <c r="F45" s="32">
        <f t="shared" si="9"/>
        <v>0</v>
      </c>
      <c r="G45" s="32">
        <f t="shared" si="9"/>
        <v>121000</v>
      </c>
      <c r="H45" s="32">
        <f t="shared" si="9"/>
        <v>0</v>
      </c>
      <c r="I45" s="32">
        <f t="shared" si="9"/>
        <v>0</v>
      </c>
      <c r="J45" s="32">
        <f t="shared" si="9"/>
        <v>0</v>
      </c>
      <c r="K45" s="32">
        <f t="shared" si="9"/>
        <v>0</v>
      </c>
      <c r="L45" s="32">
        <f t="shared" si="9"/>
        <v>0</v>
      </c>
      <c r="M45" s="32">
        <f t="shared" si="9"/>
        <v>0</v>
      </c>
      <c r="N45" s="32">
        <f t="shared" si="4"/>
        <v>121000</v>
      </c>
      <c r="O45" s="45">
        <f t="shared" si="1"/>
        <v>5.0748647401753137</v>
      </c>
      <c r="P45" s="9"/>
    </row>
    <row r="46" spans="1:119" ht="15.75" thickBot="1">
      <c r="A46" s="12"/>
      <c r="B46" s="25">
        <v>381</v>
      </c>
      <c r="C46" s="20" t="s">
        <v>55</v>
      </c>
      <c r="D46" s="46">
        <v>0</v>
      </c>
      <c r="E46" s="46">
        <v>0</v>
      </c>
      <c r="F46" s="46">
        <v>0</v>
      </c>
      <c r="G46" s="46">
        <v>121000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4"/>
        <v>121000</v>
      </c>
      <c r="O46" s="47">
        <f t="shared" si="1"/>
        <v>5.0748647401753137</v>
      </c>
      <c r="P46" s="9"/>
    </row>
    <row r="47" spans="1:119" ht="16.5" thickBot="1">
      <c r="A47" s="14" t="s">
        <v>47</v>
      </c>
      <c r="B47" s="23"/>
      <c r="C47" s="22"/>
      <c r="D47" s="15">
        <f t="shared" ref="D47:M47" si="10">SUM(D5,D15,D22,D31,D37,D40,D45)</f>
        <v>14275586</v>
      </c>
      <c r="E47" s="15">
        <f t="shared" si="10"/>
        <v>4043692</v>
      </c>
      <c r="F47" s="15">
        <f t="shared" si="10"/>
        <v>182</v>
      </c>
      <c r="G47" s="15">
        <f t="shared" si="10"/>
        <v>143620</v>
      </c>
      <c r="H47" s="15">
        <f t="shared" si="10"/>
        <v>0</v>
      </c>
      <c r="I47" s="15">
        <f t="shared" si="10"/>
        <v>0</v>
      </c>
      <c r="J47" s="15">
        <f t="shared" si="10"/>
        <v>0</v>
      </c>
      <c r="K47" s="15">
        <f t="shared" si="10"/>
        <v>0</v>
      </c>
      <c r="L47" s="15">
        <f t="shared" si="10"/>
        <v>0</v>
      </c>
      <c r="M47" s="15">
        <f t="shared" si="10"/>
        <v>0</v>
      </c>
      <c r="N47" s="15">
        <f t="shared" si="4"/>
        <v>18463080</v>
      </c>
      <c r="O47" s="38">
        <f t="shared" si="1"/>
        <v>774.36060898376877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40"/>
      <c r="B49" s="41"/>
      <c r="C49" s="41"/>
      <c r="D49" s="42"/>
      <c r="E49" s="42"/>
      <c r="F49" s="42"/>
      <c r="G49" s="42"/>
      <c r="H49" s="42"/>
      <c r="I49" s="42"/>
      <c r="J49" s="42"/>
      <c r="K49" s="42"/>
      <c r="L49" s="48" t="s">
        <v>99</v>
      </c>
      <c r="M49" s="48"/>
      <c r="N49" s="48"/>
      <c r="O49" s="43">
        <v>23843</v>
      </c>
    </row>
    <row r="50" spans="1:15">
      <c r="A50" s="49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1"/>
    </row>
    <row r="51" spans="1:15" ht="15.75" customHeight="1" thickBot="1">
      <c r="A51" s="52" t="s">
        <v>70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4"/>
    </row>
  </sheetData>
  <mergeCells count="10">
    <mergeCell ref="L49:N49"/>
    <mergeCell ref="A50:O50"/>
    <mergeCell ref="A51:O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57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9"/>
      <c r="M3" s="36"/>
      <c r="N3" s="37"/>
      <c r="O3" s="70" t="s">
        <v>62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58</v>
      </c>
      <c r="F4" s="34" t="s">
        <v>59</v>
      </c>
      <c r="G4" s="34" t="s">
        <v>60</v>
      </c>
      <c r="H4" s="34" t="s">
        <v>5</v>
      </c>
      <c r="I4" s="34" t="s">
        <v>6</v>
      </c>
      <c r="J4" s="35" t="s">
        <v>61</v>
      </c>
      <c r="K4" s="35" t="s">
        <v>7</v>
      </c>
      <c r="L4" s="35" t="s">
        <v>8</v>
      </c>
      <c r="M4" s="35" t="s">
        <v>9</v>
      </c>
      <c r="N4" s="35" t="s">
        <v>38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9443646</v>
      </c>
      <c r="E5" s="27">
        <f t="shared" si="0"/>
        <v>1447074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10890720</v>
      </c>
      <c r="O5" s="33">
        <f t="shared" ref="O5:O44" si="1">(N5/O$46)</f>
        <v>458.2286363445113</v>
      </c>
      <c r="P5" s="6"/>
    </row>
    <row r="6" spans="1:133">
      <c r="A6" s="12"/>
      <c r="B6" s="25">
        <v>311</v>
      </c>
      <c r="C6" s="20" t="s">
        <v>2</v>
      </c>
      <c r="D6" s="46">
        <v>5555032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5555032</v>
      </c>
      <c r="O6" s="47">
        <f t="shared" si="1"/>
        <v>233.72878360752304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408790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408790</v>
      </c>
      <c r="O7" s="47">
        <f t="shared" si="1"/>
        <v>17.199899019649092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158905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158905</v>
      </c>
      <c r="O8" s="47">
        <f t="shared" si="1"/>
        <v>6.6859511086801025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879379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879379</v>
      </c>
      <c r="O9" s="47">
        <f t="shared" si="1"/>
        <v>37</v>
      </c>
      <c r="P9" s="9"/>
    </row>
    <row r="10" spans="1:133">
      <c r="A10" s="12"/>
      <c r="B10" s="25">
        <v>314.10000000000002</v>
      </c>
      <c r="C10" s="20" t="s">
        <v>13</v>
      </c>
      <c r="D10" s="46">
        <v>2086917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2086917</v>
      </c>
      <c r="O10" s="47">
        <f t="shared" si="1"/>
        <v>87.807337905499224</v>
      </c>
      <c r="P10" s="9"/>
    </row>
    <row r="11" spans="1:133">
      <c r="A11" s="12"/>
      <c r="B11" s="25">
        <v>314.3</v>
      </c>
      <c r="C11" s="20" t="s">
        <v>14</v>
      </c>
      <c r="D11" s="46">
        <v>232748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232748</v>
      </c>
      <c r="O11" s="47">
        <f t="shared" si="1"/>
        <v>9.7929061303488023</v>
      </c>
      <c r="P11" s="9"/>
    </row>
    <row r="12" spans="1:133">
      <c r="A12" s="12"/>
      <c r="B12" s="25">
        <v>314.39999999999998</v>
      </c>
      <c r="C12" s="20" t="s">
        <v>15</v>
      </c>
      <c r="D12" s="46">
        <v>41196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41196</v>
      </c>
      <c r="O12" s="47">
        <f t="shared" si="1"/>
        <v>1.7333277233138384</v>
      </c>
      <c r="P12" s="9"/>
    </row>
    <row r="13" spans="1:133">
      <c r="A13" s="12"/>
      <c r="B13" s="25">
        <v>315</v>
      </c>
      <c r="C13" s="20" t="s">
        <v>87</v>
      </c>
      <c r="D13" s="46">
        <v>1434739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1434739</v>
      </c>
      <c r="O13" s="47">
        <f t="shared" si="1"/>
        <v>60.366853199814869</v>
      </c>
      <c r="P13" s="9"/>
    </row>
    <row r="14" spans="1:133">
      <c r="A14" s="12"/>
      <c r="B14" s="25">
        <v>316</v>
      </c>
      <c r="C14" s="20" t="s">
        <v>88</v>
      </c>
      <c r="D14" s="46">
        <v>93014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93014</v>
      </c>
      <c r="O14" s="47">
        <f t="shared" si="1"/>
        <v>3.9135776496823325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SUM(D16:D21)</f>
        <v>1091667</v>
      </c>
      <c r="E15" s="32">
        <f t="shared" si="3"/>
        <v>2037691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44" si="4">SUM(D15:M15)</f>
        <v>3129358</v>
      </c>
      <c r="O15" s="45">
        <f t="shared" si="1"/>
        <v>131.668195396979</v>
      </c>
      <c r="P15" s="10"/>
    </row>
    <row r="16" spans="1:133">
      <c r="A16" s="12"/>
      <c r="B16" s="25">
        <v>322</v>
      </c>
      <c r="C16" s="20" t="s">
        <v>0</v>
      </c>
      <c r="D16" s="46">
        <v>0</v>
      </c>
      <c r="E16" s="46">
        <v>1183366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1183366</v>
      </c>
      <c r="O16" s="47">
        <f t="shared" si="1"/>
        <v>49.790297471283715</v>
      </c>
      <c r="P16" s="9"/>
    </row>
    <row r="17" spans="1:16">
      <c r="A17" s="12"/>
      <c r="B17" s="25">
        <v>323.10000000000002</v>
      </c>
      <c r="C17" s="20" t="s">
        <v>19</v>
      </c>
      <c r="D17" s="46">
        <v>829882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829882</v>
      </c>
      <c r="O17" s="47">
        <f t="shared" si="1"/>
        <v>34.917406487987549</v>
      </c>
      <c r="P17" s="9"/>
    </row>
    <row r="18" spans="1:16">
      <c r="A18" s="12"/>
      <c r="B18" s="25">
        <v>324.11</v>
      </c>
      <c r="C18" s="20" t="s">
        <v>20</v>
      </c>
      <c r="D18" s="46">
        <v>0</v>
      </c>
      <c r="E18" s="46">
        <v>520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520</v>
      </c>
      <c r="O18" s="47">
        <f t="shared" si="1"/>
        <v>2.1879076029789203E-2</v>
      </c>
      <c r="P18" s="9"/>
    </row>
    <row r="19" spans="1:16">
      <c r="A19" s="12"/>
      <c r="B19" s="25">
        <v>324.61</v>
      </c>
      <c r="C19" s="20" t="s">
        <v>21</v>
      </c>
      <c r="D19" s="46">
        <v>0</v>
      </c>
      <c r="E19" s="46">
        <v>2526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2526</v>
      </c>
      <c r="O19" s="47">
        <f t="shared" si="1"/>
        <v>0.10628181932932217</v>
      </c>
      <c r="P19" s="9"/>
    </row>
    <row r="20" spans="1:16">
      <c r="A20" s="12"/>
      <c r="B20" s="25">
        <v>325.2</v>
      </c>
      <c r="C20" s="20" t="s">
        <v>75</v>
      </c>
      <c r="D20" s="46">
        <v>0</v>
      </c>
      <c r="E20" s="46">
        <v>729259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729259</v>
      </c>
      <c r="O20" s="47">
        <f t="shared" si="1"/>
        <v>30.683679050784701</v>
      </c>
      <c r="P20" s="9"/>
    </row>
    <row r="21" spans="1:16">
      <c r="A21" s="12"/>
      <c r="B21" s="25">
        <v>329</v>
      </c>
      <c r="C21" s="20" t="s">
        <v>22</v>
      </c>
      <c r="D21" s="46">
        <v>261785</v>
      </c>
      <c r="E21" s="46">
        <v>122020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383805</v>
      </c>
      <c r="O21" s="47">
        <f t="shared" si="1"/>
        <v>16.148651491563932</v>
      </c>
      <c r="P21" s="9"/>
    </row>
    <row r="22" spans="1:16" ht="15.75">
      <c r="A22" s="29" t="s">
        <v>24</v>
      </c>
      <c r="B22" s="30"/>
      <c r="C22" s="31"/>
      <c r="D22" s="32">
        <f t="shared" ref="D22:M22" si="5">SUM(D23:D28)</f>
        <v>2138733</v>
      </c>
      <c r="E22" s="32">
        <f t="shared" si="5"/>
        <v>170345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2309078</v>
      </c>
      <c r="O22" s="45">
        <f t="shared" si="1"/>
        <v>97.154794462910758</v>
      </c>
      <c r="P22" s="10"/>
    </row>
    <row r="23" spans="1:16">
      <c r="A23" s="12"/>
      <c r="B23" s="25">
        <v>331.2</v>
      </c>
      <c r="C23" s="20" t="s">
        <v>23</v>
      </c>
      <c r="D23" s="46">
        <v>0</v>
      </c>
      <c r="E23" s="46">
        <v>9281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9281</v>
      </c>
      <c r="O23" s="47">
        <f t="shared" si="1"/>
        <v>0.39049943198552617</v>
      </c>
      <c r="P23" s="9"/>
    </row>
    <row r="24" spans="1:16">
      <c r="A24" s="12"/>
      <c r="B24" s="25">
        <v>331.39</v>
      </c>
      <c r="C24" s="20" t="s">
        <v>95</v>
      </c>
      <c r="D24" s="46">
        <v>0</v>
      </c>
      <c r="E24" s="46">
        <v>11400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11400</v>
      </c>
      <c r="O24" s="47">
        <f t="shared" si="1"/>
        <v>0.47965666680691715</v>
      </c>
      <c r="P24" s="9"/>
    </row>
    <row r="25" spans="1:16">
      <c r="A25" s="12"/>
      <c r="B25" s="25">
        <v>335.12</v>
      </c>
      <c r="C25" s="20" t="s">
        <v>89</v>
      </c>
      <c r="D25" s="46">
        <v>432950</v>
      </c>
      <c r="E25" s="46">
        <v>148503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581453</v>
      </c>
      <c r="O25" s="47">
        <f t="shared" si="1"/>
        <v>24.464719989901965</v>
      </c>
      <c r="P25" s="9"/>
    </row>
    <row r="26" spans="1:16">
      <c r="A26" s="12"/>
      <c r="B26" s="25">
        <v>335.15</v>
      </c>
      <c r="C26" s="20" t="s">
        <v>90</v>
      </c>
      <c r="D26" s="46">
        <v>6445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6445</v>
      </c>
      <c r="O26" s="47">
        <f t="shared" si="1"/>
        <v>0.2711743173307527</v>
      </c>
      <c r="P26" s="9"/>
    </row>
    <row r="27" spans="1:16">
      <c r="A27" s="12"/>
      <c r="B27" s="25">
        <v>335.18</v>
      </c>
      <c r="C27" s="20" t="s">
        <v>91</v>
      </c>
      <c r="D27" s="46">
        <v>1699338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1699338</v>
      </c>
      <c r="O27" s="47">
        <f t="shared" si="1"/>
        <v>71.499894812134471</v>
      </c>
      <c r="P27" s="9"/>
    </row>
    <row r="28" spans="1:16">
      <c r="A28" s="12"/>
      <c r="B28" s="25">
        <v>335.49</v>
      </c>
      <c r="C28" s="20" t="s">
        <v>33</v>
      </c>
      <c r="D28" s="46">
        <v>0</v>
      </c>
      <c r="E28" s="46">
        <v>1161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1161</v>
      </c>
      <c r="O28" s="47">
        <f t="shared" si="1"/>
        <v>4.8849244751125509E-2</v>
      </c>
      <c r="P28" s="9"/>
    </row>
    <row r="29" spans="1:16" ht="15.75">
      <c r="A29" s="29" t="s">
        <v>40</v>
      </c>
      <c r="B29" s="30"/>
      <c r="C29" s="31"/>
      <c r="D29" s="32">
        <f t="shared" ref="D29:M29" si="6">SUM(D30:D33)</f>
        <v>585905</v>
      </c>
      <c r="E29" s="32">
        <f t="shared" si="6"/>
        <v>0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0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4"/>
        <v>585905</v>
      </c>
      <c r="O29" s="45">
        <f t="shared" si="1"/>
        <v>24.652038540833928</v>
      </c>
      <c r="P29" s="10"/>
    </row>
    <row r="30" spans="1:16">
      <c r="A30" s="12"/>
      <c r="B30" s="25">
        <v>341.9</v>
      </c>
      <c r="C30" s="20" t="s">
        <v>92</v>
      </c>
      <c r="D30" s="46">
        <v>5800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5800</v>
      </c>
      <c r="O30" s="47">
        <f t="shared" si="1"/>
        <v>0.24403584802457187</v>
      </c>
      <c r="P30" s="9"/>
    </row>
    <row r="31" spans="1:16">
      <c r="A31" s="12"/>
      <c r="B31" s="25">
        <v>342.1</v>
      </c>
      <c r="C31" s="20" t="s">
        <v>43</v>
      </c>
      <c r="D31" s="46">
        <v>4360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4360</v>
      </c>
      <c r="O31" s="47">
        <f t="shared" si="1"/>
        <v>0.18344763748054024</v>
      </c>
      <c r="P31" s="9"/>
    </row>
    <row r="32" spans="1:16">
      <c r="A32" s="12"/>
      <c r="B32" s="25">
        <v>347.2</v>
      </c>
      <c r="C32" s="20" t="s">
        <v>45</v>
      </c>
      <c r="D32" s="46">
        <v>139437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139437</v>
      </c>
      <c r="O32" s="47">
        <f t="shared" si="1"/>
        <v>5.8668321622417636</v>
      </c>
      <c r="P32" s="9"/>
    </row>
    <row r="33" spans="1:119">
      <c r="A33" s="12"/>
      <c r="B33" s="25">
        <v>347.5</v>
      </c>
      <c r="C33" s="20" t="s">
        <v>46</v>
      </c>
      <c r="D33" s="46">
        <v>436308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436308</v>
      </c>
      <c r="O33" s="47">
        <f t="shared" si="1"/>
        <v>18.357722893087054</v>
      </c>
      <c r="P33" s="9"/>
    </row>
    <row r="34" spans="1:119" ht="15.75">
      <c r="A34" s="29" t="s">
        <v>41</v>
      </c>
      <c r="B34" s="30"/>
      <c r="C34" s="31"/>
      <c r="D34" s="32">
        <f t="shared" ref="D34:M34" si="7">SUM(D35:D36)</f>
        <v>318306</v>
      </c>
      <c r="E34" s="32">
        <f t="shared" si="7"/>
        <v>3957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0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 t="shared" si="4"/>
        <v>322263</v>
      </c>
      <c r="O34" s="45">
        <f t="shared" si="1"/>
        <v>13.559262843438381</v>
      </c>
      <c r="P34" s="10"/>
    </row>
    <row r="35" spans="1:119">
      <c r="A35" s="13"/>
      <c r="B35" s="39">
        <v>351.5</v>
      </c>
      <c r="C35" s="21" t="s">
        <v>49</v>
      </c>
      <c r="D35" s="46">
        <v>127363</v>
      </c>
      <c r="E35" s="46">
        <v>3957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131320</v>
      </c>
      <c r="O35" s="47">
        <f t="shared" si="1"/>
        <v>5.5253082004459966</v>
      </c>
      <c r="P35" s="9"/>
    </row>
    <row r="36" spans="1:119">
      <c r="A36" s="13"/>
      <c r="B36" s="39">
        <v>354</v>
      </c>
      <c r="C36" s="21" t="s">
        <v>50</v>
      </c>
      <c r="D36" s="46">
        <v>190943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190943</v>
      </c>
      <c r="O36" s="47">
        <f t="shared" si="1"/>
        <v>8.0339546429923843</v>
      </c>
      <c r="P36" s="9"/>
    </row>
    <row r="37" spans="1:119" ht="15.75">
      <c r="A37" s="29" t="s">
        <v>3</v>
      </c>
      <c r="B37" s="30"/>
      <c r="C37" s="31"/>
      <c r="D37" s="32">
        <f t="shared" ref="D37:M37" si="8">SUM(D38:D41)</f>
        <v>391708</v>
      </c>
      <c r="E37" s="32">
        <f t="shared" si="8"/>
        <v>47098</v>
      </c>
      <c r="F37" s="32">
        <f t="shared" si="8"/>
        <v>144</v>
      </c>
      <c r="G37" s="32">
        <f t="shared" si="8"/>
        <v>94168</v>
      </c>
      <c r="H37" s="32">
        <f t="shared" si="8"/>
        <v>0</v>
      </c>
      <c r="I37" s="32">
        <f t="shared" si="8"/>
        <v>0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si="4"/>
        <v>533118</v>
      </c>
      <c r="O37" s="45">
        <f t="shared" si="1"/>
        <v>22.431017797786847</v>
      </c>
      <c r="P37" s="10"/>
    </row>
    <row r="38" spans="1:119">
      <c r="A38" s="12"/>
      <c r="B38" s="25">
        <v>361.1</v>
      </c>
      <c r="C38" s="20" t="s">
        <v>51</v>
      </c>
      <c r="D38" s="46">
        <v>96061</v>
      </c>
      <c r="E38" s="46">
        <v>28768</v>
      </c>
      <c r="F38" s="46">
        <v>144</v>
      </c>
      <c r="G38" s="46">
        <v>9862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134835</v>
      </c>
      <c r="O38" s="47">
        <f t="shared" si="1"/>
        <v>5.673202339378129</v>
      </c>
      <c r="P38" s="9"/>
    </row>
    <row r="39" spans="1:119">
      <c r="A39" s="12"/>
      <c r="B39" s="25">
        <v>362</v>
      </c>
      <c r="C39" s="20" t="s">
        <v>52</v>
      </c>
      <c r="D39" s="46">
        <v>112780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112780</v>
      </c>
      <c r="O39" s="47">
        <f t="shared" si="1"/>
        <v>4.7452349896915891</v>
      </c>
      <c r="P39" s="9"/>
    </row>
    <row r="40" spans="1:119">
      <c r="A40" s="12"/>
      <c r="B40" s="25">
        <v>366</v>
      </c>
      <c r="C40" s="20" t="s">
        <v>53</v>
      </c>
      <c r="D40" s="46">
        <v>25089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25089</v>
      </c>
      <c r="O40" s="47">
        <f t="shared" si="1"/>
        <v>1.055623343291118</v>
      </c>
      <c r="P40" s="9"/>
    </row>
    <row r="41" spans="1:119">
      <c r="A41" s="12"/>
      <c r="B41" s="25">
        <v>369.9</v>
      </c>
      <c r="C41" s="20" t="s">
        <v>54</v>
      </c>
      <c r="D41" s="46">
        <v>157778</v>
      </c>
      <c r="E41" s="46">
        <v>18330</v>
      </c>
      <c r="F41" s="46">
        <v>0</v>
      </c>
      <c r="G41" s="46">
        <v>84306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4"/>
        <v>260414</v>
      </c>
      <c r="O41" s="47">
        <f t="shared" si="1"/>
        <v>10.95695712542601</v>
      </c>
      <c r="P41" s="9"/>
    </row>
    <row r="42" spans="1:119" ht="15.75">
      <c r="A42" s="29" t="s">
        <v>42</v>
      </c>
      <c r="B42" s="30"/>
      <c r="C42" s="31"/>
      <c r="D42" s="32">
        <f t="shared" ref="D42:M42" si="9">SUM(D43:D43)</f>
        <v>0</v>
      </c>
      <c r="E42" s="32">
        <f t="shared" si="9"/>
        <v>0</v>
      </c>
      <c r="F42" s="32">
        <f t="shared" si="9"/>
        <v>0</v>
      </c>
      <c r="G42" s="32">
        <f t="shared" si="9"/>
        <v>1480000</v>
      </c>
      <c r="H42" s="32">
        <f t="shared" si="9"/>
        <v>0</v>
      </c>
      <c r="I42" s="32">
        <f t="shared" si="9"/>
        <v>0</v>
      </c>
      <c r="J42" s="32">
        <f t="shared" si="9"/>
        <v>0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 t="shared" si="4"/>
        <v>1480000</v>
      </c>
      <c r="O42" s="45">
        <f t="shared" si="1"/>
        <v>62.271216392476965</v>
      </c>
      <c r="P42" s="9"/>
    </row>
    <row r="43" spans="1:119" ht="15.75" thickBot="1">
      <c r="A43" s="12"/>
      <c r="B43" s="25">
        <v>381</v>
      </c>
      <c r="C43" s="20" t="s">
        <v>55</v>
      </c>
      <c r="D43" s="46">
        <v>0</v>
      </c>
      <c r="E43" s="46">
        <v>0</v>
      </c>
      <c r="F43" s="46">
        <v>0</v>
      </c>
      <c r="G43" s="46">
        <v>1480000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4"/>
        <v>1480000</v>
      </c>
      <c r="O43" s="47">
        <f t="shared" si="1"/>
        <v>62.271216392476965</v>
      </c>
      <c r="P43" s="9"/>
    </row>
    <row r="44" spans="1:119" ht="16.5" thickBot="1">
      <c r="A44" s="14" t="s">
        <v>47</v>
      </c>
      <c r="B44" s="23"/>
      <c r="C44" s="22"/>
      <c r="D44" s="15">
        <f t="shared" ref="D44:M44" si="10">SUM(D5,D15,D22,D29,D34,D37,D42)</f>
        <v>13969965</v>
      </c>
      <c r="E44" s="15">
        <f t="shared" si="10"/>
        <v>3706165</v>
      </c>
      <c r="F44" s="15">
        <f t="shared" si="10"/>
        <v>144</v>
      </c>
      <c r="G44" s="15">
        <f t="shared" si="10"/>
        <v>1574168</v>
      </c>
      <c r="H44" s="15">
        <f t="shared" si="10"/>
        <v>0</v>
      </c>
      <c r="I44" s="15">
        <f t="shared" si="10"/>
        <v>0</v>
      </c>
      <c r="J44" s="15">
        <f t="shared" si="10"/>
        <v>0</v>
      </c>
      <c r="K44" s="15">
        <f t="shared" si="10"/>
        <v>0</v>
      </c>
      <c r="L44" s="15">
        <f t="shared" si="10"/>
        <v>0</v>
      </c>
      <c r="M44" s="15">
        <f t="shared" si="10"/>
        <v>0</v>
      </c>
      <c r="N44" s="15">
        <f t="shared" si="4"/>
        <v>19250442</v>
      </c>
      <c r="O44" s="38">
        <f t="shared" si="1"/>
        <v>809.96516177893716</v>
      </c>
      <c r="P44" s="6"/>
      <c r="Q44" s="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9"/>
    </row>
    <row r="46" spans="1:119">
      <c r="A46" s="40"/>
      <c r="B46" s="41"/>
      <c r="C46" s="41"/>
      <c r="D46" s="42"/>
      <c r="E46" s="42"/>
      <c r="F46" s="42"/>
      <c r="G46" s="42"/>
      <c r="H46" s="42"/>
      <c r="I46" s="42"/>
      <c r="J46" s="42"/>
      <c r="K46" s="42"/>
      <c r="L46" s="48" t="s">
        <v>96</v>
      </c>
      <c r="M46" s="48"/>
      <c r="N46" s="48"/>
      <c r="O46" s="43">
        <v>23767</v>
      </c>
    </row>
    <row r="47" spans="1:119">
      <c r="A47" s="49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1"/>
    </row>
    <row r="48" spans="1:119" ht="15.75" customHeight="1" thickBot="1">
      <c r="A48" s="52" t="s">
        <v>70</v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4"/>
    </row>
  </sheetData>
  <mergeCells count="10">
    <mergeCell ref="L46:N46"/>
    <mergeCell ref="A47:O47"/>
    <mergeCell ref="A48:O4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57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9"/>
      <c r="M3" s="36"/>
      <c r="N3" s="37"/>
      <c r="O3" s="70" t="s">
        <v>62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58</v>
      </c>
      <c r="F4" s="34" t="s">
        <v>59</v>
      </c>
      <c r="G4" s="34" t="s">
        <v>60</v>
      </c>
      <c r="H4" s="34" t="s">
        <v>5</v>
      </c>
      <c r="I4" s="34" t="s">
        <v>6</v>
      </c>
      <c r="J4" s="35" t="s">
        <v>61</v>
      </c>
      <c r="K4" s="35" t="s">
        <v>7</v>
      </c>
      <c r="L4" s="35" t="s">
        <v>8</v>
      </c>
      <c r="M4" s="35" t="s">
        <v>9</v>
      </c>
      <c r="N4" s="35" t="s">
        <v>38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9122559</v>
      </c>
      <c r="E5" s="27">
        <f t="shared" si="0"/>
        <v>1332533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10455092</v>
      </c>
      <c r="O5" s="33">
        <f t="shared" ref="O5:O43" si="1">(N5/O$45)</f>
        <v>439.58509922637069</v>
      </c>
      <c r="P5" s="6"/>
    </row>
    <row r="6" spans="1:133">
      <c r="A6" s="12"/>
      <c r="B6" s="25">
        <v>311</v>
      </c>
      <c r="C6" s="20" t="s">
        <v>2</v>
      </c>
      <c r="D6" s="46">
        <v>5528939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5528939</v>
      </c>
      <c r="O6" s="47">
        <f t="shared" si="1"/>
        <v>232.46464009418096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352613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352613</v>
      </c>
      <c r="O7" s="47">
        <f t="shared" si="1"/>
        <v>14.825639085099226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138547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138547</v>
      </c>
      <c r="O8" s="47">
        <f t="shared" si="1"/>
        <v>5.8252186343760508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841373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841373</v>
      </c>
      <c r="O9" s="47">
        <f t="shared" si="1"/>
        <v>35.375588631012448</v>
      </c>
      <c r="P9" s="9"/>
    </row>
    <row r="10" spans="1:133">
      <c r="A10" s="12"/>
      <c r="B10" s="25">
        <v>314.10000000000002</v>
      </c>
      <c r="C10" s="20" t="s">
        <v>13</v>
      </c>
      <c r="D10" s="46">
        <v>1931352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1931352</v>
      </c>
      <c r="O10" s="47">
        <f t="shared" si="1"/>
        <v>81.203834510595357</v>
      </c>
      <c r="P10" s="9"/>
    </row>
    <row r="11" spans="1:133">
      <c r="A11" s="12"/>
      <c r="B11" s="25">
        <v>314.3</v>
      </c>
      <c r="C11" s="20" t="s">
        <v>14</v>
      </c>
      <c r="D11" s="46">
        <v>221715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221715</v>
      </c>
      <c r="O11" s="47">
        <f t="shared" si="1"/>
        <v>9.3220232088799193</v>
      </c>
      <c r="P11" s="9"/>
    </row>
    <row r="12" spans="1:133">
      <c r="A12" s="12"/>
      <c r="B12" s="25">
        <v>314.39999999999998</v>
      </c>
      <c r="C12" s="20" t="s">
        <v>15</v>
      </c>
      <c r="D12" s="46">
        <v>35499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35499</v>
      </c>
      <c r="O12" s="47">
        <f t="shared" si="1"/>
        <v>1.4925580221997983</v>
      </c>
      <c r="P12" s="9"/>
    </row>
    <row r="13" spans="1:133">
      <c r="A13" s="12"/>
      <c r="B13" s="25">
        <v>315</v>
      </c>
      <c r="C13" s="20" t="s">
        <v>87</v>
      </c>
      <c r="D13" s="46">
        <v>1310324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1310324</v>
      </c>
      <c r="O13" s="47">
        <f t="shared" si="1"/>
        <v>55.092667339387823</v>
      </c>
      <c r="P13" s="9"/>
    </row>
    <row r="14" spans="1:133">
      <c r="A14" s="12"/>
      <c r="B14" s="25">
        <v>316</v>
      </c>
      <c r="C14" s="20" t="s">
        <v>88</v>
      </c>
      <c r="D14" s="46">
        <v>94730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94730</v>
      </c>
      <c r="O14" s="47">
        <f t="shared" si="1"/>
        <v>3.9829297006390849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SUM(D16:D20)</f>
        <v>1278744</v>
      </c>
      <c r="E15" s="32">
        <f t="shared" si="3"/>
        <v>1709119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43" si="4">SUM(D15:M15)</f>
        <v>2987863</v>
      </c>
      <c r="O15" s="45">
        <f t="shared" si="1"/>
        <v>125.62491590985536</v>
      </c>
      <c r="P15" s="10"/>
    </row>
    <row r="16" spans="1:133">
      <c r="A16" s="12"/>
      <c r="B16" s="25">
        <v>322</v>
      </c>
      <c r="C16" s="20" t="s">
        <v>0</v>
      </c>
      <c r="D16" s="46">
        <v>0</v>
      </c>
      <c r="E16" s="46">
        <v>852275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852275</v>
      </c>
      <c r="O16" s="47">
        <f t="shared" si="1"/>
        <v>35.833964009418096</v>
      </c>
      <c r="P16" s="9"/>
    </row>
    <row r="17" spans="1:16">
      <c r="A17" s="12"/>
      <c r="B17" s="25">
        <v>323.10000000000002</v>
      </c>
      <c r="C17" s="20" t="s">
        <v>19</v>
      </c>
      <c r="D17" s="46">
        <v>1016281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1016281</v>
      </c>
      <c r="O17" s="47">
        <f t="shared" si="1"/>
        <v>42.729608139926</v>
      </c>
      <c r="P17" s="9"/>
    </row>
    <row r="18" spans="1:16">
      <c r="A18" s="12"/>
      <c r="B18" s="25">
        <v>324.61</v>
      </c>
      <c r="C18" s="20" t="s">
        <v>21</v>
      </c>
      <c r="D18" s="46">
        <v>0</v>
      </c>
      <c r="E18" s="46">
        <v>5932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5932</v>
      </c>
      <c r="O18" s="47">
        <f t="shared" si="1"/>
        <v>0.24941136898755467</v>
      </c>
      <c r="P18" s="9"/>
    </row>
    <row r="19" spans="1:16">
      <c r="A19" s="12"/>
      <c r="B19" s="25">
        <v>325.2</v>
      </c>
      <c r="C19" s="20" t="s">
        <v>75</v>
      </c>
      <c r="D19" s="46">
        <v>0</v>
      </c>
      <c r="E19" s="46">
        <v>726818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726818</v>
      </c>
      <c r="O19" s="47">
        <f t="shared" si="1"/>
        <v>30.559115371678438</v>
      </c>
      <c r="P19" s="9"/>
    </row>
    <row r="20" spans="1:16">
      <c r="A20" s="12"/>
      <c r="B20" s="25">
        <v>329</v>
      </c>
      <c r="C20" s="20" t="s">
        <v>22</v>
      </c>
      <c r="D20" s="46">
        <v>262463</v>
      </c>
      <c r="E20" s="46">
        <v>124094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386557</v>
      </c>
      <c r="O20" s="47">
        <f t="shared" si="1"/>
        <v>16.252817019845274</v>
      </c>
      <c r="P20" s="9"/>
    </row>
    <row r="21" spans="1:16" ht="15.75">
      <c r="A21" s="29" t="s">
        <v>24</v>
      </c>
      <c r="B21" s="30"/>
      <c r="C21" s="31"/>
      <c r="D21" s="32">
        <f t="shared" ref="D21:M21" si="5">SUM(D22:D27)</f>
        <v>2041662</v>
      </c>
      <c r="E21" s="32">
        <f t="shared" si="5"/>
        <v>185359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2227021</v>
      </c>
      <c r="O21" s="45">
        <f t="shared" si="1"/>
        <v>93.635258997645479</v>
      </c>
      <c r="P21" s="10"/>
    </row>
    <row r="22" spans="1:16">
      <c r="A22" s="12"/>
      <c r="B22" s="25">
        <v>331.2</v>
      </c>
      <c r="C22" s="20" t="s">
        <v>23</v>
      </c>
      <c r="D22" s="46">
        <v>0</v>
      </c>
      <c r="E22" s="46">
        <v>22452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22452</v>
      </c>
      <c r="O22" s="47">
        <f t="shared" si="1"/>
        <v>0.94399596367305749</v>
      </c>
      <c r="P22" s="9"/>
    </row>
    <row r="23" spans="1:16">
      <c r="A23" s="12"/>
      <c r="B23" s="25">
        <v>331.49</v>
      </c>
      <c r="C23" s="20" t="s">
        <v>67</v>
      </c>
      <c r="D23" s="46">
        <v>0</v>
      </c>
      <c r="E23" s="46">
        <v>10000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10000</v>
      </c>
      <c r="O23" s="47">
        <f t="shared" si="1"/>
        <v>0.42045072317524385</v>
      </c>
      <c r="P23" s="9"/>
    </row>
    <row r="24" spans="1:16">
      <c r="A24" s="12"/>
      <c r="B24" s="25">
        <v>335.12</v>
      </c>
      <c r="C24" s="20" t="s">
        <v>89</v>
      </c>
      <c r="D24" s="46">
        <v>420590</v>
      </c>
      <c r="E24" s="46">
        <v>150886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571476</v>
      </c>
      <c r="O24" s="47">
        <f t="shared" si="1"/>
        <v>24.027749747729565</v>
      </c>
      <c r="P24" s="9"/>
    </row>
    <row r="25" spans="1:16">
      <c r="A25" s="12"/>
      <c r="B25" s="25">
        <v>335.15</v>
      </c>
      <c r="C25" s="20" t="s">
        <v>90</v>
      </c>
      <c r="D25" s="46">
        <v>5533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5533</v>
      </c>
      <c r="O25" s="47">
        <f t="shared" si="1"/>
        <v>0.23263538513286242</v>
      </c>
      <c r="P25" s="9"/>
    </row>
    <row r="26" spans="1:16">
      <c r="A26" s="12"/>
      <c r="B26" s="25">
        <v>335.18</v>
      </c>
      <c r="C26" s="20" t="s">
        <v>91</v>
      </c>
      <c r="D26" s="46">
        <v>1615539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1615539</v>
      </c>
      <c r="O26" s="47">
        <f t="shared" si="1"/>
        <v>67.925454086781031</v>
      </c>
      <c r="P26" s="9"/>
    </row>
    <row r="27" spans="1:16">
      <c r="A27" s="12"/>
      <c r="B27" s="25">
        <v>335.49</v>
      </c>
      <c r="C27" s="20" t="s">
        <v>33</v>
      </c>
      <c r="D27" s="46">
        <v>0</v>
      </c>
      <c r="E27" s="46">
        <v>2021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2021</v>
      </c>
      <c r="O27" s="47">
        <f t="shared" si="1"/>
        <v>8.497309115371679E-2</v>
      </c>
      <c r="P27" s="9"/>
    </row>
    <row r="28" spans="1:16" ht="15.75">
      <c r="A28" s="29" t="s">
        <v>40</v>
      </c>
      <c r="B28" s="30"/>
      <c r="C28" s="31"/>
      <c r="D28" s="32">
        <f t="shared" ref="D28:M28" si="6">SUM(D29:D32)</f>
        <v>599221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0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4"/>
        <v>599221</v>
      </c>
      <c r="O28" s="45">
        <f t="shared" si="1"/>
        <v>25.194290279179281</v>
      </c>
      <c r="P28" s="10"/>
    </row>
    <row r="29" spans="1:16">
      <c r="A29" s="12"/>
      <c r="B29" s="25">
        <v>341.9</v>
      </c>
      <c r="C29" s="20" t="s">
        <v>92</v>
      </c>
      <c r="D29" s="46">
        <v>6420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6420</v>
      </c>
      <c r="O29" s="47">
        <f t="shared" si="1"/>
        <v>0.26992936427850656</v>
      </c>
      <c r="P29" s="9"/>
    </row>
    <row r="30" spans="1:16">
      <c r="A30" s="12"/>
      <c r="B30" s="25">
        <v>342.1</v>
      </c>
      <c r="C30" s="20" t="s">
        <v>43</v>
      </c>
      <c r="D30" s="46">
        <v>3565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3565</v>
      </c>
      <c r="O30" s="47">
        <f t="shared" si="1"/>
        <v>0.14989068281197443</v>
      </c>
      <c r="P30" s="9"/>
    </row>
    <row r="31" spans="1:16">
      <c r="A31" s="12"/>
      <c r="B31" s="25">
        <v>347.2</v>
      </c>
      <c r="C31" s="20" t="s">
        <v>45</v>
      </c>
      <c r="D31" s="46">
        <v>114455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114455</v>
      </c>
      <c r="O31" s="47">
        <f t="shared" si="1"/>
        <v>4.8122687521022538</v>
      </c>
      <c r="P31" s="9"/>
    </row>
    <row r="32" spans="1:16">
      <c r="A32" s="12"/>
      <c r="B32" s="25">
        <v>347.5</v>
      </c>
      <c r="C32" s="20" t="s">
        <v>46</v>
      </c>
      <c r="D32" s="46">
        <v>474781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474781</v>
      </c>
      <c r="O32" s="47">
        <f t="shared" si="1"/>
        <v>19.962201479986547</v>
      </c>
      <c r="P32" s="9"/>
    </row>
    <row r="33" spans="1:119" ht="15.75">
      <c r="A33" s="29" t="s">
        <v>41</v>
      </c>
      <c r="B33" s="30"/>
      <c r="C33" s="31"/>
      <c r="D33" s="32">
        <f t="shared" ref="D33:M33" si="7">SUM(D34:D35)</f>
        <v>322501</v>
      </c>
      <c r="E33" s="32">
        <f t="shared" si="7"/>
        <v>5545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0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 t="shared" si="4"/>
        <v>328046</v>
      </c>
      <c r="O33" s="45">
        <f t="shared" si="1"/>
        <v>13.792717793474605</v>
      </c>
      <c r="P33" s="10"/>
    </row>
    <row r="34" spans="1:119">
      <c r="A34" s="13"/>
      <c r="B34" s="39">
        <v>351.5</v>
      </c>
      <c r="C34" s="21" t="s">
        <v>49</v>
      </c>
      <c r="D34" s="46">
        <v>99362</v>
      </c>
      <c r="E34" s="46">
        <v>5545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104907</v>
      </c>
      <c r="O34" s="47">
        <f t="shared" si="1"/>
        <v>4.4108224016145305</v>
      </c>
      <c r="P34" s="9"/>
    </row>
    <row r="35" spans="1:119">
      <c r="A35" s="13"/>
      <c r="B35" s="39">
        <v>354</v>
      </c>
      <c r="C35" s="21" t="s">
        <v>50</v>
      </c>
      <c r="D35" s="46">
        <v>223139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223139</v>
      </c>
      <c r="O35" s="47">
        <f t="shared" si="1"/>
        <v>9.3818953918600734</v>
      </c>
      <c r="P35" s="9"/>
    </row>
    <row r="36" spans="1:119" ht="15.75">
      <c r="A36" s="29" t="s">
        <v>3</v>
      </c>
      <c r="B36" s="30"/>
      <c r="C36" s="31"/>
      <c r="D36" s="32">
        <f t="shared" ref="D36:M36" si="8">SUM(D37:D40)</f>
        <v>339969</v>
      </c>
      <c r="E36" s="32">
        <f t="shared" si="8"/>
        <v>33867</v>
      </c>
      <c r="F36" s="32">
        <f t="shared" si="8"/>
        <v>414</v>
      </c>
      <c r="G36" s="32">
        <f t="shared" si="8"/>
        <v>8513</v>
      </c>
      <c r="H36" s="32">
        <f t="shared" si="8"/>
        <v>0</v>
      </c>
      <c r="I36" s="32">
        <f t="shared" si="8"/>
        <v>0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si="4"/>
        <v>382763</v>
      </c>
      <c r="O36" s="45">
        <f t="shared" si="1"/>
        <v>16.093298015472588</v>
      </c>
      <c r="P36" s="10"/>
    </row>
    <row r="37" spans="1:119">
      <c r="A37" s="12"/>
      <c r="B37" s="25">
        <v>361.1</v>
      </c>
      <c r="C37" s="20" t="s">
        <v>51</v>
      </c>
      <c r="D37" s="46">
        <v>113431</v>
      </c>
      <c r="E37" s="46">
        <v>17312</v>
      </c>
      <c r="F37" s="46">
        <v>414</v>
      </c>
      <c r="G37" s="46">
        <v>8513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139670</v>
      </c>
      <c r="O37" s="47">
        <f t="shared" si="1"/>
        <v>5.872435250588631</v>
      </c>
      <c r="P37" s="9"/>
    </row>
    <row r="38" spans="1:119">
      <c r="A38" s="12"/>
      <c r="B38" s="25">
        <v>362</v>
      </c>
      <c r="C38" s="20" t="s">
        <v>52</v>
      </c>
      <c r="D38" s="46">
        <v>112681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112681</v>
      </c>
      <c r="O38" s="47">
        <f t="shared" si="1"/>
        <v>4.7376807938109655</v>
      </c>
      <c r="P38" s="9"/>
    </row>
    <row r="39" spans="1:119">
      <c r="A39" s="12"/>
      <c r="B39" s="25">
        <v>366</v>
      </c>
      <c r="C39" s="20" t="s">
        <v>53</v>
      </c>
      <c r="D39" s="46">
        <v>9525</v>
      </c>
      <c r="E39" s="46">
        <v>4000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13525</v>
      </c>
      <c r="O39" s="47">
        <f t="shared" si="1"/>
        <v>0.56865960309451735</v>
      </c>
      <c r="P39" s="9"/>
    </row>
    <row r="40" spans="1:119">
      <c r="A40" s="12"/>
      <c r="B40" s="25">
        <v>369.9</v>
      </c>
      <c r="C40" s="20" t="s">
        <v>54</v>
      </c>
      <c r="D40" s="46">
        <v>104332</v>
      </c>
      <c r="E40" s="46">
        <v>12555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116887</v>
      </c>
      <c r="O40" s="47">
        <f t="shared" si="1"/>
        <v>4.9145223679784733</v>
      </c>
      <c r="P40" s="9"/>
    </row>
    <row r="41" spans="1:119" ht="15.75">
      <c r="A41" s="29" t="s">
        <v>42</v>
      </c>
      <c r="B41" s="30"/>
      <c r="C41" s="31"/>
      <c r="D41" s="32">
        <f t="shared" ref="D41:M41" si="9">SUM(D42:D42)</f>
        <v>0</v>
      </c>
      <c r="E41" s="32">
        <f t="shared" si="9"/>
        <v>0</v>
      </c>
      <c r="F41" s="32">
        <f t="shared" si="9"/>
        <v>0</v>
      </c>
      <c r="G41" s="32">
        <f t="shared" si="9"/>
        <v>897000</v>
      </c>
      <c r="H41" s="32">
        <f t="shared" si="9"/>
        <v>0</v>
      </c>
      <c r="I41" s="32">
        <f t="shared" si="9"/>
        <v>0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si="4"/>
        <v>897000</v>
      </c>
      <c r="O41" s="45">
        <f t="shared" si="1"/>
        <v>37.714429868819373</v>
      </c>
      <c r="P41" s="9"/>
    </row>
    <row r="42" spans="1:119" ht="15.75" thickBot="1">
      <c r="A42" s="12"/>
      <c r="B42" s="25">
        <v>381</v>
      </c>
      <c r="C42" s="20" t="s">
        <v>55</v>
      </c>
      <c r="D42" s="46">
        <v>0</v>
      </c>
      <c r="E42" s="46">
        <v>0</v>
      </c>
      <c r="F42" s="46">
        <v>0</v>
      </c>
      <c r="G42" s="46">
        <v>897000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4"/>
        <v>897000</v>
      </c>
      <c r="O42" s="47">
        <f t="shared" si="1"/>
        <v>37.714429868819373</v>
      </c>
      <c r="P42" s="9"/>
    </row>
    <row r="43" spans="1:119" ht="16.5" thickBot="1">
      <c r="A43" s="14" t="s">
        <v>47</v>
      </c>
      <c r="B43" s="23"/>
      <c r="C43" s="22"/>
      <c r="D43" s="15">
        <f t="shared" ref="D43:M43" si="10">SUM(D5,D15,D21,D28,D33,D36,D41)</f>
        <v>13704656</v>
      </c>
      <c r="E43" s="15">
        <f t="shared" si="10"/>
        <v>3266423</v>
      </c>
      <c r="F43" s="15">
        <f t="shared" si="10"/>
        <v>414</v>
      </c>
      <c r="G43" s="15">
        <f t="shared" si="10"/>
        <v>905513</v>
      </c>
      <c r="H43" s="15">
        <f t="shared" si="10"/>
        <v>0</v>
      </c>
      <c r="I43" s="15">
        <f t="shared" si="10"/>
        <v>0</v>
      </c>
      <c r="J43" s="15">
        <f t="shared" si="10"/>
        <v>0</v>
      </c>
      <c r="K43" s="15">
        <f t="shared" si="10"/>
        <v>0</v>
      </c>
      <c r="L43" s="15">
        <f t="shared" si="10"/>
        <v>0</v>
      </c>
      <c r="M43" s="15">
        <f t="shared" si="10"/>
        <v>0</v>
      </c>
      <c r="N43" s="15">
        <f t="shared" si="4"/>
        <v>17877006</v>
      </c>
      <c r="O43" s="38">
        <f t="shared" si="1"/>
        <v>751.64001009081733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40"/>
      <c r="B45" s="41"/>
      <c r="C45" s="41"/>
      <c r="D45" s="42"/>
      <c r="E45" s="42"/>
      <c r="F45" s="42"/>
      <c r="G45" s="42"/>
      <c r="H45" s="42"/>
      <c r="I45" s="42"/>
      <c r="J45" s="42"/>
      <c r="K45" s="42"/>
      <c r="L45" s="48" t="s">
        <v>93</v>
      </c>
      <c r="M45" s="48"/>
      <c r="N45" s="48"/>
      <c r="O45" s="43">
        <v>23784</v>
      </c>
    </row>
    <row r="46" spans="1:119">
      <c r="A46" s="49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1"/>
    </row>
    <row r="47" spans="1:119" ht="15.75" customHeight="1" thickBot="1">
      <c r="A47" s="52" t="s">
        <v>70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4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57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9"/>
      <c r="M3" s="36"/>
      <c r="N3" s="37"/>
      <c r="O3" s="70" t="s">
        <v>62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58</v>
      </c>
      <c r="F4" s="34" t="s">
        <v>59</v>
      </c>
      <c r="G4" s="34" t="s">
        <v>60</v>
      </c>
      <c r="H4" s="34" t="s">
        <v>5</v>
      </c>
      <c r="I4" s="34" t="s">
        <v>6</v>
      </c>
      <c r="J4" s="35" t="s">
        <v>61</v>
      </c>
      <c r="K4" s="35" t="s">
        <v>7</v>
      </c>
      <c r="L4" s="35" t="s">
        <v>8</v>
      </c>
      <c r="M4" s="35" t="s">
        <v>9</v>
      </c>
      <c r="N4" s="35" t="s">
        <v>38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9007063</v>
      </c>
      <c r="E5" s="27">
        <f t="shared" si="0"/>
        <v>1331606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10338669</v>
      </c>
      <c r="O5" s="33">
        <f t="shared" ref="O5:O47" si="1">(N5/O$49)</f>
        <v>437.28245146555008</v>
      </c>
      <c r="P5" s="6"/>
    </row>
    <row r="6" spans="1:133">
      <c r="A6" s="12"/>
      <c r="B6" s="25">
        <v>311</v>
      </c>
      <c r="C6" s="20" t="s">
        <v>2</v>
      </c>
      <c r="D6" s="46">
        <v>5446838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5446838</v>
      </c>
      <c r="O6" s="47">
        <f t="shared" si="1"/>
        <v>230.37846297001227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386919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386919</v>
      </c>
      <c r="O7" s="47">
        <f t="shared" si="1"/>
        <v>16.365055196041112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150282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150282</v>
      </c>
      <c r="O8" s="47">
        <f t="shared" si="1"/>
        <v>6.3562999619337646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794405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794405</v>
      </c>
      <c r="O9" s="47">
        <f t="shared" si="1"/>
        <v>33.600008459163391</v>
      </c>
      <c r="P9" s="9"/>
    </row>
    <row r="10" spans="1:133">
      <c r="A10" s="12"/>
      <c r="B10" s="25">
        <v>314.10000000000002</v>
      </c>
      <c r="C10" s="20" t="s">
        <v>13</v>
      </c>
      <c r="D10" s="46">
        <v>1833218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1833218</v>
      </c>
      <c r="O10" s="47">
        <f t="shared" si="1"/>
        <v>77.537452945903652</v>
      </c>
      <c r="P10" s="9"/>
    </row>
    <row r="11" spans="1:133">
      <c r="A11" s="12"/>
      <c r="B11" s="25">
        <v>314.3</v>
      </c>
      <c r="C11" s="20" t="s">
        <v>14</v>
      </c>
      <c r="D11" s="46">
        <v>217692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217692</v>
      </c>
      <c r="O11" s="47">
        <f t="shared" si="1"/>
        <v>9.20746098210887</v>
      </c>
      <c r="P11" s="9"/>
    </row>
    <row r="12" spans="1:133">
      <c r="A12" s="12"/>
      <c r="B12" s="25">
        <v>314.39999999999998</v>
      </c>
      <c r="C12" s="20" t="s">
        <v>15</v>
      </c>
      <c r="D12" s="46">
        <v>42939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42939</v>
      </c>
      <c r="O12" s="47">
        <f t="shared" si="1"/>
        <v>1.8161400837457176</v>
      </c>
      <c r="P12" s="9"/>
    </row>
    <row r="13" spans="1:133">
      <c r="A13" s="12"/>
      <c r="B13" s="25">
        <v>315</v>
      </c>
      <c r="C13" s="20" t="s">
        <v>16</v>
      </c>
      <c r="D13" s="46">
        <v>1375239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1375239</v>
      </c>
      <c r="O13" s="47">
        <f t="shared" si="1"/>
        <v>58.166856997842913</v>
      </c>
      <c r="P13" s="9"/>
    </row>
    <row r="14" spans="1:133">
      <c r="A14" s="12"/>
      <c r="B14" s="25">
        <v>316</v>
      </c>
      <c r="C14" s="20" t="s">
        <v>17</v>
      </c>
      <c r="D14" s="46">
        <v>91137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91137</v>
      </c>
      <c r="O14" s="47">
        <f t="shared" si="1"/>
        <v>3.8547138687983757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SUM(D16:D21)</f>
        <v>1381024</v>
      </c>
      <c r="E15" s="32">
        <f t="shared" si="3"/>
        <v>1521030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47" si="4">SUM(D15:M15)</f>
        <v>2902054</v>
      </c>
      <c r="O15" s="45">
        <f t="shared" si="1"/>
        <v>122.74474474474475</v>
      </c>
      <c r="P15" s="10"/>
    </row>
    <row r="16" spans="1:133">
      <c r="A16" s="12"/>
      <c r="B16" s="25">
        <v>322</v>
      </c>
      <c r="C16" s="20" t="s">
        <v>0</v>
      </c>
      <c r="D16" s="46">
        <v>2418</v>
      </c>
      <c r="E16" s="46">
        <v>797389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799807</v>
      </c>
      <c r="O16" s="47">
        <f t="shared" si="1"/>
        <v>33.828490462293281</v>
      </c>
      <c r="P16" s="9"/>
    </row>
    <row r="17" spans="1:16">
      <c r="A17" s="12"/>
      <c r="B17" s="25">
        <v>323.10000000000002</v>
      </c>
      <c r="C17" s="20" t="s">
        <v>19</v>
      </c>
      <c r="D17" s="46">
        <v>1101516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1101516</v>
      </c>
      <c r="O17" s="47">
        <f t="shared" si="1"/>
        <v>46.589519096561347</v>
      </c>
      <c r="P17" s="9"/>
    </row>
    <row r="18" spans="1:16">
      <c r="A18" s="12"/>
      <c r="B18" s="25">
        <v>324.11</v>
      </c>
      <c r="C18" s="20" t="s">
        <v>20</v>
      </c>
      <c r="D18" s="46">
        <v>0</v>
      </c>
      <c r="E18" s="46">
        <v>12697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12697</v>
      </c>
      <c r="O18" s="47">
        <f t="shared" si="1"/>
        <v>0.53702998773421307</v>
      </c>
      <c r="P18" s="9"/>
    </row>
    <row r="19" spans="1:16">
      <c r="A19" s="12"/>
      <c r="B19" s="25">
        <v>324.61</v>
      </c>
      <c r="C19" s="20" t="s">
        <v>21</v>
      </c>
      <c r="D19" s="46">
        <v>0</v>
      </c>
      <c r="E19" s="46">
        <v>19294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19294</v>
      </c>
      <c r="O19" s="47">
        <f t="shared" si="1"/>
        <v>0.81605549211183015</v>
      </c>
      <c r="P19" s="9"/>
    </row>
    <row r="20" spans="1:16">
      <c r="A20" s="12"/>
      <c r="B20" s="25">
        <v>325.2</v>
      </c>
      <c r="C20" s="20" t="s">
        <v>75</v>
      </c>
      <c r="D20" s="46">
        <v>0</v>
      </c>
      <c r="E20" s="46">
        <v>583035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583035</v>
      </c>
      <c r="O20" s="47">
        <f t="shared" si="1"/>
        <v>24.659941631772618</v>
      </c>
      <c r="P20" s="9"/>
    </row>
    <row r="21" spans="1:16">
      <c r="A21" s="12"/>
      <c r="B21" s="25">
        <v>329</v>
      </c>
      <c r="C21" s="20" t="s">
        <v>22</v>
      </c>
      <c r="D21" s="46">
        <v>277090</v>
      </c>
      <c r="E21" s="46">
        <v>108615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385705</v>
      </c>
      <c r="O21" s="47">
        <f t="shared" si="1"/>
        <v>16.313708074271453</v>
      </c>
      <c r="P21" s="9"/>
    </row>
    <row r="22" spans="1:16" ht="15.75">
      <c r="A22" s="29" t="s">
        <v>24</v>
      </c>
      <c r="B22" s="30"/>
      <c r="C22" s="31"/>
      <c r="D22" s="32">
        <f t="shared" ref="D22:M22" si="5">SUM(D23:D30)</f>
        <v>1935118</v>
      </c>
      <c r="E22" s="32">
        <f t="shared" si="5"/>
        <v>364253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2299371</v>
      </c>
      <c r="O22" s="45">
        <f t="shared" si="1"/>
        <v>97.253774901662226</v>
      </c>
      <c r="P22" s="10"/>
    </row>
    <row r="23" spans="1:16">
      <c r="A23" s="12"/>
      <c r="B23" s="25">
        <v>331.2</v>
      </c>
      <c r="C23" s="20" t="s">
        <v>23</v>
      </c>
      <c r="D23" s="46">
        <v>0</v>
      </c>
      <c r="E23" s="46">
        <v>32859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32859</v>
      </c>
      <c r="O23" s="47">
        <f t="shared" si="1"/>
        <v>1.3897982489531786</v>
      </c>
      <c r="P23" s="9"/>
    </row>
    <row r="24" spans="1:16">
      <c r="A24" s="12"/>
      <c r="B24" s="25">
        <v>331.32</v>
      </c>
      <c r="C24" s="20" t="s">
        <v>72</v>
      </c>
      <c r="D24" s="46">
        <v>0</v>
      </c>
      <c r="E24" s="46">
        <v>58720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58720</v>
      </c>
      <c r="O24" s="47">
        <f t="shared" si="1"/>
        <v>2.4836103709343145</v>
      </c>
      <c r="P24" s="9"/>
    </row>
    <row r="25" spans="1:16">
      <c r="A25" s="12"/>
      <c r="B25" s="25">
        <v>331.49</v>
      </c>
      <c r="C25" s="20" t="s">
        <v>67</v>
      </c>
      <c r="D25" s="46">
        <v>0</v>
      </c>
      <c r="E25" s="46">
        <v>37603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37603</v>
      </c>
      <c r="O25" s="47">
        <f t="shared" si="1"/>
        <v>1.5904496045341117</v>
      </c>
      <c r="P25" s="9"/>
    </row>
    <row r="26" spans="1:16">
      <c r="A26" s="12"/>
      <c r="B26" s="25">
        <v>334.36</v>
      </c>
      <c r="C26" s="20" t="s">
        <v>26</v>
      </c>
      <c r="D26" s="46">
        <v>0</v>
      </c>
      <c r="E26" s="46">
        <v>76987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76987</v>
      </c>
      <c r="O26" s="47">
        <f t="shared" si="1"/>
        <v>3.2562280590449606</v>
      </c>
      <c r="P26" s="9"/>
    </row>
    <row r="27" spans="1:16">
      <c r="A27" s="12"/>
      <c r="B27" s="25">
        <v>335.12</v>
      </c>
      <c r="C27" s="20" t="s">
        <v>30</v>
      </c>
      <c r="D27" s="46">
        <v>407336</v>
      </c>
      <c r="E27" s="46">
        <v>156139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563475</v>
      </c>
      <c r="O27" s="47">
        <f t="shared" si="1"/>
        <v>23.832635452353763</v>
      </c>
      <c r="P27" s="9"/>
    </row>
    <row r="28" spans="1:16">
      <c r="A28" s="12"/>
      <c r="B28" s="25">
        <v>335.15</v>
      </c>
      <c r="C28" s="20" t="s">
        <v>31</v>
      </c>
      <c r="D28" s="46">
        <v>6260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6260</v>
      </c>
      <c r="O28" s="47">
        <f t="shared" si="1"/>
        <v>0.26477181406758871</v>
      </c>
      <c r="P28" s="9"/>
    </row>
    <row r="29" spans="1:16">
      <c r="A29" s="12"/>
      <c r="B29" s="25">
        <v>335.18</v>
      </c>
      <c r="C29" s="20" t="s">
        <v>32</v>
      </c>
      <c r="D29" s="46">
        <v>1521522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1521522</v>
      </c>
      <c r="O29" s="47">
        <f t="shared" si="1"/>
        <v>64.354015987818798</v>
      </c>
      <c r="P29" s="9"/>
    </row>
    <row r="30" spans="1:16">
      <c r="A30" s="12"/>
      <c r="B30" s="25">
        <v>335.49</v>
      </c>
      <c r="C30" s="20" t="s">
        <v>33</v>
      </c>
      <c r="D30" s="46">
        <v>0</v>
      </c>
      <c r="E30" s="46">
        <v>1945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1945</v>
      </c>
      <c r="O30" s="47">
        <f t="shared" si="1"/>
        <v>8.2265363955504794E-2</v>
      </c>
      <c r="P30" s="9"/>
    </row>
    <row r="31" spans="1:16" ht="15.75">
      <c r="A31" s="29" t="s">
        <v>40</v>
      </c>
      <c r="B31" s="30"/>
      <c r="C31" s="31"/>
      <c r="D31" s="32">
        <f t="shared" ref="D31:M31" si="6">SUM(D32:D36)</f>
        <v>496198</v>
      </c>
      <c r="E31" s="32">
        <f t="shared" si="6"/>
        <v>13009</v>
      </c>
      <c r="F31" s="32">
        <f t="shared" si="6"/>
        <v>0</v>
      </c>
      <c r="G31" s="32">
        <f t="shared" si="6"/>
        <v>0</v>
      </c>
      <c r="H31" s="32">
        <f t="shared" si="6"/>
        <v>0</v>
      </c>
      <c r="I31" s="32">
        <f t="shared" si="6"/>
        <v>0</v>
      </c>
      <c r="J31" s="32">
        <f t="shared" si="6"/>
        <v>0</v>
      </c>
      <c r="K31" s="32">
        <f t="shared" si="6"/>
        <v>0</v>
      </c>
      <c r="L31" s="32">
        <f t="shared" si="6"/>
        <v>0</v>
      </c>
      <c r="M31" s="32">
        <f t="shared" si="6"/>
        <v>0</v>
      </c>
      <c r="N31" s="32">
        <f t="shared" si="4"/>
        <v>509207</v>
      </c>
      <c r="O31" s="45">
        <f t="shared" si="1"/>
        <v>21.53732605845282</v>
      </c>
      <c r="P31" s="10"/>
    </row>
    <row r="32" spans="1:16">
      <c r="A32" s="12"/>
      <c r="B32" s="25">
        <v>341.9</v>
      </c>
      <c r="C32" s="20" t="s">
        <v>68</v>
      </c>
      <c r="D32" s="46">
        <v>5990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5990</v>
      </c>
      <c r="O32" s="47">
        <f t="shared" si="1"/>
        <v>0.25335194349278856</v>
      </c>
      <c r="P32" s="9"/>
    </row>
    <row r="33" spans="1:119">
      <c r="A33" s="12"/>
      <c r="B33" s="25">
        <v>342.1</v>
      </c>
      <c r="C33" s="20" t="s">
        <v>43</v>
      </c>
      <c r="D33" s="46">
        <v>3550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3550</v>
      </c>
      <c r="O33" s="47">
        <f t="shared" si="1"/>
        <v>0.15015015015015015</v>
      </c>
      <c r="P33" s="9"/>
    </row>
    <row r="34" spans="1:119">
      <c r="A34" s="12"/>
      <c r="B34" s="25">
        <v>343.7</v>
      </c>
      <c r="C34" s="20" t="s">
        <v>76</v>
      </c>
      <c r="D34" s="46">
        <v>0</v>
      </c>
      <c r="E34" s="46">
        <v>13009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13009</v>
      </c>
      <c r="O34" s="47">
        <f t="shared" si="1"/>
        <v>0.55022628262064877</v>
      </c>
      <c r="P34" s="9"/>
    </row>
    <row r="35" spans="1:119">
      <c r="A35" s="12"/>
      <c r="B35" s="25">
        <v>347.2</v>
      </c>
      <c r="C35" s="20" t="s">
        <v>45</v>
      </c>
      <c r="D35" s="46">
        <v>137879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137879</v>
      </c>
      <c r="O35" s="47">
        <f t="shared" si="1"/>
        <v>5.8317049443810003</v>
      </c>
      <c r="P35" s="9"/>
    </row>
    <row r="36" spans="1:119">
      <c r="A36" s="12"/>
      <c r="B36" s="25">
        <v>347.5</v>
      </c>
      <c r="C36" s="20" t="s">
        <v>46</v>
      </c>
      <c r="D36" s="46">
        <v>348779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348779</v>
      </c>
      <c r="O36" s="47">
        <f t="shared" si="1"/>
        <v>14.75189273780823</v>
      </c>
      <c r="P36" s="9"/>
    </row>
    <row r="37" spans="1:119" ht="15.75">
      <c r="A37" s="29" t="s">
        <v>41</v>
      </c>
      <c r="B37" s="30"/>
      <c r="C37" s="31"/>
      <c r="D37" s="32">
        <f t="shared" ref="D37:M37" si="7">SUM(D38:D39)</f>
        <v>303299</v>
      </c>
      <c r="E37" s="32">
        <f t="shared" si="7"/>
        <v>4273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0</v>
      </c>
      <c r="J37" s="32">
        <f t="shared" si="7"/>
        <v>0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 t="shared" si="4"/>
        <v>307572</v>
      </c>
      <c r="O37" s="45">
        <f t="shared" si="1"/>
        <v>13.009009009009009</v>
      </c>
      <c r="P37" s="10"/>
    </row>
    <row r="38" spans="1:119">
      <c r="A38" s="13"/>
      <c r="B38" s="39">
        <v>351.5</v>
      </c>
      <c r="C38" s="21" t="s">
        <v>49</v>
      </c>
      <c r="D38" s="46">
        <v>115841</v>
      </c>
      <c r="E38" s="46">
        <v>4273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120114</v>
      </c>
      <c r="O38" s="47">
        <f t="shared" si="1"/>
        <v>5.0803197563760945</v>
      </c>
      <c r="P38" s="9"/>
    </row>
    <row r="39" spans="1:119">
      <c r="A39" s="13"/>
      <c r="B39" s="39">
        <v>354</v>
      </c>
      <c r="C39" s="21" t="s">
        <v>50</v>
      </c>
      <c r="D39" s="46">
        <v>187458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187458</v>
      </c>
      <c r="O39" s="47">
        <f t="shared" si="1"/>
        <v>7.9286892526329149</v>
      </c>
      <c r="P39" s="9"/>
    </row>
    <row r="40" spans="1:119" ht="15.75">
      <c r="A40" s="29" t="s">
        <v>3</v>
      </c>
      <c r="B40" s="30"/>
      <c r="C40" s="31"/>
      <c r="D40" s="32">
        <f t="shared" ref="D40:M40" si="8">SUM(D41:D44)</f>
        <v>373135</v>
      </c>
      <c r="E40" s="32">
        <f t="shared" si="8"/>
        <v>19555</v>
      </c>
      <c r="F40" s="32">
        <f t="shared" si="8"/>
        <v>771</v>
      </c>
      <c r="G40" s="32">
        <f t="shared" si="8"/>
        <v>14832</v>
      </c>
      <c r="H40" s="32">
        <f t="shared" si="8"/>
        <v>0</v>
      </c>
      <c r="I40" s="32">
        <f t="shared" si="8"/>
        <v>0</v>
      </c>
      <c r="J40" s="32">
        <f t="shared" si="8"/>
        <v>0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 t="shared" si="4"/>
        <v>408293</v>
      </c>
      <c r="O40" s="45">
        <f t="shared" si="1"/>
        <v>17.269085987395847</v>
      </c>
      <c r="P40" s="10"/>
    </row>
    <row r="41" spans="1:119">
      <c r="A41" s="12"/>
      <c r="B41" s="25">
        <v>361.1</v>
      </c>
      <c r="C41" s="20" t="s">
        <v>51</v>
      </c>
      <c r="D41" s="46">
        <v>120104</v>
      </c>
      <c r="E41" s="46">
        <v>13544</v>
      </c>
      <c r="F41" s="46">
        <v>771</v>
      </c>
      <c r="G41" s="46">
        <v>14832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4"/>
        <v>149251</v>
      </c>
      <c r="O41" s="47">
        <f t="shared" si="1"/>
        <v>6.3126929746648059</v>
      </c>
      <c r="P41" s="9"/>
    </row>
    <row r="42" spans="1:119">
      <c r="A42" s="12"/>
      <c r="B42" s="25">
        <v>362</v>
      </c>
      <c r="C42" s="20" t="s">
        <v>52</v>
      </c>
      <c r="D42" s="46">
        <v>104052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4"/>
        <v>104052</v>
      </c>
      <c r="O42" s="47">
        <f t="shared" si="1"/>
        <v>4.400964344626316</v>
      </c>
      <c r="P42" s="9"/>
    </row>
    <row r="43" spans="1:119">
      <c r="A43" s="12"/>
      <c r="B43" s="25">
        <v>366</v>
      </c>
      <c r="C43" s="20" t="s">
        <v>53</v>
      </c>
      <c r="D43" s="46">
        <v>42009</v>
      </c>
      <c r="E43" s="46">
        <v>1961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4"/>
        <v>43970</v>
      </c>
      <c r="O43" s="47">
        <f t="shared" si="1"/>
        <v>1.8597470710146766</v>
      </c>
      <c r="P43" s="9"/>
    </row>
    <row r="44" spans="1:119">
      <c r="A44" s="12"/>
      <c r="B44" s="25">
        <v>369.9</v>
      </c>
      <c r="C44" s="20" t="s">
        <v>54</v>
      </c>
      <c r="D44" s="46">
        <v>106970</v>
      </c>
      <c r="E44" s="46">
        <v>4050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4"/>
        <v>111020</v>
      </c>
      <c r="O44" s="47">
        <f t="shared" si="1"/>
        <v>4.6956815970900481</v>
      </c>
      <c r="P44" s="9"/>
    </row>
    <row r="45" spans="1:119" ht="15.75">
      <c r="A45" s="29" t="s">
        <v>42</v>
      </c>
      <c r="B45" s="30"/>
      <c r="C45" s="31"/>
      <c r="D45" s="32">
        <f t="shared" ref="D45:M45" si="9">SUM(D46:D46)</f>
        <v>3783</v>
      </c>
      <c r="E45" s="32">
        <f t="shared" si="9"/>
        <v>690413</v>
      </c>
      <c r="F45" s="32">
        <f t="shared" si="9"/>
        <v>0</v>
      </c>
      <c r="G45" s="32">
        <f t="shared" si="9"/>
        <v>450000</v>
      </c>
      <c r="H45" s="32">
        <f t="shared" si="9"/>
        <v>0</v>
      </c>
      <c r="I45" s="32">
        <f t="shared" si="9"/>
        <v>0</v>
      </c>
      <c r="J45" s="32">
        <f t="shared" si="9"/>
        <v>0</v>
      </c>
      <c r="K45" s="32">
        <f t="shared" si="9"/>
        <v>0</v>
      </c>
      <c r="L45" s="32">
        <f t="shared" si="9"/>
        <v>0</v>
      </c>
      <c r="M45" s="32">
        <f t="shared" si="9"/>
        <v>0</v>
      </c>
      <c r="N45" s="32">
        <f t="shared" si="4"/>
        <v>1144196</v>
      </c>
      <c r="O45" s="45">
        <f t="shared" si="1"/>
        <v>48.394704563718648</v>
      </c>
      <c r="P45" s="9"/>
    </row>
    <row r="46" spans="1:119" ht="15.75" thickBot="1">
      <c r="A46" s="12"/>
      <c r="B46" s="25">
        <v>381</v>
      </c>
      <c r="C46" s="20" t="s">
        <v>55</v>
      </c>
      <c r="D46" s="46">
        <v>3783</v>
      </c>
      <c r="E46" s="46">
        <v>690413</v>
      </c>
      <c r="F46" s="46">
        <v>0</v>
      </c>
      <c r="G46" s="46">
        <v>450000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4"/>
        <v>1144196</v>
      </c>
      <c r="O46" s="47">
        <f t="shared" si="1"/>
        <v>48.394704563718648</v>
      </c>
      <c r="P46" s="9"/>
    </row>
    <row r="47" spans="1:119" ht="16.5" thickBot="1">
      <c r="A47" s="14" t="s">
        <v>47</v>
      </c>
      <c r="B47" s="23"/>
      <c r="C47" s="22"/>
      <c r="D47" s="15">
        <f t="shared" ref="D47:M47" si="10">SUM(D5,D15,D22,D31,D37,D40,D45)</f>
        <v>13499620</v>
      </c>
      <c r="E47" s="15">
        <f t="shared" si="10"/>
        <v>3944139</v>
      </c>
      <c r="F47" s="15">
        <f t="shared" si="10"/>
        <v>771</v>
      </c>
      <c r="G47" s="15">
        <f t="shared" si="10"/>
        <v>464832</v>
      </c>
      <c r="H47" s="15">
        <f t="shared" si="10"/>
        <v>0</v>
      </c>
      <c r="I47" s="15">
        <f t="shared" si="10"/>
        <v>0</v>
      </c>
      <c r="J47" s="15">
        <f t="shared" si="10"/>
        <v>0</v>
      </c>
      <c r="K47" s="15">
        <f t="shared" si="10"/>
        <v>0</v>
      </c>
      <c r="L47" s="15">
        <f t="shared" si="10"/>
        <v>0</v>
      </c>
      <c r="M47" s="15">
        <f t="shared" si="10"/>
        <v>0</v>
      </c>
      <c r="N47" s="15">
        <f t="shared" si="4"/>
        <v>17909362</v>
      </c>
      <c r="O47" s="38">
        <f t="shared" si="1"/>
        <v>757.4910967305334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40"/>
      <c r="B49" s="41"/>
      <c r="C49" s="41"/>
      <c r="D49" s="42"/>
      <c r="E49" s="42"/>
      <c r="F49" s="42"/>
      <c r="G49" s="42"/>
      <c r="H49" s="42"/>
      <c r="I49" s="42"/>
      <c r="J49" s="42"/>
      <c r="K49" s="42"/>
      <c r="L49" s="48" t="s">
        <v>77</v>
      </c>
      <c r="M49" s="48"/>
      <c r="N49" s="48"/>
      <c r="O49" s="43">
        <v>23643</v>
      </c>
    </row>
    <row r="50" spans="1:15">
      <c r="A50" s="49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1"/>
    </row>
    <row r="51" spans="1:15" ht="15.75" customHeight="1" thickBot="1">
      <c r="A51" s="52" t="s">
        <v>70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4"/>
    </row>
  </sheetData>
  <mergeCells count="10">
    <mergeCell ref="L49:N49"/>
    <mergeCell ref="A50:O50"/>
    <mergeCell ref="A51:O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57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9"/>
      <c r="M3" s="36"/>
      <c r="N3" s="37"/>
      <c r="O3" s="70" t="s">
        <v>62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58</v>
      </c>
      <c r="F4" s="34" t="s">
        <v>59</v>
      </c>
      <c r="G4" s="34" t="s">
        <v>60</v>
      </c>
      <c r="H4" s="34" t="s">
        <v>5</v>
      </c>
      <c r="I4" s="34" t="s">
        <v>6</v>
      </c>
      <c r="J4" s="35" t="s">
        <v>61</v>
      </c>
      <c r="K4" s="35" t="s">
        <v>7</v>
      </c>
      <c r="L4" s="35" t="s">
        <v>8</v>
      </c>
      <c r="M4" s="35" t="s">
        <v>9</v>
      </c>
      <c r="N4" s="35" t="s">
        <v>38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9725072</v>
      </c>
      <c r="E5" s="27">
        <f t="shared" si="0"/>
        <v>929116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10654188</v>
      </c>
      <c r="O5" s="33">
        <f t="shared" ref="O5:O50" si="1">(N5/O$52)</f>
        <v>453.85252396166135</v>
      </c>
      <c r="P5" s="6"/>
    </row>
    <row r="6" spans="1:133">
      <c r="A6" s="12"/>
      <c r="B6" s="25">
        <v>311</v>
      </c>
      <c r="C6" s="20" t="s">
        <v>2</v>
      </c>
      <c r="D6" s="46">
        <v>5559346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5559346</v>
      </c>
      <c r="O6" s="47">
        <f t="shared" si="1"/>
        <v>236.81985090521832</v>
      </c>
      <c r="P6" s="9"/>
    </row>
    <row r="7" spans="1:133">
      <c r="A7" s="12"/>
      <c r="B7" s="25">
        <v>312.41000000000003</v>
      </c>
      <c r="C7" s="20" t="s">
        <v>11</v>
      </c>
      <c r="D7" s="46">
        <v>462028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462028</v>
      </c>
      <c r="O7" s="47">
        <f t="shared" si="1"/>
        <v>19.681703940362087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179078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179078</v>
      </c>
      <c r="O8" s="47">
        <f t="shared" si="1"/>
        <v>7.6284558040468582</v>
      </c>
      <c r="P8" s="9"/>
    </row>
    <row r="9" spans="1:133">
      <c r="A9" s="12"/>
      <c r="B9" s="25">
        <v>312.60000000000002</v>
      </c>
      <c r="C9" s="20" t="s">
        <v>12</v>
      </c>
      <c r="D9" s="46">
        <v>39476</v>
      </c>
      <c r="E9" s="46">
        <v>750038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789514</v>
      </c>
      <c r="O9" s="47">
        <f t="shared" si="1"/>
        <v>33.632119275825346</v>
      </c>
      <c r="P9" s="9"/>
    </row>
    <row r="10" spans="1:133">
      <c r="A10" s="12"/>
      <c r="B10" s="25">
        <v>314.10000000000002</v>
      </c>
      <c r="C10" s="20" t="s">
        <v>13</v>
      </c>
      <c r="D10" s="46">
        <v>1795763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1795763</v>
      </c>
      <c r="O10" s="47">
        <f t="shared" si="1"/>
        <v>76.496826411075617</v>
      </c>
      <c r="P10" s="9"/>
    </row>
    <row r="11" spans="1:133">
      <c r="A11" s="12"/>
      <c r="B11" s="25">
        <v>314.3</v>
      </c>
      <c r="C11" s="20" t="s">
        <v>14</v>
      </c>
      <c r="D11" s="46">
        <v>225874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225874</v>
      </c>
      <c r="O11" s="47">
        <f t="shared" si="1"/>
        <v>9.621895633652823</v>
      </c>
      <c r="P11" s="9"/>
    </row>
    <row r="12" spans="1:133">
      <c r="A12" s="12"/>
      <c r="B12" s="25">
        <v>314.39999999999998</v>
      </c>
      <c r="C12" s="20" t="s">
        <v>15</v>
      </c>
      <c r="D12" s="46">
        <v>30380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30380</v>
      </c>
      <c r="O12" s="47">
        <f t="shared" si="1"/>
        <v>1.2941427050053249</v>
      </c>
      <c r="P12" s="9"/>
    </row>
    <row r="13" spans="1:133">
      <c r="A13" s="12"/>
      <c r="B13" s="25">
        <v>315</v>
      </c>
      <c r="C13" s="20" t="s">
        <v>16</v>
      </c>
      <c r="D13" s="46">
        <v>1515934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1515934</v>
      </c>
      <c r="O13" s="47">
        <f t="shared" si="1"/>
        <v>64.576528221512248</v>
      </c>
      <c r="P13" s="9"/>
    </row>
    <row r="14" spans="1:133">
      <c r="A14" s="12"/>
      <c r="B14" s="25">
        <v>316</v>
      </c>
      <c r="C14" s="20" t="s">
        <v>17</v>
      </c>
      <c r="D14" s="46">
        <v>96271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96271</v>
      </c>
      <c r="O14" s="47">
        <f t="shared" si="1"/>
        <v>4.101001064962726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SUM(D16:D20)</f>
        <v>1969448</v>
      </c>
      <c r="E15" s="32">
        <f t="shared" si="3"/>
        <v>159639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4" si="4">SUM(D15:M15)</f>
        <v>2129087</v>
      </c>
      <c r="O15" s="45">
        <f t="shared" si="1"/>
        <v>90.695931842385519</v>
      </c>
      <c r="P15" s="10"/>
    </row>
    <row r="16" spans="1:133">
      <c r="A16" s="12"/>
      <c r="B16" s="25">
        <v>322</v>
      </c>
      <c r="C16" s="20" t="s">
        <v>0</v>
      </c>
      <c r="D16" s="46">
        <v>777531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777531</v>
      </c>
      <c r="O16" s="47">
        <f t="shared" si="1"/>
        <v>33.121661341853034</v>
      </c>
      <c r="P16" s="9"/>
    </row>
    <row r="17" spans="1:16">
      <c r="A17" s="12"/>
      <c r="B17" s="25">
        <v>323.10000000000002</v>
      </c>
      <c r="C17" s="20" t="s">
        <v>19</v>
      </c>
      <c r="D17" s="46">
        <v>960331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960331</v>
      </c>
      <c r="O17" s="47">
        <f t="shared" si="1"/>
        <v>40.908668796592117</v>
      </c>
      <c r="P17" s="9"/>
    </row>
    <row r="18" spans="1:16">
      <c r="A18" s="12"/>
      <c r="B18" s="25">
        <v>324.11</v>
      </c>
      <c r="C18" s="20" t="s">
        <v>20</v>
      </c>
      <c r="D18" s="46">
        <v>0</v>
      </c>
      <c r="E18" s="46">
        <v>938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938</v>
      </c>
      <c r="O18" s="47">
        <f t="shared" si="1"/>
        <v>3.9957401490947814E-2</v>
      </c>
      <c r="P18" s="9"/>
    </row>
    <row r="19" spans="1:16">
      <c r="A19" s="12"/>
      <c r="B19" s="25">
        <v>324.61</v>
      </c>
      <c r="C19" s="20" t="s">
        <v>21</v>
      </c>
      <c r="D19" s="46">
        <v>0</v>
      </c>
      <c r="E19" s="46">
        <v>4714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4714</v>
      </c>
      <c r="O19" s="47">
        <f t="shared" si="1"/>
        <v>0.20080937167199148</v>
      </c>
      <c r="P19" s="9"/>
    </row>
    <row r="20" spans="1:16">
      <c r="A20" s="12"/>
      <c r="B20" s="25">
        <v>329</v>
      </c>
      <c r="C20" s="20" t="s">
        <v>22</v>
      </c>
      <c r="D20" s="46">
        <v>231586</v>
      </c>
      <c r="E20" s="46">
        <v>153987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385573</v>
      </c>
      <c r="O20" s="47">
        <f t="shared" si="1"/>
        <v>16.424834930777422</v>
      </c>
      <c r="P20" s="9"/>
    </row>
    <row r="21" spans="1:16" ht="15.75">
      <c r="A21" s="29" t="s">
        <v>24</v>
      </c>
      <c r="B21" s="30"/>
      <c r="C21" s="31"/>
      <c r="D21" s="32">
        <f t="shared" ref="D21:M21" si="5">SUM(D22:D33)</f>
        <v>2226645</v>
      </c>
      <c r="E21" s="32">
        <f t="shared" si="5"/>
        <v>1069794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3296439</v>
      </c>
      <c r="O21" s="45">
        <f t="shared" si="1"/>
        <v>140.42338658146966</v>
      </c>
      <c r="P21" s="10"/>
    </row>
    <row r="22" spans="1:16">
      <c r="A22" s="12"/>
      <c r="B22" s="25">
        <v>331.2</v>
      </c>
      <c r="C22" s="20" t="s">
        <v>23</v>
      </c>
      <c r="D22" s="46">
        <v>0</v>
      </c>
      <c r="E22" s="46">
        <v>24058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24058</v>
      </c>
      <c r="O22" s="47">
        <f t="shared" si="1"/>
        <v>1.0248349307774227</v>
      </c>
      <c r="P22" s="9"/>
    </row>
    <row r="23" spans="1:16">
      <c r="A23" s="12"/>
      <c r="B23" s="25">
        <v>331.32</v>
      </c>
      <c r="C23" s="20" t="s">
        <v>72</v>
      </c>
      <c r="D23" s="46">
        <v>0</v>
      </c>
      <c r="E23" s="46">
        <v>372000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372000</v>
      </c>
      <c r="O23" s="47">
        <f t="shared" si="1"/>
        <v>15.84664536741214</v>
      </c>
      <c r="P23" s="9"/>
    </row>
    <row r="24" spans="1:16">
      <c r="A24" s="12"/>
      <c r="B24" s="25">
        <v>331.49</v>
      </c>
      <c r="C24" s="20" t="s">
        <v>67</v>
      </c>
      <c r="D24" s="46">
        <v>0</v>
      </c>
      <c r="E24" s="46">
        <v>343693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343693</v>
      </c>
      <c r="O24" s="47">
        <f t="shared" si="1"/>
        <v>14.640809371671992</v>
      </c>
      <c r="P24" s="9"/>
    </row>
    <row r="25" spans="1:16">
      <c r="A25" s="12"/>
      <c r="B25" s="25">
        <v>334.36</v>
      </c>
      <c r="C25" s="20" t="s">
        <v>26</v>
      </c>
      <c r="D25" s="46">
        <v>0</v>
      </c>
      <c r="E25" s="46">
        <v>213863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1" si="6">SUM(D25:M25)</f>
        <v>213863</v>
      </c>
      <c r="O25" s="47">
        <f t="shared" si="1"/>
        <v>9.1102449414270499</v>
      </c>
      <c r="P25" s="9"/>
    </row>
    <row r="26" spans="1:16">
      <c r="A26" s="12"/>
      <c r="B26" s="25">
        <v>334.39</v>
      </c>
      <c r="C26" s="20" t="s">
        <v>27</v>
      </c>
      <c r="D26" s="46">
        <v>0</v>
      </c>
      <c r="E26" s="46">
        <v>3673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3673</v>
      </c>
      <c r="O26" s="47">
        <f t="shared" si="1"/>
        <v>0.15646432374866881</v>
      </c>
      <c r="P26" s="9"/>
    </row>
    <row r="27" spans="1:16">
      <c r="A27" s="12"/>
      <c r="B27" s="25">
        <v>334.7</v>
      </c>
      <c r="C27" s="20" t="s">
        <v>29</v>
      </c>
      <c r="D27" s="46">
        <v>0</v>
      </c>
      <c r="E27" s="46">
        <v>30750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30750</v>
      </c>
      <c r="O27" s="47">
        <f t="shared" si="1"/>
        <v>1.3099041533546325</v>
      </c>
      <c r="P27" s="9"/>
    </row>
    <row r="28" spans="1:16">
      <c r="A28" s="12"/>
      <c r="B28" s="25">
        <v>335.12</v>
      </c>
      <c r="C28" s="20" t="s">
        <v>30</v>
      </c>
      <c r="D28" s="46">
        <v>565260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565260</v>
      </c>
      <c r="O28" s="47">
        <f t="shared" si="1"/>
        <v>24.079233226837061</v>
      </c>
      <c r="P28" s="9"/>
    </row>
    <row r="29" spans="1:16">
      <c r="A29" s="12"/>
      <c r="B29" s="25">
        <v>335.15</v>
      </c>
      <c r="C29" s="20" t="s">
        <v>31</v>
      </c>
      <c r="D29" s="46">
        <v>5637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5637</v>
      </c>
      <c r="O29" s="47">
        <f t="shared" si="1"/>
        <v>0.24012779552715655</v>
      </c>
      <c r="P29" s="9"/>
    </row>
    <row r="30" spans="1:16">
      <c r="A30" s="12"/>
      <c r="B30" s="25">
        <v>335.18</v>
      </c>
      <c r="C30" s="20" t="s">
        <v>32</v>
      </c>
      <c r="D30" s="46">
        <v>1654995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1654995</v>
      </c>
      <c r="O30" s="47">
        <f t="shared" si="1"/>
        <v>70.500319488817894</v>
      </c>
      <c r="P30" s="9"/>
    </row>
    <row r="31" spans="1:16">
      <c r="A31" s="12"/>
      <c r="B31" s="25">
        <v>335.49</v>
      </c>
      <c r="C31" s="20" t="s">
        <v>33</v>
      </c>
      <c r="D31" s="46">
        <v>753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753</v>
      </c>
      <c r="O31" s="47">
        <f t="shared" si="1"/>
        <v>3.2076677316293926E-2</v>
      </c>
      <c r="P31" s="9"/>
    </row>
    <row r="32" spans="1:16">
      <c r="A32" s="12"/>
      <c r="B32" s="25">
        <v>337.4</v>
      </c>
      <c r="C32" s="20" t="s">
        <v>34</v>
      </c>
      <c r="D32" s="46">
        <v>0</v>
      </c>
      <c r="E32" s="46">
        <v>12340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50" si="7">SUM(D32:M32)</f>
        <v>12340</v>
      </c>
      <c r="O32" s="47">
        <f t="shared" si="1"/>
        <v>0.52566560170394039</v>
      </c>
      <c r="P32" s="9"/>
    </row>
    <row r="33" spans="1:16">
      <c r="A33" s="12"/>
      <c r="B33" s="25">
        <v>337.7</v>
      </c>
      <c r="C33" s="20" t="s">
        <v>35</v>
      </c>
      <c r="D33" s="46">
        <v>0</v>
      </c>
      <c r="E33" s="46">
        <v>69417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69417</v>
      </c>
      <c r="O33" s="47">
        <f t="shared" si="1"/>
        <v>2.9570607028753995</v>
      </c>
      <c r="P33" s="9"/>
    </row>
    <row r="34" spans="1:16" ht="15.75">
      <c r="A34" s="29" t="s">
        <v>40</v>
      </c>
      <c r="B34" s="30"/>
      <c r="C34" s="31"/>
      <c r="D34" s="32">
        <f t="shared" ref="D34:M34" si="8">SUM(D35:D39)</f>
        <v>230441</v>
      </c>
      <c r="E34" s="32">
        <f t="shared" si="8"/>
        <v>519787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0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si="7"/>
        <v>750228</v>
      </c>
      <c r="O34" s="45">
        <f t="shared" si="1"/>
        <v>31.958594249201276</v>
      </c>
      <c r="P34" s="10"/>
    </row>
    <row r="35" spans="1:16">
      <c r="A35" s="12"/>
      <c r="B35" s="25">
        <v>341.9</v>
      </c>
      <c r="C35" s="20" t="s">
        <v>68</v>
      </c>
      <c r="D35" s="46">
        <v>2210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2210</v>
      </c>
      <c r="O35" s="47">
        <f t="shared" si="1"/>
        <v>9.4142705005324817E-2</v>
      </c>
      <c r="P35" s="9"/>
    </row>
    <row r="36" spans="1:16">
      <c r="A36" s="12"/>
      <c r="B36" s="25">
        <v>342.1</v>
      </c>
      <c r="C36" s="20" t="s">
        <v>43</v>
      </c>
      <c r="D36" s="46">
        <v>3965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3965</v>
      </c>
      <c r="O36" s="47">
        <f t="shared" si="1"/>
        <v>0.16890308839190629</v>
      </c>
      <c r="P36" s="9"/>
    </row>
    <row r="37" spans="1:16">
      <c r="A37" s="12"/>
      <c r="B37" s="25">
        <v>343.9</v>
      </c>
      <c r="C37" s="20" t="s">
        <v>44</v>
      </c>
      <c r="D37" s="46">
        <v>0</v>
      </c>
      <c r="E37" s="46">
        <v>519787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519787</v>
      </c>
      <c r="O37" s="47">
        <f t="shared" si="1"/>
        <v>22.142151224707135</v>
      </c>
      <c r="P37" s="9"/>
    </row>
    <row r="38" spans="1:16">
      <c r="A38" s="12"/>
      <c r="B38" s="25">
        <v>347.2</v>
      </c>
      <c r="C38" s="20" t="s">
        <v>45</v>
      </c>
      <c r="D38" s="46">
        <v>108147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108147</v>
      </c>
      <c r="O38" s="47">
        <f t="shared" si="1"/>
        <v>4.6069009584664533</v>
      </c>
      <c r="P38" s="9"/>
    </row>
    <row r="39" spans="1:16">
      <c r="A39" s="12"/>
      <c r="B39" s="25">
        <v>347.5</v>
      </c>
      <c r="C39" s="20" t="s">
        <v>46</v>
      </c>
      <c r="D39" s="46">
        <v>116119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116119</v>
      </c>
      <c r="O39" s="47">
        <f t="shared" si="1"/>
        <v>4.9464962726304575</v>
      </c>
      <c r="P39" s="9"/>
    </row>
    <row r="40" spans="1:16" ht="15.75">
      <c r="A40" s="29" t="s">
        <v>41</v>
      </c>
      <c r="B40" s="30"/>
      <c r="C40" s="31"/>
      <c r="D40" s="32">
        <f t="shared" ref="D40:M40" si="9">SUM(D41:D42)</f>
        <v>353738</v>
      </c>
      <c r="E40" s="32">
        <f t="shared" si="9"/>
        <v>619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si="7"/>
        <v>354357</v>
      </c>
      <c r="O40" s="45">
        <f t="shared" si="1"/>
        <v>15.095079872204472</v>
      </c>
      <c r="P40" s="10"/>
    </row>
    <row r="41" spans="1:16">
      <c r="A41" s="13"/>
      <c r="B41" s="39">
        <v>351.5</v>
      </c>
      <c r="C41" s="21" t="s">
        <v>49</v>
      </c>
      <c r="D41" s="46">
        <v>116161</v>
      </c>
      <c r="E41" s="46">
        <v>619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116780</v>
      </c>
      <c r="O41" s="47">
        <f t="shared" si="1"/>
        <v>4.9746538871139512</v>
      </c>
      <c r="P41" s="9"/>
    </row>
    <row r="42" spans="1:16">
      <c r="A42" s="13"/>
      <c r="B42" s="39">
        <v>354</v>
      </c>
      <c r="C42" s="21" t="s">
        <v>50</v>
      </c>
      <c r="D42" s="46">
        <v>237577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237577</v>
      </c>
      <c r="O42" s="47">
        <f t="shared" si="1"/>
        <v>10.120425985090522</v>
      </c>
      <c r="P42" s="9"/>
    </row>
    <row r="43" spans="1:16" ht="15.75">
      <c r="A43" s="29" t="s">
        <v>3</v>
      </c>
      <c r="B43" s="30"/>
      <c r="C43" s="31"/>
      <c r="D43" s="32">
        <f t="shared" ref="D43:M43" si="10">SUM(D44:D47)</f>
        <v>354338</v>
      </c>
      <c r="E43" s="32">
        <f t="shared" si="10"/>
        <v>17781</v>
      </c>
      <c r="F43" s="32">
        <f t="shared" si="10"/>
        <v>644</v>
      </c>
      <c r="G43" s="32">
        <f t="shared" si="10"/>
        <v>14187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si="7"/>
        <v>386950</v>
      </c>
      <c r="O43" s="45">
        <f t="shared" si="1"/>
        <v>16.483493077742278</v>
      </c>
      <c r="P43" s="10"/>
    </row>
    <row r="44" spans="1:16">
      <c r="A44" s="12"/>
      <c r="B44" s="25">
        <v>361.1</v>
      </c>
      <c r="C44" s="20" t="s">
        <v>51</v>
      </c>
      <c r="D44" s="46">
        <v>92605</v>
      </c>
      <c r="E44" s="46">
        <v>9256</v>
      </c>
      <c r="F44" s="46">
        <v>644</v>
      </c>
      <c r="G44" s="46">
        <v>12416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114921</v>
      </c>
      <c r="O44" s="47">
        <f t="shared" si="1"/>
        <v>4.8954632587859424</v>
      </c>
      <c r="P44" s="9"/>
    </row>
    <row r="45" spans="1:16">
      <c r="A45" s="12"/>
      <c r="B45" s="25">
        <v>362</v>
      </c>
      <c r="C45" s="20" t="s">
        <v>52</v>
      </c>
      <c r="D45" s="46">
        <v>185187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185187</v>
      </c>
      <c r="O45" s="47">
        <f t="shared" si="1"/>
        <v>7.8886900958466457</v>
      </c>
      <c r="P45" s="9"/>
    </row>
    <row r="46" spans="1:16">
      <c r="A46" s="12"/>
      <c r="B46" s="25">
        <v>366</v>
      </c>
      <c r="C46" s="20" t="s">
        <v>53</v>
      </c>
      <c r="D46" s="46">
        <v>10694</v>
      </c>
      <c r="E46" s="46">
        <v>4394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7"/>
        <v>15088</v>
      </c>
      <c r="O46" s="47">
        <f t="shared" si="1"/>
        <v>0.64272630457933977</v>
      </c>
      <c r="P46" s="9"/>
    </row>
    <row r="47" spans="1:16">
      <c r="A47" s="12"/>
      <c r="B47" s="25">
        <v>369.9</v>
      </c>
      <c r="C47" s="20" t="s">
        <v>54</v>
      </c>
      <c r="D47" s="46">
        <v>65852</v>
      </c>
      <c r="E47" s="46">
        <v>4131</v>
      </c>
      <c r="F47" s="46">
        <v>0</v>
      </c>
      <c r="G47" s="46">
        <v>1771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7"/>
        <v>71754</v>
      </c>
      <c r="O47" s="47">
        <f t="shared" si="1"/>
        <v>3.0566134185303513</v>
      </c>
      <c r="P47" s="9"/>
    </row>
    <row r="48" spans="1:16" ht="15.75">
      <c r="A48" s="29" t="s">
        <v>42</v>
      </c>
      <c r="B48" s="30"/>
      <c r="C48" s="31"/>
      <c r="D48" s="32">
        <f t="shared" ref="D48:M48" si="11">SUM(D49:D49)</f>
        <v>0</v>
      </c>
      <c r="E48" s="32">
        <f t="shared" si="11"/>
        <v>200000</v>
      </c>
      <c r="F48" s="32">
        <f t="shared" si="11"/>
        <v>899677</v>
      </c>
      <c r="G48" s="32">
        <f t="shared" si="11"/>
        <v>0</v>
      </c>
      <c r="H48" s="32">
        <f t="shared" si="11"/>
        <v>0</v>
      </c>
      <c r="I48" s="32">
        <f t="shared" si="11"/>
        <v>0</v>
      </c>
      <c r="J48" s="32">
        <f t="shared" si="11"/>
        <v>0</v>
      </c>
      <c r="K48" s="32">
        <f t="shared" si="11"/>
        <v>0</v>
      </c>
      <c r="L48" s="32">
        <f t="shared" si="11"/>
        <v>0</v>
      </c>
      <c r="M48" s="32">
        <f t="shared" si="11"/>
        <v>0</v>
      </c>
      <c r="N48" s="32">
        <f t="shared" si="7"/>
        <v>1099677</v>
      </c>
      <c r="O48" s="45">
        <f t="shared" si="1"/>
        <v>46.844600638977639</v>
      </c>
      <c r="P48" s="9"/>
    </row>
    <row r="49" spans="1:119" ht="15.75" thickBot="1">
      <c r="A49" s="12"/>
      <c r="B49" s="25">
        <v>381</v>
      </c>
      <c r="C49" s="20" t="s">
        <v>55</v>
      </c>
      <c r="D49" s="46">
        <v>0</v>
      </c>
      <c r="E49" s="46">
        <v>200000</v>
      </c>
      <c r="F49" s="46">
        <v>899677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7"/>
        <v>1099677</v>
      </c>
      <c r="O49" s="47">
        <f t="shared" si="1"/>
        <v>46.844600638977639</v>
      </c>
      <c r="P49" s="9"/>
    </row>
    <row r="50" spans="1:119" ht="16.5" thickBot="1">
      <c r="A50" s="14" t="s">
        <v>47</v>
      </c>
      <c r="B50" s="23"/>
      <c r="C50" s="22"/>
      <c r="D50" s="15">
        <f t="shared" ref="D50:M50" si="12">SUM(D5,D15,D21,D34,D40,D43,D48)</f>
        <v>14859682</v>
      </c>
      <c r="E50" s="15">
        <f t="shared" si="12"/>
        <v>2896736</v>
      </c>
      <c r="F50" s="15">
        <f t="shared" si="12"/>
        <v>900321</v>
      </c>
      <c r="G50" s="15">
        <f t="shared" si="12"/>
        <v>14187</v>
      </c>
      <c r="H50" s="15">
        <f t="shared" si="12"/>
        <v>0</v>
      </c>
      <c r="I50" s="15">
        <f t="shared" si="12"/>
        <v>0</v>
      </c>
      <c r="J50" s="15">
        <f t="shared" si="12"/>
        <v>0</v>
      </c>
      <c r="K50" s="15">
        <f t="shared" si="12"/>
        <v>0</v>
      </c>
      <c r="L50" s="15">
        <f t="shared" si="12"/>
        <v>0</v>
      </c>
      <c r="M50" s="15">
        <f t="shared" si="12"/>
        <v>0</v>
      </c>
      <c r="N50" s="15">
        <f t="shared" si="7"/>
        <v>18670926</v>
      </c>
      <c r="O50" s="38">
        <f t="shared" si="1"/>
        <v>795.35361022364214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48" t="s">
        <v>73</v>
      </c>
      <c r="M52" s="48"/>
      <c r="N52" s="48"/>
      <c r="O52" s="43">
        <v>23475</v>
      </c>
    </row>
    <row r="53" spans="1:119">
      <c r="A53" s="49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1"/>
    </row>
    <row r="54" spans="1:119" ht="15.75" customHeight="1" thickBot="1">
      <c r="A54" s="52" t="s">
        <v>70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4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57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9"/>
      <c r="M3" s="36"/>
      <c r="N3" s="37"/>
      <c r="O3" s="70" t="s">
        <v>62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58</v>
      </c>
      <c r="F4" s="34" t="s">
        <v>59</v>
      </c>
      <c r="G4" s="34" t="s">
        <v>60</v>
      </c>
      <c r="H4" s="34" t="s">
        <v>5</v>
      </c>
      <c r="I4" s="34" t="s">
        <v>6</v>
      </c>
      <c r="J4" s="35" t="s">
        <v>61</v>
      </c>
      <c r="K4" s="35" t="s">
        <v>7</v>
      </c>
      <c r="L4" s="35" t="s">
        <v>8</v>
      </c>
      <c r="M4" s="35" t="s">
        <v>9</v>
      </c>
      <c r="N4" s="35" t="s">
        <v>38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9925488</v>
      </c>
      <c r="E5" s="27">
        <f t="shared" si="0"/>
        <v>856707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10782195</v>
      </c>
      <c r="O5" s="33">
        <f t="shared" ref="O5:O48" si="1">(N5/O$50)</f>
        <v>460.62008714969244</v>
      </c>
      <c r="P5" s="6"/>
    </row>
    <row r="6" spans="1:133">
      <c r="A6" s="12"/>
      <c r="B6" s="25">
        <v>311</v>
      </c>
      <c r="C6" s="20" t="s">
        <v>2</v>
      </c>
      <c r="D6" s="46">
        <v>5879428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5879428</v>
      </c>
      <c r="O6" s="47">
        <f t="shared" si="1"/>
        <v>251.17173615857826</v>
      </c>
      <c r="P6" s="9"/>
    </row>
    <row r="7" spans="1:133">
      <c r="A7" s="12"/>
      <c r="B7" s="25">
        <v>312.41000000000003</v>
      </c>
      <c r="C7" s="20" t="s">
        <v>11</v>
      </c>
      <c r="D7" s="46">
        <v>401901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401901</v>
      </c>
      <c r="O7" s="47">
        <f t="shared" si="1"/>
        <v>17.169386534518114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153523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153523</v>
      </c>
      <c r="O8" s="47">
        <f t="shared" si="1"/>
        <v>6.5585697197539305</v>
      </c>
      <c r="P8" s="9"/>
    </row>
    <row r="9" spans="1:133">
      <c r="A9" s="12"/>
      <c r="B9" s="25">
        <v>312.60000000000002</v>
      </c>
      <c r="C9" s="20" t="s">
        <v>12</v>
      </c>
      <c r="D9" s="46">
        <v>37010</v>
      </c>
      <c r="E9" s="46">
        <v>703184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740194</v>
      </c>
      <c r="O9" s="47">
        <f t="shared" si="1"/>
        <v>31.621411483253588</v>
      </c>
      <c r="P9" s="9"/>
    </row>
    <row r="10" spans="1:133">
      <c r="A10" s="12"/>
      <c r="B10" s="25">
        <v>314.10000000000002</v>
      </c>
      <c r="C10" s="20" t="s">
        <v>13</v>
      </c>
      <c r="D10" s="46">
        <v>1811204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1811204</v>
      </c>
      <c r="O10" s="47">
        <f t="shared" si="1"/>
        <v>77.375427204374574</v>
      </c>
      <c r="P10" s="9"/>
    </row>
    <row r="11" spans="1:133">
      <c r="A11" s="12"/>
      <c r="B11" s="25">
        <v>314.3</v>
      </c>
      <c r="C11" s="20" t="s">
        <v>14</v>
      </c>
      <c r="D11" s="46">
        <v>213565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213565</v>
      </c>
      <c r="O11" s="47">
        <f t="shared" si="1"/>
        <v>9.123590225563909</v>
      </c>
      <c r="P11" s="9"/>
    </row>
    <row r="12" spans="1:133">
      <c r="A12" s="12"/>
      <c r="B12" s="25">
        <v>314.39999999999998</v>
      </c>
      <c r="C12" s="20" t="s">
        <v>15</v>
      </c>
      <c r="D12" s="46">
        <v>34127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34127</v>
      </c>
      <c r="O12" s="47">
        <f t="shared" si="1"/>
        <v>1.4579203691045797</v>
      </c>
      <c r="P12" s="9"/>
    </row>
    <row r="13" spans="1:133">
      <c r="A13" s="12"/>
      <c r="B13" s="25">
        <v>315</v>
      </c>
      <c r="C13" s="20" t="s">
        <v>16</v>
      </c>
      <c r="D13" s="46">
        <v>1469338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1469338</v>
      </c>
      <c r="O13" s="47">
        <f t="shared" si="1"/>
        <v>62.77076213260424</v>
      </c>
      <c r="P13" s="9"/>
    </row>
    <row r="14" spans="1:133">
      <c r="A14" s="12"/>
      <c r="B14" s="25">
        <v>316</v>
      </c>
      <c r="C14" s="20" t="s">
        <v>17</v>
      </c>
      <c r="D14" s="46">
        <v>78915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78915</v>
      </c>
      <c r="O14" s="47">
        <f t="shared" si="1"/>
        <v>3.3712833219412168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SUM(D16:D18)</f>
        <v>2375548</v>
      </c>
      <c r="E15" s="32">
        <f t="shared" si="3"/>
        <v>166254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1" si="4">SUM(D15:M15)</f>
        <v>2541802</v>
      </c>
      <c r="O15" s="45">
        <f t="shared" si="1"/>
        <v>108.5868933697881</v>
      </c>
      <c r="P15" s="10"/>
    </row>
    <row r="16" spans="1:133">
      <c r="A16" s="12"/>
      <c r="B16" s="25">
        <v>322</v>
      </c>
      <c r="C16" s="20" t="s">
        <v>0</v>
      </c>
      <c r="D16" s="46">
        <v>833727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833727</v>
      </c>
      <c r="O16" s="47">
        <f t="shared" si="1"/>
        <v>35.617182159945315</v>
      </c>
      <c r="P16" s="9"/>
    </row>
    <row r="17" spans="1:16">
      <c r="A17" s="12"/>
      <c r="B17" s="25">
        <v>323.10000000000002</v>
      </c>
      <c r="C17" s="20" t="s">
        <v>19</v>
      </c>
      <c r="D17" s="46">
        <v>1345736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1345736</v>
      </c>
      <c r="O17" s="47">
        <f t="shared" si="1"/>
        <v>57.490430622009569</v>
      </c>
      <c r="P17" s="9"/>
    </row>
    <row r="18" spans="1:16">
      <c r="A18" s="12"/>
      <c r="B18" s="25">
        <v>329</v>
      </c>
      <c r="C18" s="20" t="s">
        <v>22</v>
      </c>
      <c r="D18" s="46">
        <v>196085</v>
      </c>
      <c r="E18" s="46">
        <v>166254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362339</v>
      </c>
      <c r="O18" s="47">
        <f t="shared" si="1"/>
        <v>15.47928058783322</v>
      </c>
      <c r="P18" s="9"/>
    </row>
    <row r="19" spans="1:16" ht="15.75">
      <c r="A19" s="29" t="s">
        <v>24</v>
      </c>
      <c r="B19" s="30"/>
      <c r="C19" s="31"/>
      <c r="D19" s="32">
        <f t="shared" ref="D19:M19" si="5">SUM(D20:D30)</f>
        <v>1934930</v>
      </c>
      <c r="E19" s="32">
        <f t="shared" si="5"/>
        <v>1004042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2938972</v>
      </c>
      <c r="O19" s="45">
        <f t="shared" si="1"/>
        <v>125.55416951469583</v>
      </c>
      <c r="P19" s="10"/>
    </row>
    <row r="20" spans="1:16">
      <c r="A20" s="12"/>
      <c r="B20" s="25">
        <v>331.2</v>
      </c>
      <c r="C20" s="20" t="s">
        <v>23</v>
      </c>
      <c r="D20" s="46">
        <v>0</v>
      </c>
      <c r="E20" s="46">
        <v>18183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18183</v>
      </c>
      <c r="O20" s="47">
        <f t="shared" si="1"/>
        <v>0.7767857142857143</v>
      </c>
      <c r="P20" s="9"/>
    </row>
    <row r="21" spans="1:16">
      <c r="A21" s="12"/>
      <c r="B21" s="25">
        <v>331.49</v>
      </c>
      <c r="C21" s="20" t="s">
        <v>67</v>
      </c>
      <c r="D21" s="46">
        <v>0</v>
      </c>
      <c r="E21" s="46">
        <v>188515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188515</v>
      </c>
      <c r="O21" s="47">
        <f t="shared" si="1"/>
        <v>8.0534432672590572</v>
      </c>
      <c r="P21" s="9"/>
    </row>
    <row r="22" spans="1:16">
      <c r="A22" s="12"/>
      <c r="B22" s="25">
        <v>334.36</v>
      </c>
      <c r="C22" s="20" t="s">
        <v>26</v>
      </c>
      <c r="D22" s="46">
        <v>0</v>
      </c>
      <c r="E22" s="46">
        <v>336400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8" si="6">SUM(D22:M22)</f>
        <v>336400</v>
      </c>
      <c r="O22" s="47">
        <f t="shared" si="1"/>
        <v>14.371155160628845</v>
      </c>
      <c r="P22" s="9"/>
    </row>
    <row r="23" spans="1:16">
      <c r="A23" s="12"/>
      <c r="B23" s="25">
        <v>334.39</v>
      </c>
      <c r="C23" s="20" t="s">
        <v>27</v>
      </c>
      <c r="D23" s="46">
        <v>0</v>
      </c>
      <c r="E23" s="46">
        <v>10891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10891</v>
      </c>
      <c r="O23" s="47">
        <f t="shared" si="1"/>
        <v>0.46526828434723172</v>
      </c>
      <c r="P23" s="9"/>
    </row>
    <row r="24" spans="1:16">
      <c r="A24" s="12"/>
      <c r="B24" s="25">
        <v>334.7</v>
      </c>
      <c r="C24" s="20" t="s">
        <v>29</v>
      </c>
      <c r="D24" s="46">
        <v>0</v>
      </c>
      <c r="E24" s="46">
        <v>172248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172248</v>
      </c>
      <c r="O24" s="47">
        <f t="shared" si="1"/>
        <v>7.35850991114149</v>
      </c>
      <c r="P24" s="9"/>
    </row>
    <row r="25" spans="1:16">
      <c r="A25" s="12"/>
      <c r="B25" s="25">
        <v>335.12</v>
      </c>
      <c r="C25" s="20" t="s">
        <v>30</v>
      </c>
      <c r="D25" s="46">
        <v>549058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549058</v>
      </c>
      <c r="O25" s="47">
        <f t="shared" si="1"/>
        <v>23.455997949419</v>
      </c>
      <c r="P25" s="9"/>
    </row>
    <row r="26" spans="1:16">
      <c r="A26" s="12"/>
      <c r="B26" s="25">
        <v>335.15</v>
      </c>
      <c r="C26" s="20" t="s">
        <v>31</v>
      </c>
      <c r="D26" s="46">
        <v>5917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5917</v>
      </c>
      <c r="O26" s="47">
        <f t="shared" si="1"/>
        <v>0.25277682843472316</v>
      </c>
      <c r="P26" s="9"/>
    </row>
    <row r="27" spans="1:16">
      <c r="A27" s="12"/>
      <c r="B27" s="25">
        <v>335.18</v>
      </c>
      <c r="C27" s="20" t="s">
        <v>32</v>
      </c>
      <c r="D27" s="46">
        <v>1379165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1379165</v>
      </c>
      <c r="O27" s="47">
        <f t="shared" si="1"/>
        <v>58.918532125768969</v>
      </c>
      <c r="P27" s="9"/>
    </row>
    <row r="28" spans="1:16">
      <c r="A28" s="12"/>
      <c r="B28" s="25">
        <v>335.49</v>
      </c>
      <c r="C28" s="20" t="s">
        <v>33</v>
      </c>
      <c r="D28" s="46">
        <v>790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790</v>
      </c>
      <c r="O28" s="47">
        <f t="shared" si="1"/>
        <v>3.3749145591250855E-2</v>
      </c>
      <c r="P28" s="9"/>
    </row>
    <row r="29" spans="1:16">
      <c r="A29" s="12"/>
      <c r="B29" s="25">
        <v>337.4</v>
      </c>
      <c r="C29" s="20" t="s">
        <v>34</v>
      </c>
      <c r="D29" s="46">
        <v>0</v>
      </c>
      <c r="E29" s="46">
        <v>27660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48" si="7">SUM(D29:M29)</f>
        <v>27660</v>
      </c>
      <c r="O29" s="47">
        <f t="shared" si="1"/>
        <v>1.1816473000683527</v>
      </c>
      <c r="P29" s="9"/>
    </row>
    <row r="30" spans="1:16">
      <c r="A30" s="12"/>
      <c r="B30" s="25">
        <v>337.7</v>
      </c>
      <c r="C30" s="20" t="s">
        <v>35</v>
      </c>
      <c r="D30" s="46">
        <v>0</v>
      </c>
      <c r="E30" s="46">
        <v>250145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250145</v>
      </c>
      <c r="O30" s="47">
        <f t="shared" si="1"/>
        <v>10.686303827751196</v>
      </c>
      <c r="P30" s="9"/>
    </row>
    <row r="31" spans="1:16" ht="15.75">
      <c r="A31" s="29" t="s">
        <v>40</v>
      </c>
      <c r="B31" s="30"/>
      <c r="C31" s="31"/>
      <c r="D31" s="32">
        <f t="shared" ref="D31:M31" si="8">SUM(D32:D36)</f>
        <v>258040</v>
      </c>
      <c r="E31" s="32">
        <f t="shared" si="8"/>
        <v>519127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0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si="7"/>
        <v>777167</v>
      </c>
      <c r="O31" s="45">
        <f t="shared" si="1"/>
        <v>33.200914217361586</v>
      </c>
      <c r="P31" s="10"/>
    </row>
    <row r="32" spans="1:16">
      <c r="A32" s="12"/>
      <c r="B32" s="25">
        <v>341.9</v>
      </c>
      <c r="C32" s="20" t="s">
        <v>68</v>
      </c>
      <c r="D32" s="46">
        <v>2370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2370</v>
      </c>
      <c r="O32" s="47">
        <f t="shared" si="1"/>
        <v>0.10124743677375256</v>
      </c>
      <c r="P32" s="9"/>
    </row>
    <row r="33" spans="1:119">
      <c r="A33" s="12"/>
      <c r="B33" s="25">
        <v>342.1</v>
      </c>
      <c r="C33" s="20" t="s">
        <v>43</v>
      </c>
      <c r="D33" s="46">
        <v>2910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2910</v>
      </c>
      <c r="O33" s="47">
        <f t="shared" si="1"/>
        <v>0.12431647300068353</v>
      </c>
      <c r="P33" s="9"/>
    </row>
    <row r="34" spans="1:119">
      <c r="A34" s="12"/>
      <c r="B34" s="25">
        <v>343.9</v>
      </c>
      <c r="C34" s="20" t="s">
        <v>44</v>
      </c>
      <c r="D34" s="46">
        <v>0</v>
      </c>
      <c r="E34" s="46">
        <v>519127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519127</v>
      </c>
      <c r="O34" s="47">
        <f t="shared" si="1"/>
        <v>22.177332535885167</v>
      </c>
      <c r="P34" s="9"/>
    </row>
    <row r="35" spans="1:119">
      <c r="A35" s="12"/>
      <c r="B35" s="25">
        <v>347.2</v>
      </c>
      <c r="C35" s="20" t="s">
        <v>45</v>
      </c>
      <c r="D35" s="46">
        <v>158969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158969</v>
      </c>
      <c r="O35" s="47">
        <f t="shared" si="1"/>
        <v>6.7912252221462746</v>
      </c>
      <c r="P35" s="9"/>
    </row>
    <row r="36" spans="1:119">
      <c r="A36" s="12"/>
      <c r="B36" s="25">
        <v>347.5</v>
      </c>
      <c r="C36" s="20" t="s">
        <v>46</v>
      </c>
      <c r="D36" s="46">
        <v>93791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93791</v>
      </c>
      <c r="O36" s="47">
        <f t="shared" si="1"/>
        <v>4.0067925495557075</v>
      </c>
      <c r="P36" s="9"/>
    </row>
    <row r="37" spans="1:119" ht="15.75">
      <c r="A37" s="29" t="s">
        <v>41</v>
      </c>
      <c r="B37" s="30"/>
      <c r="C37" s="31"/>
      <c r="D37" s="32">
        <f t="shared" ref="D37:M37" si="9">SUM(D38:D39)</f>
        <v>421818</v>
      </c>
      <c r="E37" s="32">
        <f t="shared" si="9"/>
        <v>1355</v>
      </c>
      <c r="F37" s="32">
        <f t="shared" si="9"/>
        <v>0</v>
      </c>
      <c r="G37" s="32">
        <f t="shared" si="9"/>
        <v>0</v>
      </c>
      <c r="H37" s="32">
        <f t="shared" si="9"/>
        <v>0</v>
      </c>
      <c r="I37" s="32">
        <f t="shared" si="9"/>
        <v>0</v>
      </c>
      <c r="J37" s="32">
        <f t="shared" si="9"/>
        <v>0</v>
      </c>
      <c r="K37" s="32">
        <f t="shared" si="9"/>
        <v>0</v>
      </c>
      <c r="L37" s="32">
        <f t="shared" si="9"/>
        <v>0</v>
      </c>
      <c r="M37" s="32">
        <f t="shared" si="9"/>
        <v>0</v>
      </c>
      <c r="N37" s="32">
        <f t="shared" si="7"/>
        <v>423173</v>
      </c>
      <c r="O37" s="45">
        <f t="shared" si="1"/>
        <v>18.078135680109366</v>
      </c>
      <c r="P37" s="10"/>
    </row>
    <row r="38" spans="1:119">
      <c r="A38" s="13"/>
      <c r="B38" s="39">
        <v>351.5</v>
      </c>
      <c r="C38" s="21" t="s">
        <v>49</v>
      </c>
      <c r="D38" s="46">
        <v>148247</v>
      </c>
      <c r="E38" s="46">
        <v>1355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149602</v>
      </c>
      <c r="O38" s="47">
        <f t="shared" si="1"/>
        <v>6.3910628844839374</v>
      </c>
      <c r="P38" s="9"/>
    </row>
    <row r="39" spans="1:119">
      <c r="A39" s="13"/>
      <c r="B39" s="39">
        <v>354</v>
      </c>
      <c r="C39" s="21" t="s">
        <v>50</v>
      </c>
      <c r="D39" s="46">
        <v>273571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273571</v>
      </c>
      <c r="O39" s="47">
        <f t="shared" si="1"/>
        <v>11.687072795625427</v>
      </c>
      <c r="P39" s="9"/>
    </row>
    <row r="40" spans="1:119" ht="15.75">
      <c r="A40" s="29" t="s">
        <v>3</v>
      </c>
      <c r="B40" s="30"/>
      <c r="C40" s="31"/>
      <c r="D40" s="32">
        <f t="shared" ref="D40:M40" si="10">SUM(D41:D44)</f>
        <v>384690</v>
      </c>
      <c r="E40" s="32">
        <f t="shared" si="10"/>
        <v>90530</v>
      </c>
      <c r="F40" s="32">
        <f t="shared" si="10"/>
        <v>0</v>
      </c>
      <c r="G40" s="32">
        <f t="shared" si="10"/>
        <v>50396</v>
      </c>
      <c r="H40" s="32">
        <f t="shared" si="10"/>
        <v>0</v>
      </c>
      <c r="I40" s="32">
        <f t="shared" si="10"/>
        <v>0</v>
      </c>
      <c r="J40" s="32">
        <f t="shared" si="10"/>
        <v>0</v>
      </c>
      <c r="K40" s="32">
        <f t="shared" si="10"/>
        <v>0</v>
      </c>
      <c r="L40" s="32">
        <f t="shared" si="10"/>
        <v>0</v>
      </c>
      <c r="M40" s="32">
        <f t="shared" si="10"/>
        <v>0</v>
      </c>
      <c r="N40" s="32">
        <f t="shared" si="7"/>
        <v>525616</v>
      </c>
      <c r="O40" s="45">
        <f t="shared" si="1"/>
        <v>22.454545454545453</v>
      </c>
      <c r="P40" s="10"/>
    </row>
    <row r="41" spans="1:119">
      <c r="A41" s="12"/>
      <c r="B41" s="25">
        <v>361.1</v>
      </c>
      <c r="C41" s="20" t="s">
        <v>51</v>
      </c>
      <c r="D41" s="46">
        <v>86783</v>
      </c>
      <c r="E41" s="46">
        <v>23249</v>
      </c>
      <c r="F41" s="46">
        <v>0</v>
      </c>
      <c r="G41" s="46">
        <v>35391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145423</v>
      </c>
      <c r="O41" s="47">
        <f t="shared" si="1"/>
        <v>6.2125341763499655</v>
      </c>
      <c r="P41" s="9"/>
    </row>
    <row r="42" spans="1:119">
      <c r="A42" s="12"/>
      <c r="B42" s="25">
        <v>362</v>
      </c>
      <c r="C42" s="20" t="s">
        <v>52</v>
      </c>
      <c r="D42" s="46">
        <v>240696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240696</v>
      </c>
      <c r="O42" s="47">
        <f t="shared" si="1"/>
        <v>10.282638414217361</v>
      </c>
      <c r="P42" s="9"/>
    </row>
    <row r="43" spans="1:119">
      <c r="A43" s="12"/>
      <c r="B43" s="25">
        <v>366</v>
      </c>
      <c r="C43" s="20" t="s">
        <v>53</v>
      </c>
      <c r="D43" s="46">
        <v>2300</v>
      </c>
      <c r="E43" s="46">
        <v>62044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64344</v>
      </c>
      <c r="O43" s="47">
        <f t="shared" si="1"/>
        <v>2.7488038277511961</v>
      </c>
      <c r="P43" s="9"/>
    </row>
    <row r="44" spans="1:119">
      <c r="A44" s="12"/>
      <c r="B44" s="25">
        <v>369.9</v>
      </c>
      <c r="C44" s="20" t="s">
        <v>54</v>
      </c>
      <c r="D44" s="46">
        <v>54911</v>
      </c>
      <c r="E44" s="46">
        <v>5237</v>
      </c>
      <c r="F44" s="46">
        <v>0</v>
      </c>
      <c r="G44" s="46">
        <v>15005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75153</v>
      </c>
      <c r="O44" s="47">
        <f t="shared" si="1"/>
        <v>3.2105690362269308</v>
      </c>
      <c r="P44" s="9"/>
    </row>
    <row r="45" spans="1:119" ht="15.75">
      <c r="A45" s="29" t="s">
        <v>42</v>
      </c>
      <c r="B45" s="30"/>
      <c r="C45" s="31"/>
      <c r="D45" s="32">
        <f t="shared" ref="D45:M45" si="11">SUM(D46:D47)</f>
        <v>0</v>
      </c>
      <c r="E45" s="32">
        <f t="shared" si="11"/>
        <v>115962</v>
      </c>
      <c r="F45" s="32">
        <f t="shared" si="11"/>
        <v>0</v>
      </c>
      <c r="G45" s="32">
        <f t="shared" si="11"/>
        <v>16228463</v>
      </c>
      <c r="H45" s="32">
        <f t="shared" si="11"/>
        <v>0</v>
      </c>
      <c r="I45" s="32">
        <f t="shared" si="11"/>
        <v>0</v>
      </c>
      <c r="J45" s="32">
        <f t="shared" si="11"/>
        <v>0</v>
      </c>
      <c r="K45" s="32">
        <f t="shared" si="11"/>
        <v>0</v>
      </c>
      <c r="L45" s="32">
        <f t="shared" si="11"/>
        <v>0</v>
      </c>
      <c r="M45" s="32">
        <f t="shared" si="11"/>
        <v>0</v>
      </c>
      <c r="N45" s="32">
        <f t="shared" si="7"/>
        <v>16344425</v>
      </c>
      <c r="O45" s="45">
        <f t="shared" si="1"/>
        <v>698.24098598769649</v>
      </c>
      <c r="P45" s="9"/>
    </row>
    <row r="46" spans="1:119">
      <c r="A46" s="12"/>
      <c r="B46" s="25">
        <v>381</v>
      </c>
      <c r="C46" s="20" t="s">
        <v>55</v>
      </c>
      <c r="D46" s="46">
        <v>0</v>
      </c>
      <c r="E46" s="46">
        <v>115962</v>
      </c>
      <c r="F46" s="46">
        <v>0</v>
      </c>
      <c r="G46" s="46">
        <v>1448463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7"/>
        <v>1564425</v>
      </c>
      <c r="O46" s="47">
        <f t="shared" si="1"/>
        <v>66.832920369104585</v>
      </c>
      <c r="P46" s="9"/>
    </row>
    <row r="47" spans="1:119" ht="15.75" thickBot="1">
      <c r="A47" s="12"/>
      <c r="B47" s="25">
        <v>384</v>
      </c>
      <c r="C47" s="20" t="s">
        <v>56</v>
      </c>
      <c r="D47" s="46">
        <v>0</v>
      </c>
      <c r="E47" s="46">
        <v>0</v>
      </c>
      <c r="F47" s="46">
        <v>0</v>
      </c>
      <c r="G47" s="46">
        <v>14780000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7"/>
        <v>14780000</v>
      </c>
      <c r="O47" s="47">
        <f t="shared" si="1"/>
        <v>631.40806561859199</v>
      </c>
      <c r="P47" s="9"/>
    </row>
    <row r="48" spans="1:119" ht="16.5" thickBot="1">
      <c r="A48" s="14" t="s">
        <v>47</v>
      </c>
      <c r="B48" s="23"/>
      <c r="C48" s="22"/>
      <c r="D48" s="15">
        <f t="shared" ref="D48:M48" si="12">SUM(D5,D15,D19,D31,D37,D40,D45)</f>
        <v>15300514</v>
      </c>
      <c r="E48" s="15">
        <f t="shared" si="12"/>
        <v>2753977</v>
      </c>
      <c r="F48" s="15">
        <f t="shared" si="12"/>
        <v>0</v>
      </c>
      <c r="G48" s="15">
        <f t="shared" si="12"/>
        <v>16278859</v>
      </c>
      <c r="H48" s="15">
        <f t="shared" si="12"/>
        <v>0</v>
      </c>
      <c r="I48" s="15">
        <f t="shared" si="12"/>
        <v>0</v>
      </c>
      <c r="J48" s="15">
        <f t="shared" si="12"/>
        <v>0</v>
      </c>
      <c r="K48" s="15">
        <f t="shared" si="12"/>
        <v>0</v>
      </c>
      <c r="L48" s="15">
        <f t="shared" si="12"/>
        <v>0</v>
      </c>
      <c r="M48" s="15">
        <f t="shared" si="12"/>
        <v>0</v>
      </c>
      <c r="N48" s="15">
        <f t="shared" si="7"/>
        <v>34333350</v>
      </c>
      <c r="O48" s="38">
        <f t="shared" si="1"/>
        <v>1466.7357313738892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48" t="s">
        <v>69</v>
      </c>
      <c r="M50" s="48"/>
      <c r="N50" s="48"/>
      <c r="O50" s="43">
        <v>23408</v>
      </c>
    </row>
    <row r="51" spans="1:15">
      <c r="A51" s="49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1"/>
    </row>
    <row r="52" spans="1:15" ht="15.75" thickBot="1">
      <c r="A52" s="52" t="s">
        <v>70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4"/>
    </row>
  </sheetData>
  <mergeCells count="10">
    <mergeCell ref="A52:O52"/>
    <mergeCell ref="L50:N50"/>
    <mergeCell ref="A51:O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4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48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57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9"/>
      <c r="M3" s="36"/>
      <c r="N3" s="37"/>
      <c r="O3" s="70" t="s">
        <v>62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58</v>
      </c>
      <c r="F4" s="34" t="s">
        <v>59</v>
      </c>
      <c r="G4" s="34" t="s">
        <v>60</v>
      </c>
      <c r="H4" s="34" t="s">
        <v>5</v>
      </c>
      <c r="I4" s="34" t="s">
        <v>6</v>
      </c>
      <c r="J4" s="35" t="s">
        <v>61</v>
      </c>
      <c r="K4" s="35" t="s">
        <v>7</v>
      </c>
      <c r="L4" s="35" t="s">
        <v>8</v>
      </c>
      <c r="M4" s="35" t="s">
        <v>9</v>
      </c>
      <c r="N4" s="35" t="s">
        <v>38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10344717</v>
      </c>
      <c r="E5" s="27">
        <f t="shared" si="0"/>
        <v>857382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11202099</v>
      </c>
      <c r="O5" s="33">
        <f t="shared" ref="O5:O50" si="1">(N5/O$52)</f>
        <v>445.71276807384714</v>
      </c>
      <c r="P5" s="6"/>
    </row>
    <row r="6" spans="1:133">
      <c r="A6" s="12"/>
      <c r="B6" s="25">
        <v>311</v>
      </c>
      <c r="C6" s="20" t="s">
        <v>2</v>
      </c>
      <c r="D6" s="46">
        <v>6574981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6574981</v>
      </c>
      <c r="O6" s="47">
        <f t="shared" si="1"/>
        <v>261.60748816297297</v>
      </c>
      <c r="P6" s="9"/>
    </row>
    <row r="7" spans="1:133">
      <c r="A7" s="12"/>
      <c r="B7" s="25">
        <v>312.41000000000003</v>
      </c>
      <c r="C7" s="20" t="s">
        <v>11</v>
      </c>
      <c r="D7" s="46">
        <v>412841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412841</v>
      </c>
      <c r="O7" s="47">
        <f t="shared" si="1"/>
        <v>16.426252337564158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159630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159630</v>
      </c>
      <c r="O8" s="47">
        <f t="shared" si="1"/>
        <v>6.351410496160427</v>
      </c>
      <c r="P8" s="9"/>
    </row>
    <row r="9" spans="1:133">
      <c r="A9" s="12"/>
      <c r="B9" s="25">
        <v>312.60000000000002</v>
      </c>
      <c r="C9" s="20" t="s">
        <v>12</v>
      </c>
      <c r="D9" s="46">
        <v>36724</v>
      </c>
      <c r="E9" s="46">
        <v>697752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734476</v>
      </c>
      <c r="O9" s="47">
        <f t="shared" si="1"/>
        <v>29.223570604384673</v>
      </c>
      <c r="P9" s="9"/>
    </row>
    <row r="10" spans="1:133">
      <c r="A10" s="12"/>
      <c r="B10" s="25">
        <v>314.10000000000002</v>
      </c>
      <c r="C10" s="20" t="s">
        <v>13</v>
      </c>
      <c r="D10" s="46">
        <v>1662906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1662906</v>
      </c>
      <c r="O10" s="47">
        <f t="shared" si="1"/>
        <v>66.164246210161934</v>
      </c>
      <c r="P10" s="9"/>
    </row>
    <row r="11" spans="1:133">
      <c r="A11" s="12"/>
      <c r="B11" s="25">
        <v>314.3</v>
      </c>
      <c r="C11" s="20" t="s">
        <v>14</v>
      </c>
      <c r="D11" s="46">
        <v>210554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210554</v>
      </c>
      <c r="O11" s="47">
        <f t="shared" si="1"/>
        <v>8.3775912147375955</v>
      </c>
      <c r="P11" s="9"/>
    </row>
    <row r="12" spans="1:133">
      <c r="A12" s="12"/>
      <c r="B12" s="25">
        <v>314.39999999999998</v>
      </c>
      <c r="C12" s="20" t="s">
        <v>15</v>
      </c>
      <c r="D12" s="46">
        <v>30176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30176</v>
      </c>
      <c r="O12" s="47">
        <f t="shared" si="1"/>
        <v>1.200652528548124</v>
      </c>
      <c r="P12" s="9"/>
    </row>
    <row r="13" spans="1:133">
      <c r="A13" s="12"/>
      <c r="B13" s="25">
        <v>315</v>
      </c>
      <c r="C13" s="20" t="s">
        <v>16</v>
      </c>
      <c r="D13" s="46">
        <v>1336528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1336528</v>
      </c>
      <c r="O13" s="47">
        <f t="shared" si="1"/>
        <v>53.178211912624839</v>
      </c>
      <c r="P13" s="9"/>
    </row>
    <row r="14" spans="1:133">
      <c r="A14" s="12"/>
      <c r="B14" s="25">
        <v>316</v>
      </c>
      <c r="C14" s="20" t="s">
        <v>17</v>
      </c>
      <c r="D14" s="46">
        <v>80007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80007</v>
      </c>
      <c r="O14" s="47">
        <f t="shared" si="1"/>
        <v>3.1833446066923963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SUM(D16:D20)</f>
        <v>2180007</v>
      </c>
      <c r="E15" s="32">
        <f t="shared" si="3"/>
        <v>162851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1" si="4">SUM(D15:M15)</f>
        <v>2342858</v>
      </c>
      <c r="O15" s="45">
        <f t="shared" si="1"/>
        <v>93.218398121991001</v>
      </c>
      <c r="P15" s="10"/>
    </row>
    <row r="16" spans="1:133">
      <c r="A16" s="12"/>
      <c r="B16" s="25">
        <v>322</v>
      </c>
      <c r="C16" s="20" t="s">
        <v>0</v>
      </c>
      <c r="D16" s="46">
        <v>757785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757785</v>
      </c>
      <c r="O16" s="47">
        <f t="shared" si="1"/>
        <v>30.150996697568932</v>
      </c>
      <c r="P16" s="9"/>
    </row>
    <row r="17" spans="1:16">
      <c r="A17" s="12"/>
      <c r="B17" s="25">
        <v>323.10000000000002</v>
      </c>
      <c r="C17" s="20" t="s">
        <v>19</v>
      </c>
      <c r="D17" s="46">
        <v>1308472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1308472</v>
      </c>
      <c r="O17" s="47">
        <f t="shared" si="1"/>
        <v>52.061910635419565</v>
      </c>
      <c r="P17" s="9"/>
    </row>
    <row r="18" spans="1:16">
      <c r="A18" s="12"/>
      <c r="B18" s="25">
        <v>324.11</v>
      </c>
      <c r="C18" s="20" t="s">
        <v>20</v>
      </c>
      <c r="D18" s="46">
        <v>0</v>
      </c>
      <c r="E18" s="46">
        <v>1473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1473</v>
      </c>
      <c r="O18" s="47">
        <f t="shared" si="1"/>
        <v>5.8608204352842877E-2</v>
      </c>
      <c r="P18" s="9"/>
    </row>
    <row r="19" spans="1:16">
      <c r="A19" s="12"/>
      <c r="B19" s="25">
        <v>324.61</v>
      </c>
      <c r="C19" s="20" t="s">
        <v>21</v>
      </c>
      <c r="D19" s="46">
        <v>0</v>
      </c>
      <c r="E19" s="46">
        <v>15321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15321</v>
      </c>
      <c r="O19" s="47">
        <f t="shared" si="1"/>
        <v>0.60959694425655508</v>
      </c>
      <c r="P19" s="9"/>
    </row>
    <row r="20" spans="1:16">
      <c r="A20" s="12"/>
      <c r="B20" s="25">
        <v>329</v>
      </c>
      <c r="C20" s="20" t="s">
        <v>22</v>
      </c>
      <c r="D20" s="46">
        <v>113750</v>
      </c>
      <c r="E20" s="46">
        <v>146057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259807</v>
      </c>
      <c r="O20" s="47">
        <f t="shared" si="1"/>
        <v>10.337285640393109</v>
      </c>
      <c r="P20" s="9"/>
    </row>
    <row r="21" spans="1:16" ht="15.75">
      <c r="A21" s="29" t="s">
        <v>24</v>
      </c>
      <c r="B21" s="30"/>
      <c r="C21" s="31"/>
      <c r="D21" s="32">
        <f t="shared" ref="D21:M21" si="5">SUM(D22:D33)</f>
        <v>1993323</v>
      </c>
      <c r="E21" s="32">
        <f t="shared" si="5"/>
        <v>1238461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3231784</v>
      </c>
      <c r="O21" s="45">
        <f t="shared" si="1"/>
        <v>128.5872756933116</v>
      </c>
      <c r="P21" s="10"/>
    </row>
    <row r="22" spans="1:16">
      <c r="A22" s="12"/>
      <c r="B22" s="25">
        <v>331.2</v>
      </c>
      <c r="C22" s="20" t="s">
        <v>23</v>
      </c>
      <c r="D22" s="46">
        <v>0</v>
      </c>
      <c r="E22" s="46">
        <v>3328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31" si="6">SUM(D22:M22)</f>
        <v>3328</v>
      </c>
      <c r="O22" s="47">
        <f t="shared" si="1"/>
        <v>0.13241554927784188</v>
      </c>
      <c r="P22" s="9"/>
    </row>
    <row r="23" spans="1:16">
      <c r="A23" s="12"/>
      <c r="B23" s="25">
        <v>331.5</v>
      </c>
      <c r="C23" s="20" t="s">
        <v>25</v>
      </c>
      <c r="D23" s="46">
        <v>0</v>
      </c>
      <c r="E23" s="46">
        <v>6255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6255</v>
      </c>
      <c r="O23" s="47">
        <f t="shared" si="1"/>
        <v>0.24887597978753034</v>
      </c>
      <c r="P23" s="9"/>
    </row>
    <row r="24" spans="1:16">
      <c r="A24" s="12"/>
      <c r="B24" s="25">
        <v>334.36</v>
      </c>
      <c r="C24" s="20" t="s">
        <v>26</v>
      </c>
      <c r="D24" s="46">
        <v>0</v>
      </c>
      <c r="E24" s="46">
        <v>172748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172748</v>
      </c>
      <c r="O24" s="47">
        <f t="shared" si="1"/>
        <v>6.8733537580074007</v>
      </c>
      <c r="P24" s="9"/>
    </row>
    <row r="25" spans="1:16">
      <c r="A25" s="12"/>
      <c r="B25" s="25">
        <v>334.39</v>
      </c>
      <c r="C25" s="20" t="s">
        <v>27</v>
      </c>
      <c r="D25" s="46">
        <v>0</v>
      </c>
      <c r="E25" s="46">
        <v>85436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85436</v>
      </c>
      <c r="O25" s="47">
        <f t="shared" si="1"/>
        <v>3.3993554291170969</v>
      </c>
      <c r="P25" s="9"/>
    </row>
    <row r="26" spans="1:16">
      <c r="A26" s="12"/>
      <c r="B26" s="25">
        <v>334.5</v>
      </c>
      <c r="C26" s="20" t="s">
        <v>28</v>
      </c>
      <c r="D26" s="46">
        <v>0</v>
      </c>
      <c r="E26" s="46">
        <v>1007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1007</v>
      </c>
      <c r="O26" s="47">
        <f t="shared" si="1"/>
        <v>4.0066844387856605E-2</v>
      </c>
      <c r="P26" s="9"/>
    </row>
    <row r="27" spans="1:16">
      <c r="A27" s="12"/>
      <c r="B27" s="25">
        <v>334.7</v>
      </c>
      <c r="C27" s="20" t="s">
        <v>29</v>
      </c>
      <c r="D27" s="46">
        <v>0</v>
      </c>
      <c r="E27" s="46">
        <v>695359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695359</v>
      </c>
      <c r="O27" s="47">
        <f t="shared" si="1"/>
        <v>27.667170652130665</v>
      </c>
      <c r="P27" s="9"/>
    </row>
    <row r="28" spans="1:16">
      <c r="A28" s="12"/>
      <c r="B28" s="25">
        <v>335.12</v>
      </c>
      <c r="C28" s="20" t="s">
        <v>30</v>
      </c>
      <c r="D28" s="46">
        <v>555212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555212</v>
      </c>
      <c r="O28" s="47">
        <f t="shared" si="1"/>
        <v>22.090956113476306</v>
      </c>
      <c r="P28" s="9"/>
    </row>
    <row r="29" spans="1:16">
      <c r="A29" s="12"/>
      <c r="B29" s="25">
        <v>335.15</v>
      </c>
      <c r="C29" s="20" t="s">
        <v>31</v>
      </c>
      <c r="D29" s="46">
        <v>4769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4769</v>
      </c>
      <c r="O29" s="47">
        <f t="shared" si="1"/>
        <v>0.1897505271953209</v>
      </c>
      <c r="P29" s="9"/>
    </row>
    <row r="30" spans="1:16">
      <c r="A30" s="12"/>
      <c r="B30" s="25">
        <v>335.18</v>
      </c>
      <c r="C30" s="20" t="s">
        <v>32</v>
      </c>
      <c r="D30" s="46">
        <v>1431464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1431464</v>
      </c>
      <c r="O30" s="47">
        <f t="shared" si="1"/>
        <v>56.955556439740583</v>
      </c>
      <c r="P30" s="9"/>
    </row>
    <row r="31" spans="1:16">
      <c r="A31" s="12"/>
      <c r="B31" s="25">
        <v>335.49</v>
      </c>
      <c r="C31" s="20" t="s">
        <v>33</v>
      </c>
      <c r="D31" s="46">
        <v>1878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1878</v>
      </c>
      <c r="O31" s="47">
        <f t="shared" si="1"/>
        <v>7.4722476425416781E-2</v>
      </c>
      <c r="P31" s="9"/>
    </row>
    <row r="32" spans="1:16">
      <c r="A32" s="12"/>
      <c r="B32" s="25">
        <v>337.4</v>
      </c>
      <c r="C32" s="20" t="s">
        <v>34</v>
      </c>
      <c r="D32" s="46">
        <v>0</v>
      </c>
      <c r="E32" s="46">
        <v>35289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50" si="7">SUM(D32:M32)</f>
        <v>35289</v>
      </c>
      <c r="O32" s="47">
        <f t="shared" si="1"/>
        <v>1.4040902399236064</v>
      </c>
      <c r="P32" s="9"/>
    </row>
    <row r="33" spans="1:16">
      <c r="A33" s="12"/>
      <c r="B33" s="25">
        <v>337.7</v>
      </c>
      <c r="C33" s="20" t="s">
        <v>35</v>
      </c>
      <c r="D33" s="46">
        <v>0</v>
      </c>
      <c r="E33" s="46">
        <v>239039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239039</v>
      </c>
      <c r="O33" s="47">
        <f t="shared" si="1"/>
        <v>9.5109616838419608</v>
      </c>
      <c r="P33" s="9"/>
    </row>
    <row r="34" spans="1:16" ht="15.75">
      <c r="A34" s="29" t="s">
        <v>40</v>
      </c>
      <c r="B34" s="30"/>
      <c r="C34" s="31"/>
      <c r="D34" s="32">
        <f t="shared" ref="D34:M34" si="8">SUM(D35:D38)</f>
        <v>263720</v>
      </c>
      <c r="E34" s="32">
        <f t="shared" si="8"/>
        <v>524960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0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si="7"/>
        <v>788680</v>
      </c>
      <c r="O34" s="45">
        <f t="shared" si="1"/>
        <v>31.380257032586638</v>
      </c>
      <c r="P34" s="10"/>
    </row>
    <row r="35" spans="1:16">
      <c r="A35" s="12"/>
      <c r="B35" s="25">
        <v>342.1</v>
      </c>
      <c r="C35" s="20" t="s">
        <v>43</v>
      </c>
      <c r="D35" s="46">
        <v>2815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2815</v>
      </c>
      <c r="O35" s="47">
        <f t="shared" si="1"/>
        <v>0.11200413798591494</v>
      </c>
      <c r="P35" s="9"/>
    </row>
    <row r="36" spans="1:16">
      <c r="A36" s="12"/>
      <c r="B36" s="25">
        <v>343.9</v>
      </c>
      <c r="C36" s="20" t="s">
        <v>44</v>
      </c>
      <c r="D36" s="46">
        <v>0</v>
      </c>
      <c r="E36" s="46">
        <v>524960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524960</v>
      </c>
      <c r="O36" s="47">
        <f t="shared" si="1"/>
        <v>20.887279672144192</v>
      </c>
      <c r="P36" s="9"/>
    </row>
    <row r="37" spans="1:16">
      <c r="A37" s="12"/>
      <c r="B37" s="25">
        <v>347.2</v>
      </c>
      <c r="C37" s="20" t="s">
        <v>45</v>
      </c>
      <c r="D37" s="46">
        <v>149941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149941</v>
      </c>
      <c r="O37" s="47">
        <f t="shared" si="1"/>
        <v>5.9659014045279113</v>
      </c>
      <c r="P37" s="9"/>
    </row>
    <row r="38" spans="1:16">
      <c r="A38" s="12"/>
      <c r="B38" s="25">
        <v>347.5</v>
      </c>
      <c r="C38" s="20" t="s">
        <v>46</v>
      </c>
      <c r="D38" s="46">
        <v>110964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110964</v>
      </c>
      <c r="O38" s="47">
        <f t="shared" si="1"/>
        <v>4.4150718179286201</v>
      </c>
      <c r="P38" s="9"/>
    </row>
    <row r="39" spans="1:16" ht="15.75">
      <c r="A39" s="29" t="s">
        <v>41</v>
      </c>
      <c r="B39" s="30"/>
      <c r="C39" s="31"/>
      <c r="D39" s="32">
        <f t="shared" ref="D39:M39" si="9">SUM(D40:D41)</f>
        <v>274360</v>
      </c>
      <c r="E39" s="32">
        <f t="shared" si="9"/>
        <v>0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0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si="7"/>
        <v>274360</v>
      </c>
      <c r="O39" s="45">
        <f t="shared" si="1"/>
        <v>10.916325150200931</v>
      </c>
      <c r="P39" s="10"/>
    </row>
    <row r="40" spans="1:16">
      <c r="A40" s="13"/>
      <c r="B40" s="39">
        <v>351.5</v>
      </c>
      <c r="C40" s="21" t="s">
        <v>49</v>
      </c>
      <c r="D40" s="46">
        <v>141611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141611</v>
      </c>
      <c r="O40" s="47">
        <f t="shared" si="1"/>
        <v>5.6344646480722558</v>
      </c>
      <c r="P40" s="9"/>
    </row>
    <row r="41" spans="1:16">
      <c r="A41" s="13"/>
      <c r="B41" s="39">
        <v>354</v>
      </c>
      <c r="C41" s="21" t="s">
        <v>50</v>
      </c>
      <c r="D41" s="46">
        <v>132749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132749</v>
      </c>
      <c r="O41" s="47">
        <f t="shared" si="1"/>
        <v>5.2818605021286755</v>
      </c>
      <c r="P41" s="9"/>
    </row>
    <row r="42" spans="1:16" ht="15.75">
      <c r="A42" s="29" t="s">
        <v>3</v>
      </c>
      <c r="B42" s="30"/>
      <c r="C42" s="31"/>
      <c r="D42" s="32">
        <f t="shared" ref="D42:M42" si="10">SUM(D43:D46)</f>
        <v>293074</v>
      </c>
      <c r="E42" s="32">
        <f t="shared" si="10"/>
        <v>5410</v>
      </c>
      <c r="F42" s="32">
        <f t="shared" si="10"/>
        <v>0</v>
      </c>
      <c r="G42" s="32">
        <f t="shared" si="10"/>
        <v>77526</v>
      </c>
      <c r="H42" s="32">
        <f t="shared" si="10"/>
        <v>0</v>
      </c>
      <c r="I42" s="32">
        <f t="shared" si="10"/>
        <v>0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 t="shared" si="7"/>
        <v>376010</v>
      </c>
      <c r="O42" s="45">
        <f t="shared" si="1"/>
        <v>14.960808498786456</v>
      </c>
      <c r="P42" s="10"/>
    </row>
    <row r="43" spans="1:16">
      <c r="A43" s="12"/>
      <c r="B43" s="25">
        <v>361.1</v>
      </c>
      <c r="C43" s="20" t="s">
        <v>51</v>
      </c>
      <c r="D43" s="46">
        <v>223469</v>
      </c>
      <c r="E43" s="46">
        <v>538</v>
      </c>
      <c r="F43" s="46">
        <v>0</v>
      </c>
      <c r="G43" s="46">
        <v>63226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287233</v>
      </c>
      <c r="O43" s="47">
        <f t="shared" si="1"/>
        <v>11.42852027215215</v>
      </c>
      <c r="P43" s="9"/>
    </row>
    <row r="44" spans="1:16">
      <c r="A44" s="12"/>
      <c r="B44" s="25">
        <v>362</v>
      </c>
      <c r="C44" s="20" t="s">
        <v>52</v>
      </c>
      <c r="D44" s="46">
        <v>51518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51518</v>
      </c>
      <c r="O44" s="47">
        <f t="shared" si="1"/>
        <v>2.0498149842836111</v>
      </c>
      <c r="P44" s="9"/>
    </row>
    <row r="45" spans="1:16">
      <c r="A45" s="12"/>
      <c r="B45" s="25">
        <v>366</v>
      </c>
      <c r="C45" s="20" t="s">
        <v>53</v>
      </c>
      <c r="D45" s="46">
        <v>0</v>
      </c>
      <c r="E45" s="46">
        <v>50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50</v>
      </c>
      <c r="O45" s="47">
        <f t="shared" si="1"/>
        <v>1.9894163052560378E-3</v>
      </c>
      <c r="P45" s="9"/>
    </row>
    <row r="46" spans="1:16">
      <c r="A46" s="12"/>
      <c r="B46" s="25">
        <v>369.9</v>
      </c>
      <c r="C46" s="20" t="s">
        <v>54</v>
      </c>
      <c r="D46" s="46">
        <v>18087</v>
      </c>
      <c r="E46" s="46">
        <v>4822</v>
      </c>
      <c r="F46" s="46">
        <v>0</v>
      </c>
      <c r="G46" s="46">
        <v>14300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7"/>
        <v>37209</v>
      </c>
      <c r="O46" s="47">
        <f t="shared" si="1"/>
        <v>1.4804838260454383</v>
      </c>
      <c r="P46" s="9"/>
    </row>
    <row r="47" spans="1:16" ht="15.75">
      <c r="A47" s="29" t="s">
        <v>42</v>
      </c>
      <c r="B47" s="30"/>
      <c r="C47" s="31"/>
      <c r="D47" s="32">
        <f t="shared" ref="D47:M47" si="11">SUM(D48:D49)</f>
        <v>0</v>
      </c>
      <c r="E47" s="32">
        <f t="shared" si="11"/>
        <v>76694</v>
      </c>
      <c r="F47" s="32">
        <f t="shared" si="11"/>
        <v>0</v>
      </c>
      <c r="G47" s="32">
        <f t="shared" si="11"/>
        <v>3616710</v>
      </c>
      <c r="H47" s="32">
        <f t="shared" si="11"/>
        <v>0</v>
      </c>
      <c r="I47" s="32">
        <f t="shared" si="11"/>
        <v>0</v>
      </c>
      <c r="J47" s="32">
        <f t="shared" si="11"/>
        <v>0</v>
      </c>
      <c r="K47" s="32">
        <f t="shared" si="11"/>
        <v>0</v>
      </c>
      <c r="L47" s="32">
        <f t="shared" si="11"/>
        <v>0</v>
      </c>
      <c r="M47" s="32">
        <f t="shared" si="11"/>
        <v>0</v>
      </c>
      <c r="N47" s="32">
        <f t="shared" si="7"/>
        <v>3693404</v>
      </c>
      <c r="O47" s="45">
        <f t="shared" si="1"/>
        <v>146.95436278995743</v>
      </c>
      <c r="P47" s="9"/>
    </row>
    <row r="48" spans="1:16">
      <c r="A48" s="12"/>
      <c r="B48" s="25">
        <v>381</v>
      </c>
      <c r="C48" s="20" t="s">
        <v>55</v>
      </c>
      <c r="D48" s="46">
        <v>0</v>
      </c>
      <c r="E48" s="46">
        <v>76694</v>
      </c>
      <c r="F48" s="46">
        <v>0</v>
      </c>
      <c r="G48" s="46">
        <v>1116710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7"/>
        <v>1193404</v>
      </c>
      <c r="O48" s="47">
        <f t="shared" si="1"/>
        <v>47.48354752715553</v>
      </c>
      <c r="P48" s="9"/>
    </row>
    <row r="49" spans="1:119" ht="15.75" thickBot="1">
      <c r="A49" s="12"/>
      <c r="B49" s="25">
        <v>384</v>
      </c>
      <c r="C49" s="20" t="s">
        <v>56</v>
      </c>
      <c r="D49" s="46">
        <v>0</v>
      </c>
      <c r="E49" s="46">
        <v>0</v>
      </c>
      <c r="F49" s="46">
        <v>0</v>
      </c>
      <c r="G49" s="46">
        <v>2500000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7"/>
        <v>2500000</v>
      </c>
      <c r="O49" s="47">
        <f t="shared" si="1"/>
        <v>99.470815262801892</v>
      </c>
      <c r="P49" s="9"/>
    </row>
    <row r="50" spans="1:119" ht="16.5" thickBot="1">
      <c r="A50" s="14" t="s">
        <v>47</v>
      </c>
      <c r="B50" s="23"/>
      <c r="C50" s="22"/>
      <c r="D50" s="15">
        <f t="shared" ref="D50:M50" si="12">SUM(D5,D15,D21,D34,D39,D42,D47)</f>
        <v>15349201</v>
      </c>
      <c r="E50" s="15">
        <f t="shared" si="12"/>
        <v>2865758</v>
      </c>
      <c r="F50" s="15">
        <f t="shared" si="12"/>
        <v>0</v>
      </c>
      <c r="G50" s="15">
        <f t="shared" si="12"/>
        <v>3694236</v>
      </c>
      <c r="H50" s="15">
        <f t="shared" si="12"/>
        <v>0</v>
      </c>
      <c r="I50" s="15">
        <f t="shared" si="12"/>
        <v>0</v>
      </c>
      <c r="J50" s="15">
        <f t="shared" si="12"/>
        <v>0</v>
      </c>
      <c r="K50" s="15">
        <f t="shared" si="12"/>
        <v>0</v>
      </c>
      <c r="L50" s="15">
        <f t="shared" si="12"/>
        <v>0</v>
      </c>
      <c r="M50" s="15">
        <f t="shared" si="12"/>
        <v>0</v>
      </c>
      <c r="N50" s="15">
        <f t="shared" si="7"/>
        <v>21909195</v>
      </c>
      <c r="O50" s="38">
        <f t="shared" si="1"/>
        <v>871.73019536068114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48" t="s">
        <v>63</v>
      </c>
      <c r="M52" s="48"/>
      <c r="N52" s="48"/>
      <c r="O52" s="43">
        <v>25133</v>
      </c>
    </row>
    <row r="53" spans="1:119">
      <c r="A53" s="49" t="s">
        <v>65</v>
      </c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1"/>
    </row>
    <row r="54" spans="1:119" ht="15.75" thickBot="1">
      <c r="A54" s="52" t="s">
        <v>70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4"/>
    </row>
  </sheetData>
  <mergeCells count="10">
    <mergeCell ref="A54:O54"/>
    <mergeCell ref="A1:O1"/>
    <mergeCell ref="D3:H3"/>
    <mergeCell ref="I3:J3"/>
    <mergeCell ref="K3:L3"/>
    <mergeCell ref="O3:O4"/>
    <mergeCell ref="A2:O2"/>
    <mergeCell ref="A3:C4"/>
    <mergeCell ref="A53:O53"/>
    <mergeCell ref="L52:N52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57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9"/>
      <c r="M3" s="36"/>
      <c r="N3" s="37"/>
      <c r="O3" s="70" t="s">
        <v>62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58</v>
      </c>
      <c r="F4" s="34" t="s">
        <v>59</v>
      </c>
      <c r="G4" s="34" t="s">
        <v>60</v>
      </c>
      <c r="H4" s="34" t="s">
        <v>5</v>
      </c>
      <c r="I4" s="34" t="s">
        <v>6</v>
      </c>
      <c r="J4" s="35" t="s">
        <v>61</v>
      </c>
      <c r="K4" s="35" t="s">
        <v>7</v>
      </c>
      <c r="L4" s="35" t="s">
        <v>8</v>
      </c>
      <c r="M4" s="35" t="s">
        <v>9</v>
      </c>
      <c r="N4" s="35" t="s">
        <v>38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10325259</v>
      </c>
      <c r="E5" s="27">
        <f t="shared" si="0"/>
        <v>937592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11262851</v>
      </c>
      <c r="O5" s="33">
        <f t="shared" ref="O5:O42" si="1">(N5/O$44)</f>
        <v>447.47123559793403</v>
      </c>
      <c r="P5" s="6"/>
    </row>
    <row r="6" spans="1:133">
      <c r="A6" s="12"/>
      <c r="B6" s="25">
        <v>311</v>
      </c>
      <c r="C6" s="20" t="s">
        <v>2</v>
      </c>
      <c r="D6" s="46">
        <v>6692181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6692181</v>
      </c>
      <c r="O6" s="47">
        <f t="shared" si="1"/>
        <v>265.87926102502979</v>
      </c>
      <c r="P6" s="9"/>
    </row>
    <row r="7" spans="1:133">
      <c r="A7" s="12"/>
      <c r="B7" s="25">
        <v>312.41000000000003</v>
      </c>
      <c r="C7" s="20" t="s">
        <v>11</v>
      </c>
      <c r="D7" s="46">
        <v>439885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439885</v>
      </c>
      <c r="O7" s="47">
        <f t="shared" si="1"/>
        <v>17.476559396106477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170142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170142</v>
      </c>
      <c r="O8" s="47">
        <f t="shared" si="1"/>
        <v>6.759713945172825</v>
      </c>
      <c r="P8" s="9"/>
    </row>
    <row r="9" spans="1:133">
      <c r="A9" s="12"/>
      <c r="B9" s="25">
        <v>312.60000000000002</v>
      </c>
      <c r="C9" s="20" t="s">
        <v>12</v>
      </c>
      <c r="D9" s="46">
        <v>40392</v>
      </c>
      <c r="E9" s="46">
        <v>767450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807842</v>
      </c>
      <c r="O9" s="47">
        <f t="shared" si="1"/>
        <v>32.095431068732616</v>
      </c>
      <c r="P9" s="9"/>
    </row>
    <row r="10" spans="1:133">
      <c r="A10" s="12"/>
      <c r="B10" s="25">
        <v>314.10000000000002</v>
      </c>
      <c r="C10" s="20" t="s">
        <v>13</v>
      </c>
      <c r="D10" s="46">
        <v>1678953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1678953</v>
      </c>
      <c r="O10" s="47">
        <f t="shared" si="1"/>
        <v>66.704529201430276</v>
      </c>
      <c r="P10" s="9"/>
    </row>
    <row r="11" spans="1:133">
      <c r="A11" s="12"/>
      <c r="B11" s="25">
        <v>314.3</v>
      </c>
      <c r="C11" s="20" t="s">
        <v>14</v>
      </c>
      <c r="D11" s="46">
        <v>197123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197123</v>
      </c>
      <c r="O11" s="47">
        <f t="shared" si="1"/>
        <v>7.8316646801748115</v>
      </c>
      <c r="P11" s="9"/>
    </row>
    <row r="12" spans="1:133">
      <c r="A12" s="12"/>
      <c r="B12" s="25">
        <v>314.8</v>
      </c>
      <c r="C12" s="20" t="s">
        <v>79</v>
      </c>
      <c r="D12" s="46">
        <v>28595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28595</v>
      </c>
      <c r="O12" s="47">
        <f t="shared" si="1"/>
        <v>1.1360746920937623</v>
      </c>
      <c r="P12" s="9"/>
    </row>
    <row r="13" spans="1:133">
      <c r="A13" s="12"/>
      <c r="B13" s="25">
        <v>315</v>
      </c>
      <c r="C13" s="20" t="s">
        <v>16</v>
      </c>
      <c r="D13" s="46">
        <v>1169070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1169070</v>
      </c>
      <c r="O13" s="47">
        <f t="shared" si="1"/>
        <v>46.446960667461262</v>
      </c>
      <c r="P13" s="9"/>
    </row>
    <row r="14" spans="1:133">
      <c r="A14" s="12"/>
      <c r="B14" s="25">
        <v>316</v>
      </c>
      <c r="C14" s="20" t="s">
        <v>17</v>
      </c>
      <c r="D14" s="46">
        <v>79060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79060</v>
      </c>
      <c r="O14" s="47">
        <f t="shared" si="1"/>
        <v>3.141040921732221</v>
      </c>
      <c r="P14" s="9"/>
    </row>
    <row r="15" spans="1:133" ht="15.75">
      <c r="A15" s="29" t="s">
        <v>80</v>
      </c>
      <c r="B15" s="30"/>
      <c r="C15" s="31"/>
      <c r="D15" s="32">
        <f t="shared" ref="D15:M15" si="3">SUM(D16:D18)</f>
        <v>2227449</v>
      </c>
      <c r="E15" s="32">
        <f t="shared" si="3"/>
        <v>174669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2402118</v>
      </c>
      <c r="O15" s="45">
        <f t="shared" si="1"/>
        <v>95.435756853396896</v>
      </c>
      <c r="P15" s="10"/>
    </row>
    <row r="16" spans="1:133">
      <c r="A16" s="12"/>
      <c r="B16" s="25">
        <v>322</v>
      </c>
      <c r="C16" s="20" t="s">
        <v>0</v>
      </c>
      <c r="D16" s="46">
        <v>830970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830970</v>
      </c>
      <c r="O16" s="47">
        <f t="shared" si="1"/>
        <v>33.014302741358762</v>
      </c>
      <c r="P16" s="9"/>
    </row>
    <row r="17" spans="1:16">
      <c r="A17" s="12"/>
      <c r="B17" s="25">
        <v>323.10000000000002</v>
      </c>
      <c r="C17" s="20" t="s">
        <v>19</v>
      </c>
      <c r="D17" s="46">
        <v>1371130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1371130</v>
      </c>
      <c r="O17" s="47">
        <f t="shared" si="1"/>
        <v>54.474771553436632</v>
      </c>
      <c r="P17" s="9"/>
    </row>
    <row r="18" spans="1:16">
      <c r="A18" s="12"/>
      <c r="B18" s="25">
        <v>329</v>
      </c>
      <c r="C18" s="20" t="s">
        <v>81</v>
      </c>
      <c r="D18" s="46">
        <v>25349</v>
      </c>
      <c r="E18" s="46">
        <v>174669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200018</v>
      </c>
      <c r="O18" s="47">
        <f t="shared" si="1"/>
        <v>7.94668255860151</v>
      </c>
      <c r="P18" s="9"/>
    </row>
    <row r="19" spans="1:16" ht="15.75">
      <c r="A19" s="29" t="s">
        <v>24</v>
      </c>
      <c r="B19" s="30"/>
      <c r="C19" s="31"/>
      <c r="D19" s="32">
        <f t="shared" ref="D19:M19" si="4">SUM(D20:D27)</f>
        <v>2222794</v>
      </c>
      <c r="E19" s="32">
        <f t="shared" si="4"/>
        <v>2145951</v>
      </c>
      <c r="F19" s="32">
        <f t="shared" si="4"/>
        <v>0</v>
      </c>
      <c r="G19" s="32">
        <f t="shared" si="4"/>
        <v>0</v>
      </c>
      <c r="H19" s="32">
        <f t="shared" si="4"/>
        <v>0</v>
      </c>
      <c r="I19" s="32">
        <f t="shared" si="4"/>
        <v>0</v>
      </c>
      <c r="J19" s="32">
        <f t="shared" si="4"/>
        <v>0</v>
      </c>
      <c r="K19" s="32">
        <f t="shared" si="4"/>
        <v>0</v>
      </c>
      <c r="L19" s="32">
        <f t="shared" si="4"/>
        <v>0</v>
      </c>
      <c r="M19" s="32">
        <f t="shared" si="4"/>
        <v>0</v>
      </c>
      <c r="N19" s="44">
        <f>SUM(D19:M19)</f>
        <v>4368745</v>
      </c>
      <c r="O19" s="45">
        <f t="shared" si="1"/>
        <v>173.56952721493843</v>
      </c>
      <c r="P19" s="10"/>
    </row>
    <row r="20" spans="1:16">
      <c r="A20" s="12"/>
      <c r="B20" s="25">
        <v>331.5</v>
      </c>
      <c r="C20" s="20" t="s">
        <v>25</v>
      </c>
      <c r="D20" s="46">
        <v>0</v>
      </c>
      <c r="E20" s="46">
        <v>9449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6" si="5">SUM(D20:M20)</f>
        <v>9449</v>
      </c>
      <c r="O20" s="47">
        <f t="shared" si="1"/>
        <v>0.3754072308303536</v>
      </c>
      <c r="P20" s="9"/>
    </row>
    <row r="21" spans="1:16">
      <c r="A21" s="12"/>
      <c r="B21" s="25">
        <v>334.36</v>
      </c>
      <c r="C21" s="20" t="s">
        <v>26</v>
      </c>
      <c r="D21" s="46">
        <v>0</v>
      </c>
      <c r="E21" s="46">
        <v>781250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781250</v>
      </c>
      <c r="O21" s="47">
        <f t="shared" si="1"/>
        <v>31.038935240365515</v>
      </c>
      <c r="P21" s="9"/>
    </row>
    <row r="22" spans="1:16">
      <c r="A22" s="12"/>
      <c r="B22" s="25">
        <v>334.7</v>
      </c>
      <c r="C22" s="20" t="s">
        <v>29</v>
      </c>
      <c r="D22" s="46">
        <v>0</v>
      </c>
      <c r="E22" s="46">
        <v>211294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211294</v>
      </c>
      <c r="O22" s="47">
        <f t="shared" si="1"/>
        <v>8.394676201827572</v>
      </c>
      <c r="P22" s="9"/>
    </row>
    <row r="23" spans="1:16">
      <c r="A23" s="12"/>
      <c r="B23" s="25">
        <v>334.9</v>
      </c>
      <c r="C23" s="20" t="s">
        <v>82</v>
      </c>
      <c r="D23" s="46">
        <v>0</v>
      </c>
      <c r="E23" s="46">
        <v>114711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114711</v>
      </c>
      <c r="O23" s="47">
        <f t="shared" si="1"/>
        <v>4.5574493444576873</v>
      </c>
      <c r="P23" s="9"/>
    </row>
    <row r="24" spans="1:16">
      <c r="A24" s="12"/>
      <c r="B24" s="25">
        <v>335.12</v>
      </c>
      <c r="C24" s="20" t="s">
        <v>30</v>
      </c>
      <c r="D24" s="46">
        <v>620960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620960</v>
      </c>
      <c r="O24" s="47">
        <f t="shared" si="1"/>
        <v>24.670639650377435</v>
      </c>
      <c r="P24" s="9"/>
    </row>
    <row r="25" spans="1:16">
      <c r="A25" s="12"/>
      <c r="B25" s="25">
        <v>335.15</v>
      </c>
      <c r="C25" s="20" t="s">
        <v>31</v>
      </c>
      <c r="D25" s="46">
        <v>4604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4604</v>
      </c>
      <c r="O25" s="47">
        <f t="shared" si="1"/>
        <v>0.18291617004370281</v>
      </c>
      <c r="P25" s="9"/>
    </row>
    <row r="26" spans="1:16">
      <c r="A26" s="12"/>
      <c r="B26" s="25">
        <v>335.18</v>
      </c>
      <c r="C26" s="20" t="s">
        <v>32</v>
      </c>
      <c r="D26" s="46">
        <v>1597230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1597230</v>
      </c>
      <c r="O26" s="47">
        <f t="shared" si="1"/>
        <v>63.457687723480333</v>
      </c>
      <c r="P26" s="9"/>
    </row>
    <row r="27" spans="1:16">
      <c r="A27" s="12"/>
      <c r="B27" s="25">
        <v>337.7</v>
      </c>
      <c r="C27" s="20" t="s">
        <v>35</v>
      </c>
      <c r="D27" s="46">
        <v>0</v>
      </c>
      <c r="E27" s="46">
        <v>1029247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42" si="6">SUM(D27:M27)</f>
        <v>1029247</v>
      </c>
      <c r="O27" s="47">
        <f t="shared" si="1"/>
        <v>40.891815653555824</v>
      </c>
      <c r="P27" s="9"/>
    </row>
    <row r="28" spans="1:16" ht="15.75">
      <c r="A28" s="29" t="s">
        <v>40</v>
      </c>
      <c r="B28" s="30"/>
      <c r="C28" s="31"/>
      <c r="D28" s="32">
        <f t="shared" ref="D28:M28" si="7">SUM(D29:D30)</f>
        <v>296638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0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si="6"/>
        <v>296638</v>
      </c>
      <c r="O28" s="45">
        <f t="shared" si="1"/>
        <v>11.785379419944379</v>
      </c>
      <c r="P28" s="10"/>
    </row>
    <row r="29" spans="1:16">
      <c r="A29" s="12"/>
      <c r="B29" s="25">
        <v>342.1</v>
      </c>
      <c r="C29" s="20" t="s">
        <v>43</v>
      </c>
      <c r="D29" s="46">
        <v>2815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2815</v>
      </c>
      <c r="O29" s="47">
        <f t="shared" si="1"/>
        <v>0.11183949145808503</v>
      </c>
      <c r="P29" s="9"/>
    </row>
    <row r="30" spans="1:16">
      <c r="A30" s="12"/>
      <c r="B30" s="25">
        <v>347.2</v>
      </c>
      <c r="C30" s="20" t="s">
        <v>45</v>
      </c>
      <c r="D30" s="46">
        <v>293823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293823</v>
      </c>
      <c r="O30" s="47">
        <f t="shared" si="1"/>
        <v>11.673539928486294</v>
      </c>
      <c r="P30" s="9"/>
    </row>
    <row r="31" spans="1:16" ht="15.75">
      <c r="A31" s="29" t="s">
        <v>41</v>
      </c>
      <c r="B31" s="30"/>
      <c r="C31" s="31"/>
      <c r="D31" s="32">
        <f t="shared" ref="D31:M31" si="8">SUM(D32:D32)</f>
        <v>300551</v>
      </c>
      <c r="E31" s="32">
        <f t="shared" si="8"/>
        <v>0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0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si="6"/>
        <v>300551</v>
      </c>
      <c r="O31" s="45">
        <f t="shared" si="1"/>
        <v>11.940842272546682</v>
      </c>
      <c r="P31" s="10"/>
    </row>
    <row r="32" spans="1:16">
      <c r="A32" s="13"/>
      <c r="B32" s="39">
        <v>351.5</v>
      </c>
      <c r="C32" s="21" t="s">
        <v>49</v>
      </c>
      <c r="D32" s="46">
        <v>300551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300551</v>
      </c>
      <c r="O32" s="47">
        <f t="shared" si="1"/>
        <v>11.940842272546682</v>
      </c>
      <c r="P32" s="9"/>
    </row>
    <row r="33" spans="1:119" ht="15.75">
      <c r="A33" s="29" t="s">
        <v>3</v>
      </c>
      <c r="B33" s="30"/>
      <c r="C33" s="31"/>
      <c r="D33" s="32">
        <f t="shared" ref="D33:M33" si="9">SUM(D34:D39)</f>
        <v>435965</v>
      </c>
      <c r="E33" s="32">
        <f t="shared" si="9"/>
        <v>579362</v>
      </c>
      <c r="F33" s="32">
        <f t="shared" si="9"/>
        <v>0</v>
      </c>
      <c r="G33" s="32">
        <f t="shared" si="9"/>
        <v>190639</v>
      </c>
      <c r="H33" s="32">
        <f t="shared" si="9"/>
        <v>0</v>
      </c>
      <c r="I33" s="32">
        <f t="shared" si="9"/>
        <v>0</v>
      </c>
      <c r="J33" s="32">
        <f t="shared" si="9"/>
        <v>0</v>
      </c>
      <c r="K33" s="32">
        <f t="shared" si="9"/>
        <v>0</v>
      </c>
      <c r="L33" s="32">
        <f t="shared" si="9"/>
        <v>0</v>
      </c>
      <c r="M33" s="32">
        <f t="shared" si="9"/>
        <v>0</v>
      </c>
      <c r="N33" s="32">
        <f t="shared" si="6"/>
        <v>1205966</v>
      </c>
      <c r="O33" s="45">
        <f t="shared" si="1"/>
        <v>47.912832737385777</v>
      </c>
      <c r="P33" s="10"/>
    </row>
    <row r="34" spans="1:119">
      <c r="A34" s="12"/>
      <c r="B34" s="25">
        <v>361.1</v>
      </c>
      <c r="C34" s="20" t="s">
        <v>51</v>
      </c>
      <c r="D34" s="46">
        <v>289116</v>
      </c>
      <c r="E34" s="46">
        <v>47327</v>
      </c>
      <c r="F34" s="46">
        <v>0</v>
      </c>
      <c r="G34" s="46">
        <v>190639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527082</v>
      </c>
      <c r="O34" s="47">
        <f t="shared" si="1"/>
        <v>20.940882002383791</v>
      </c>
      <c r="P34" s="9"/>
    </row>
    <row r="35" spans="1:119">
      <c r="A35" s="12"/>
      <c r="B35" s="25">
        <v>363.12</v>
      </c>
      <c r="C35" s="20" t="s">
        <v>75</v>
      </c>
      <c r="D35" s="46">
        <v>0</v>
      </c>
      <c r="E35" s="46">
        <v>520067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520067</v>
      </c>
      <c r="O35" s="47">
        <f t="shared" si="1"/>
        <v>20.6621771950735</v>
      </c>
      <c r="P35" s="9"/>
    </row>
    <row r="36" spans="1:119">
      <c r="A36" s="12"/>
      <c r="B36" s="25">
        <v>363.22</v>
      </c>
      <c r="C36" s="20" t="s">
        <v>83</v>
      </c>
      <c r="D36" s="46">
        <v>0</v>
      </c>
      <c r="E36" s="46">
        <v>1364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1364</v>
      </c>
      <c r="O36" s="47">
        <f t="shared" si="1"/>
        <v>5.4191497814858956E-2</v>
      </c>
      <c r="P36" s="9"/>
    </row>
    <row r="37" spans="1:119">
      <c r="A37" s="12"/>
      <c r="B37" s="25">
        <v>363.27</v>
      </c>
      <c r="C37" s="20" t="s">
        <v>84</v>
      </c>
      <c r="D37" s="46">
        <v>0</v>
      </c>
      <c r="E37" s="46">
        <v>6249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6249</v>
      </c>
      <c r="O37" s="47">
        <f t="shared" si="1"/>
        <v>0.24827175208581645</v>
      </c>
      <c r="P37" s="9"/>
    </row>
    <row r="38" spans="1:119">
      <c r="A38" s="12"/>
      <c r="B38" s="25">
        <v>366</v>
      </c>
      <c r="C38" s="20" t="s">
        <v>53</v>
      </c>
      <c r="D38" s="46">
        <v>0</v>
      </c>
      <c r="E38" s="46">
        <v>3621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3621</v>
      </c>
      <c r="O38" s="47">
        <f t="shared" si="1"/>
        <v>0.14386174016686532</v>
      </c>
      <c r="P38" s="9"/>
    </row>
    <row r="39" spans="1:119">
      <c r="A39" s="12"/>
      <c r="B39" s="25">
        <v>369.9</v>
      </c>
      <c r="C39" s="20" t="s">
        <v>54</v>
      </c>
      <c r="D39" s="46">
        <v>146849</v>
      </c>
      <c r="E39" s="46">
        <v>734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147583</v>
      </c>
      <c r="O39" s="47">
        <f t="shared" si="1"/>
        <v>5.8634485498609452</v>
      </c>
      <c r="P39" s="9"/>
    </row>
    <row r="40" spans="1:119" ht="15.75">
      <c r="A40" s="29" t="s">
        <v>42</v>
      </c>
      <c r="B40" s="30"/>
      <c r="C40" s="31"/>
      <c r="D40" s="32">
        <f t="shared" ref="D40:M40" si="10">SUM(D41:D41)</f>
        <v>0</v>
      </c>
      <c r="E40" s="32">
        <f t="shared" si="10"/>
        <v>1063751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0</v>
      </c>
      <c r="J40" s="32">
        <f t="shared" si="10"/>
        <v>0</v>
      </c>
      <c r="K40" s="32">
        <f t="shared" si="10"/>
        <v>0</v>
      </c>
      <c r="L40" s="32">
        <f t="shared" si="10"/>
        <v>0</v>
      </c>
      <c r="M40" s="32">
        <f t="shared" si="10"/>
        <v>0</v>
      </c>
      <c r="N40" s="32">
        <f t="shared" si="6"/>
        <v>1063751</v>
      </c>
      <c r="O40" s="45">
        <f t="shared" si="1"/>
        <v>42.262653953118793</v>
      </c>
      <c r="P40" s="9"/>
    </row>
    <row r="41" spans="1:119" ht="15.75" thickBot="1">
      <c r="A41" s="12"/>
      <c r="B41" s="25">
        <v>381</v>
      </c>
      <c r="C41" s="20" t="s">
        <v>55</v>
      </c>
      <c r="D41" s="46">
        <v>0</v>
      </c>
      <c r="E41" s="46">
        <v>1063751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6"/>
        <v>1063751</v>
      </c>
      <c r="O41" s="47">
        <f t="shared" si="1"/>
        <v>42.262653953118793</v>
      </c>
      <c r="P41" s="9"/>
    </row>
    <row r="42" spans="1:119" ht="16.5" thickBot="1">
      <c r="A42" s="14" t="s">
        <v>47</v>
      </c>
      <c r="B42" s="23"/>
      <c r="C42" s="22"/>
      <c r="D42" s="15">
        <f t="shared" ref="D42:M42" si="11">SUM(D5,D15,D19,D28,D31,D33,D40)</f>
        <v>15808656</v>
      </c>
      <c r="E42" s="15">
        <f t="shared" si="11"/>
        <v>4901325</v>
      </c>
      <c r="F42" s="15">
        <f t="shared" si="11"/>
        <v>0</v>
      </c>
      <c r="G42" s="15">
        <f t="shared" si="11"/>
        <v>190639</v>
      </c>
      <c r="H42" s="15">
        <f t="shared" si="11"/>
        <v>0</v>
      </c>
      <c r="I42" s="15">
        <f t="shared" si="11"/>
        <v>0</v>
      </c>
      <c r="J42" s="15">
        <f t="shared" si="11"/>
        <v>0</v>
      </c>
      <c r="K42" s="15">
        <f t="shared" si="11"/>
        <v>0</v>
      </c>
      <c r="L42" s="15">
        <f t="shared" si="11"/>
        <v>0</v>
      </c>
      <c r="M42" s="15">
        <f t="shared" si="11"/>
        <v>0</v>
      </c>
      <c r="N42" s="15">
        <f t="shared" si="6"/>
        <v>20900620</v>
      </c>
      <c r="O42" s="38">
        <f t="shared" si="1"/>
        <v>830.37822804926498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48" t="s">
        <v>85</v>
      </c>
      <c r="M44" s="48"/>
      <c r="N44" s="48"/>
      <c r="O44" s="43">
        <v>25170</v>
      </c>
    </row>
    <row r="45" spans="1:119">
      <c r="A45" s="49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1"/>
    </row>
    <row r="46" spans="1:119" ht="15.75" customHeight="1" thickBot="1">
      <c r="A46" s="52" t="s">
        <v>70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4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2024-06-10T19:00:25Z</cp:lastPrinted>
  <dcterms:created xsi:type="dcterms:W3CDTF">2000-08-31T21:26:31Z</dcterms:created>
  <dcterms:modified xsi:type="dcterms:W3CDTF">2024-08-22T20:22:51Z</dcterms:modified>
</cp:coreProperties>
</file>