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2" r:id="rId9"/>
    <sheet name="2014" sheetId="40" r:id="rId10"/>
    <sheet name="2013" sheetId="39" r:id="rId11"/>
    <sheet name="2012" sheetId="37" r:id="rId12"/>
    <sheet name="2011" sheetId="36" r:id="rId13"/>
    <sheet name="2010" sheetId="35" r:id="rId14"/>
    <sheet name="2009" sheetId="33" r:id="rId15"/>
    <sheet name="2008" sheetId="38" r:id="rId16"/>
    <sheet name="2007" sheetId="41" r:id="rId17"/>
  </sheets>
  <definedNames>
    <definedName name="_xlnm.Print_Area" localSheetId="16">'2007'!$A$1:$O$26</definedName>
    <definedName name="_xlnm.Print_Area" localSheetId="15">'2008'!$A$1:$O$31</definedName>
    <definedName name="_xlnm.Print_Area" localSheetId="14">'2009'!$A$1:$O$35</definedName>
    <definedName name="_xlnm.Print_Area" localSheetId="13">'2010'!$A$1:$O$33</definedName>
    <definedName name="_xlnm.Print_Area" localSheetId="12">'2011'!$A$1:$O$32</definedName>
    <definedName name="_xlnm.Print_Area" localSheetId="11">'2012'!$A$1:$O$30</definedName>
    <definedName name="_xlnm.Print_Area" localSheetId="10">'2013'!$A$1:$O$30</definedName>
    <definedName name="_xlnm.Print_Area" localSheetId="9">'2014'!$A$1:$O$33</definedName>
    <definedName name="_xlnm.Print_Area" localSheetId="8">'2015'!$A$1:$O$33</definedName>
    <definedName name="_xlnm.Print_Area" localSheetId="7">'2016'!$A$1:$O$34</definedName>
    <definedName name="_xlnm.Print_Area" localSheetId="6">'2017'!$A$1:$O$31</definedName>
    <definedName name="_xlnm.Print_Area" localSheetId="5">'2018'!$A$1:$O$33</definedName>
    <definedName name="_xlnm.Print_Area" localSheetId="4">'2019'!$A$1:$O$33</definedName>
    <definedName name="_xlnm.Print_Area" localSheetId="3">'2020'!$A$1:$O$31</definedName>
    <definedName name="_xlnm.Print_Area" localSheetId="2">'2021'!$A$1:$P$34</definedName>
    <definedName name="_xlnm.Print_Area" localSheetId="1">'2022'!$A$1:$P$32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8" i="50" l="1"/>
  <c r="F28" i="50"/>
  <c r="G28" i="50"/>
  <c r="H28" i="50"/>
  <c r="I28" i="50"/>
  <c r="J28" i="50"/>
  <c r="K28" i="50"/>
  <c r="L28" i="50"/>
  <c r="M28" i="50"/>
  <c r="N28" i="50"/>
  <c r="D28" i="50"/>
  <c r="O27" i="50" l="1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6" i="50" l="1"/>
  <c r="P26" i="50" s="1"/>
  <c r="O23" i="50"/>
  <c r="P23" i="50" s="1"/>
  <c r="O20" i="50"/>
  <c r="P20" i="50" s="1"/>
  <c r="O13" i="50"/>
  <c r="P13" i="50" s="1"/>
  <c r="O5" i="50"/>
  <c r="P5" i="50" s="1"/>
  <c r="O18" i="50"/>
  <c r="P18" i="50" s="1"/>
  <c r="N28" i="49"/>
  <c r="D28" i="49"/>
  <c r="O27" i="49"/>
  <c r="P27" i="49"/>
  <c r="N26" i="49"/>
  <c r="M26" i="49"/>
  <c r="L26" i="49"/>
  <c r="K26" i="49"/>
  <c r="J26" i="49"/>
  <c r="J28" i="49" s="1"/>
  <c r="I26" i="49"/>
  <c r="H26" i="49"/>
  <c r="G26" i="49"/>
  <c r="F26" i="49"/>
  <c r="E26" i="49"/>
  <c r="D26" i="49"/>
  <c r="O25" i="49"/>
  <c r="P25" i="49"/>
  <c r="O24" i="49"/>
  <c r="P24" i="49" s="1"/>
  <c r="N23" i="49"/>
  <c r="M23" i="49"/>
  <c r="L23" i="49"/>
  <c r="K23" i="49"/>
  <c r="J23" i="49"/>
  <c r="I23" i="49"/>
  <c r="H23" i="49"/>
  <c r="O23" i="49" s="1"/>
  <c r="P23" i="49" s="1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O20" i="49" s="1"/>
  <c r="P20" i="49" s="1"/>
  <c r="J20" i="49"/>
  <c r="I20" i="49"/>
  <c r="H20" i="49"/>
  <c r="G20" i="49"/>
  <c r="F20" i="49"/>
  <c r="F28" i="49" s="1"/>
  <c r="E20" i="49"/>
  <c r="D20" i="49"/>
  <c r="O19" i="49"/>
  <c r="P19" i="49" s="1"/>
  <c r="N18" i="49"/>
  <c r="M18" i="49"/>
  <c r="L18" i="49"/>
  <c r="O18" i="49" s="1"/>
  <c r="P18" i="49" s="1"/>
  <c r="K18" i="49"/>
  <c r="J18" i="49"/>
  <c r="I18" i="49"/>
  <c r="H18" i="49"/>
  <c r="G18" i="49"/>
  <c r="F18" i="49"/>
  <c r="E18" i="49"/>
  <c r="D18" i="49"/>
  <c r="O17" i="49"/>
  <c r="P17" i="49"/>
  <c r="O16" i="49"/>
  <c r="P16" i="49"/>
  <c r="O15" i="49"/>
  <c r="P15" i="49"/>
  <c r="O14" i="49"/>
  <c r="P14" i="49"/>
  <c r="N13" i="49"/>
  <c r="M13" i="49"/>
  <c r="L13" i="49"/>
  <c r="K13" i="49"/>
  <c r="J13" i="49"/>
  <c r="I13" i="49"/>
  <c r="H13" i="49"/>
  <c r="G13" i="49"/>
  <c r="O13" i="49" s="1"/>
  <c r="P13" i="49" s="1"/>
  <c r="F13" i="49"/>
  <c r="E13" i="49"/>
  <c r="D13" i="49"/>
  <c r="O12" i="49"/>
  <c r="P12" i="49" s="1"/>
  <c r="O11" i="49"/>
  <c r="P11" i="49"/>
  <c r="O10" i="49"/>
  <c r="P10" i="49" s="1"/>
  <c r="O9" i="49"/>
  <c r="P9" i="49"/>
  <c r="O8" i="49"/>
  <c r="P8" i="49" s="1"/>
  <c r="O7" i="49"/>
  <c r="P7" i="49"/>
  <c r="O6" i="49"/>
  <c r="P6" i="49" s="1"/>
  <c r="N5" i="49"/>
  <c r="M5" i="49"/>
  <c r="M28" i="49" s="1"/>
  <c r="L5" i="49"/>
  <c r="L28" i="49" s="1"/>
  <c r="K5" i="49"/>
  <c r="J5" i="49"/>
  <c r="I5" i="49"/>
  <c r="I28" i="49" s="1"/>
  <c r="H5" i="49"/>
  <c r="G5" i="49"/>
  <c r="F5" i="49"/>
  <c r="E5" i="49"/>
  <c r="E28" i="49" s="1"/>
  <c r="D5" i="49"/>
  <c r="E30" i="48"/>
  <c r="K30" i="48"/>
  <c r="L30" i="48"/>
  <c r="O29" i="48"/>
  <c r="P29" i="48" s="1"/>
  <c r="O28" i="48"/>
  <c r="P28" i="48"/>
  <c r="O27" i="48"/>
  <c r="P27" i="48" s="1"/>
  <c r="N26" i="48"/>
  <c r="M26" i="48"/>
  <c r="L26" i="48"/>
  <c r="O26" i="48" s="1"/>
  <c r="P26" i="48" s="1"/>
  <c r="K26" i="48"/>
  <c r="J26" i="48"/>
  <c r="I26" i="48"/>
  <c r="H26" i="48"/>
  <c r="G26" i="48"/>
  <c r="F26" i="48"/>
  <c r="E26" i="48"/>
  <c r="D26" i="48"/>
  <c r="O25" i="48"/>
  <c r="P25" i="48"/>
  <c r="O24" i="48"/>
  <c r="P24" i="48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/>
  <c r="N20" i="48"/>
  <c r="M20" i="48"/>
  <c r="L20" i="48"/>
  <c r="K20" i="48"/>
  <c r="J20" i="48"/>
  <c r="I20" i="48"/>
  <c r="H20" i="48"/>
  <c r="G20" i="48"/>
  <c r="F20" i="48"/>
  <c r="O20" i="48" s="1"/>
  <c r="P20" i="48" s="1"/>
  <c r="E20" i="48"/>
  <c r="D20" i="48"/>
  <c r="O19" i="48"/>
  <c r="P19" i="48"/>
  <c r="N18" i="48"/>
  <c r="M18" i="48"/>
  <c r="L18" i="48"/>
  <c r="K18" i="48"/>
  <c r="J18" i="48"/>
  <c r="I18" i="48"/>
  <c r="H18" i="48"/>
  <c r="G18" i="48"/>
  <c r="O18" i="48" s="1"/>
  <c r="P18" i="48" s="1"/>
  <c r="F18" i="48"/>
  <c r="E18" i="48"/>
  <c r="D18" i="48"/>
  <c r="O17" i="48"/>
  <c r="P17" i="48" s="1"/>
  <c r="O16" i="48"/>
  <c r="P16" i="48"/>
  <c r="O15" i="48"/>
  <c r="P15" i="48" s="1"/>
  <c r="O14" i="48"/>
  <c r="P14" i="48"/>
  <c r="N13" i="48"/>
  <c r="M13" i="48"/>
  <c r="L13" i="48"/>
  <c r="K13" i="48"/>
  <c r="J13" i="48"/>
  <c r="I13" i="48"/>
  <c r="H13" i="48"/>
  <c r="G13" i="48"/>
  <c r="G30" i="48" s="1"/>
  <c r="F13" i="48"/>
  <c r="E13" i="48"/>
  <c r="D13" i="48"/>
  <c r="O12" i="48"/>
  <c r="P12" i="48"/>
  <c r="O11" i="48"/>
  <c r="P11" i="48"/>
  <c r="O10" i="48"/>
  <c r="P10" i="48"/>
  <c r="O9" i="48"/>
  <c r="P9" i="48" s="1"/>
  <c r="O8" i="48"/>
  <c r="P8" i="48" s="1"/>
  <c r="O7" i="48"/>
  <c r="P7" i="48"/>
  <c r="O6" i="48"/>
  <c r="P6" i="48"/>
  <c r="N5" i="48"/>
  <c r="M5" i="48"/>
  <c r="M30" i="48" s="1"/>
  <c r="L5" i="48"/>
  <c r="K5" i="48"/>
  <c r="J5" i="48"/>
  <c r="J30" i="48" s="1"/>
  <c r="I5" i="48"/>
  <c r="I30" i="48" s="1"/>
  <c r="H5" i="48"/>
  <c r="H30" i="48" s="1"/>
  <c r="G5" i="48"/>
  <c r="F5" i="48"/>
  <c r="F30" i="48" s="1"/>
  <c r="E5" i="48"/>
  <c r="D5" i="48"/>
  <c r="D30" i="48" s="1"/>
  <c r="N26" i="47"/>
  <c r="O26" i="47"/>
  <c r="N25" i="47"/>
  <c r="O25" i="47" s="1"/>
  <c r="M24" i="47"/>
  <c r="L24" i="47"/>
  <c r="K24" i="47"/>
  <c r="J24" i="47"/>
  <c r="I24" i="47"/>
  <c r="H24" i="47"/>
  <c r="G24" i="47"/>
  <c r="F24" i="47"/>
  <c r="E24" i="47"/>
  <c r="D24" i="47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2" i="47" s="1"/>
  <c r="O22" i="47" s="1"/>
  <c r="N21" i="47"/>
  <c r="O21" i="47" s="1"/>
  <c r="N20" i="47"/>
  <c r="O20" i="47"/>
  <c r="M19" i="47"/>
  <c r="L19" i="47"/>
  <c r="K19" i="47"/>
  <c r="J19" i="47"/>
  <c r="I19" i="47"/>
  <c r="H19" i="47"/>
  <c r="G19" i="47"/>
  <c r="F19" i="47"/>
  <c r="E19" i="47"/>
  <c r="N19" i="47" s="1"/>
  <c r="O19" i="47" s="1"/>
  <c r="D19" i="47"/>
  <c r="N18" i="47"/>
  <c r="O18" i="47"/>
  <c r="M17" i="47"/>
  <c r="L17" i="47"/>
  <c r="K17" i="47"/>
  <c r="J17" i="47"/>
  <c r="I17" i="47"/>
  <c r="H17" i="47"/>
  <c r="G17" i="47"/>
  <c r="F17" i="47"/>
  <c r="E17" i="47"/>
  <c r="N17" i="47" s="1"/>
  <c r="O17" i="47" s="1"/>
  <c r="D17" i="47"/>
  <c r="N16" i="47"/>
  <c r="O16" i="47"/>
  <c r="N15" i="47"/>
  <c r="O15" i="47" s="1"/>
  <c r="N14" i="47"/>
  <c r="O14" i="47"/>
  <c r="N13" i="47"/>
  <c r="O13" i="47" s="1"/>
  <c r="M12" i="47"/>
  <c r="L12" i="47"/>
  <c r="L27" i="47" s="1"/>
  <c r="K12" i="47"/>
  <c r="N12" i="47" s="1"/>
  <c r="O12" i="47" s="1"/>
  <c r="J12" i="47"/>
  <c r="I12" i="47"/>
  <c r="H12" i="47"/>
  <c r="H27" i="47" s="1"/>
  <c r="G12" i="47"/>
  <c r="F12" i="47"/>
  <c r="E12" i="47"/>
  <c r="D12" i="47"/>
  <c r="N11" i="47"/>
  <c r="O11" i="47" s="1"/>
  <c r="N10" i="47"/>
  <c r="O10" i="47"/>
  <c r="N9" i="47"/>
  <c r="O9" i="47" s="1"/>
  <c r="N8" i="47"/>
  <c r="O8" i="47"/>
  <c r="N7" i="47"/>
  <c r="O7" i="47" s="1"/>
  <c r="N6" i="47"/>
  <c r="O6" i="47"/>
  <c r="M5" i="47"/>
  <c r="M27" i="47" s="1"/>
  <c r="L5" i="47"/>
  <c r="K5" i="47"/>
  <c r="J5" i="47"/>
  <c r="J27" i="47" s="1"/>
  <c r="I5" i="47"/>
  <c r="H5" i="47"/>
  <c r="G5" i="47"/>
  <c r="G27" i="47" s="1"/>
  <c r="F5" i="47"/>
  <c r="F27" i="47" s="1"/>
  <c r="E5" i="47"/>
  <c r="D5" i="47"/>
  <c r="D27" i="47" s="1"/>
  <c r="N28" i="46"/>
  <c r="O28" i="46" s="1"/>
  <c r="M27" i="46"/>
  <c r="L27" i="46"/>
  <c r="K27" i="46"/>
  <c r="J27" i="46"/>
  <c r="I27" i="46"/>
  <c r="H27" i="46"/>
  <c r="G27" i="46"/>
  <c r="N27" i="46" s="1"/>
  <c r="O27" i="46" s="1"/>
  <c r="F27" i="46"/>
  <c r="E27" i="46"/>
  <c r="D27" i="46"/>
  <c r="N26" i="46"/>
  <c r="O26" i="46" s="1"/>
  <c r="N25" i="46"/>
  <c r="O25" i="46"/>
  <c r="M24" i="46"/>
  <c r="L24" i="46"/>
  <c r="K24" i="46"/>
  <c r="J24" i="46"/>
  <c r="I24" i="46"/>
  <c r="N24" i="46" s="1"/>
  <c r="O24" i="46" s="1"/>
  <c r="H24" i="46"/>
  <c r="G24" i="46"/>
  <c r="F24" i="46"/>
  <c r="E24" i="46"/>
  <c r="D24" i="46"/>
  <c r="N23" i="46"/>
  <c r="O23" i="46"/>
  <c r="M22" i="46"/>
  <c r="L22" i="46"/>
  <c r="K22" i="46"/>
  <c r="J22" i="46"/>
  <c r="J29" i="46" s="1"/>
  <c r="I22" i="46"/>
  <c r="N22" i="46" s="1"/>
  <c r="O22" i="46" s="1"/>
  <c r="H22" i="46"/>
  <c r="G22" i="46"/>
  <c r="F22" i="46"/>
  <c r="E22" i="46"/>
  <c r="D22" i="46"/>
  <c r="N21" i="46"/>
  <c r="O21" i="46"/>
  <c r="N20" i="46"/>
  <c r="O20" i="46" s="1"/>
  <c r="M19" i="46"/>
  <c r="L19" i="46"/>
  <c r="K19" i="46"/>
  <c r="N19" i="46" s="1"/>
  <c r="O19" i="46" s="1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F29" i="46" s="1"/>
  <c r="E12" i="46"/>
  <c r="N12" i="46" s="1"/>
  <c r="O12" i="46" s="1"/>
  <c r="D12" i="46"/>
  <c r="N11" i="46"/>
  <c r="O11" i="46"/>
  <c r="N10" i="46"/>
  <c r="O10" i="46" s="1"/>
  <c r="N9" i="46"/>
  <c r="O9" i="46"/>
  <c r="N8" i="46"/>
  <c r="O8" i="46" s="1"/>
  <c r="N7" i="46"/>
  <c r="O7" i="46"/>
  <c r="N6" i="46"/>
  <c r="O6" i="46" s="1"/>
  <c r="M5" i="46"/>
  <c r="M29" i="46" s="1"/>
  <c r="L5" i="46"/>
  <c r="L29" i="46" s="1"/>
  <c r="K5" i="46"/>
  <c r="J5" i="46"/>
  <c r="I5" i="46"/>
  <c r="H5" i="46"/>
  <c r="H29" i="46" s="1"/>
  <c r="G5" i="46"/>
  <c r="G29" i="46" s="1"/>
  <c r="F5" i="46"/>
  <c r="E5" i="46"/>
  <c r="E29" i="46" s="1"/>
  <c r="D5" i="46"/>
  <c r="D29" i="46" s="1"/>
  <c r="N28" i="45"/>
  <c r="O28" i="45"/>
  <c r="M27" i="45"/>
  <c r="N27" i="45" s="1"/>
  <c r="O27" i="45" s="1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4" i="45" s="1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N19" i="45" s="1"/>
  <c r="O19" i="45" s="1"/>
  <c r="D19" i="45"/>
  <c r="N18" i="45"/>
  <c r="O18" i="45"/>
  <c r="M17" i="45"/>
  <c r="L17" i="45"/>
  <c r="K17" i="45"/>
  <c r="J17" i="45"/>
  <c r="I17" i="45"/>
  <c r="H17" i="45"/>
  <c r="G17" i="45"/>
  <c r="F17" i="45"/>
  <c r="E17" i="45"/>
  <c r="N17" i="45" s="1"/>
  <c r="O17" i="45" s="1"/>
  <c r="D17" i="45"/>
  <c r="N16" i="45"/>
  <c r="O16" i="45"/>
  <c r="N15" i="45"/>
  <c r="O15" i="45" s="1"/>
  <c r="N14" i="45"/>
  <c r="O14" i="45"/>
  <c r="N13" i="45"/>
  <c r="O13" i="45" s="1"/>
  <c r="M12" i="45"/>
  <c r="L12" i="45"/>
  <c r="L29" i="45" s="1"/>
  <c r="K12" i="45"/>
  <c r="N12" i="45" s="1"/>
  <c r="O12" i="45" s="1"/>
  <c r="J12" i="45"/>
  <c r="I12" i="45"/>
  <c r="H12" i="45"/>
  <c r="H29" i="45" s="1"/>
  <c r="G12" i="45"/>
  <c r="F12" i="45"/>
  <c r="E12" i="45"/>
  <c r="D12" i="45"/>
  <c r="N11" i="45"/>
  <c r="O11" i="45" s="1"/>
  <c r="N10" i="45"/>
  <c r="O10" i="45"/>
  <c r="N9" i="45"/>
  <c r="O9" i="45" s="1"/>
  <c r="N8" i="45"/>
  <c r="O8" i="45"/>
  <c r="N7" i="45"/>
  <c r="O7" i="45" s="1"/>
  <c r="N6" i="45"/>
  <c r="O6" i="45"/>
  <c r="M5" i="45"/>
  <c r="M29" i="45" s="1"/>
  <c r="L5" i="45"/>
  <c r="K5" i="45"/>
  <c r="J5" i="45"/>
  <c r="J29" i="45" s="1"/>
  <c r="I5" i="45"/>
  <c r="H5" i="45"/>
  <c r="G5" i="45"/>
  <c r="G29" i="45" s="1"/>
  <c r="F5" i="45"/>
  <c r="F29" i="45" s="1"/>
  <c r="E5" i="45"/>
  <c r="D5" i="45"/>
  <c r="D29" i="45" s="1"/>
  <c r="J27" i="44"/>
  <c r="K27" i="44"/>
  <c r="N26" i="44"/>
  <c r="O26" i="44"/>
  <c r="M25" i="44"/>
  <c r="L25" i="44"/>
  <c r="K25" i="44"/>
  <c r="J25" i="44"/>
  <c r="I25" i="44"/>
  <c r="H25" i="44"/>
  <c r="G25" i="44"/>
  <c r="F25" i="44"/>
  <c r="E25" i="44"/>
  <c r="N25" i="44" s="1"/>
  <c r="O25" i="44" s="1"/>
  <c r="D25" i="44"/>
  <c r="N24" i="44"/>
  <c r="O24" i="44"/>
  <c r="N23" i="44"/>
  <c r="O23" i="44" s="1"/>
  <c r="M22" i="44"/>
  <c r="L22" i="44"/>
  <c r="K22" i="44"/>
  <c r="J22" i="44"/>
  <c r="I22" i="44"/>
  <c r="H22" i="44"/>
  <c r="G22" i="44"/>
  <c r="N22" i="44" s="1"/>
  <c r="O22" i="44" s="1"/>
  <c r="F22" i="44"/>
  <c r="E22" i="44"/>
  <c r="D22" i="44"/>
  <c r="N21" i="44"/>
  <c r="O21" i="44" s="1"/>
  <c r="N20" i="44"/>
  <c r="O20" i="44"/>
  <c r="M19" i="44"/>
  <c r="L19" i="44"/>
  <c r="K19" i="44"/>
  <c r="J19" i="44"/>
  <c r="I19" i="44"/>
  <c r="N19" i="44" s="1"/>
  <c r="O19" i="44" s="1"/>
  <c r="H19" i="44"/>
  <c r="G19" i="44"/>
  <c r="F19" i="44"/>
  <c r="E19" i="44"/>
  <c r="D19" i="44"/>
  <c r="N18" i="44"/>
  <c r="O18" i="44"/>
  <c r="M17" i="44"/>
  <c r="L17" i="44"/>
  <c r="K17" i="44"/>
  <c r="J17" i="44"/>
  <c r="I17" i="44"/>
  <c r="N17" i="44" s="1"/>
  <c r="O17" i="44" s="1"/>
  <c r="H17" i="44"/>
  <c r="G17" i="44"/>
  <c r="F17" i="44"/>
  <c r="E17" i="44"/>
  <c r="D17" i="44"/>
  <c r="N16" i="44"/>
  <c r="O16" i="44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N10" i="44"/>
  <c r="O10" i="44"/>
  <c r="N9" i="44"/>
  <c r="O9" i="44" s="1"/>
  <c r="N8" i="44"/>
  <c r="O8" i="44"/>
  <c r="N7" i="44"/>
  <c r="O7" i="44"/>
  <c r="N6" i="44"/>
  <c r="O6" i="44"/>
  <c r="M5" i="44"/>
  <c r="L5" i="44"/>
  <c r="L27" i="44" s="1"/>
  <c r="K5" i="44"/>
  <c r="J5" i="44"/>
  <c r="I5" i="44"/>
  <c r="I27" i="44" s="1"/>
  <c r="H5" i="44"/>
  <c r="H27" i="44" s="1"/>
  <c r="G5" i="44"/>
  <c r="G27" i="44" s="1"/>
  <c r="F5" i="44"/>
  <c r="F27" i="44" s="1"/>
  <c r="E5" i="44"/>
  <c r="D5" i="44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N24" i="43" s="1"/>
  <c r="O24" i="43" s="1"/>
  <c r="D24" i="43"/>
  <c r="N23" i="43"/>
  <c r="O23" i="43"/>
  <c r="M22" i="43"/>
  <c r="L22" i="43"/>
  <c r="K22" i="43"/>
  <c r="J22" i="43"/>
  <c r="I22" i="43"/>
  <c r="H22" i="43"/>
  <c r="G22" i="43"/>
  <c r="F22" i="43"/>
  <c r="E22" i="43"/>
  <c r="N22" i="43" s="1"/>
  <c r="O22" i="43" s="1"/>
  <c r="D22" i="43"/>
  <c r="N21" i="43"/>
  <c r="O21" i="43"/>
  <c r="N20" i="43"/>
  <c r="O20" i="43" s="1"/>
  <c r="M19" i="43"/>
  <c r="L19" i="43"/>
  <c r="K19" i="43"/>
  <c r="J19" i="43"/>
  <c r="I19" i="43"/>
  <c r="H19" i="43"/>
  <c r="G19" i="43"/>
  <c r="N19" i="43" s="1"/>
  <c r="O19" i="43" s="1"/>
  <c r="F19" i="43"/>
  <c r="E19" i="43"/>
  <c r="D19" i="43"/>
  <c r="N18" i="43"/>
  <c r="O18" i="43" s="1"/>
  <c r="N17" i="43"/>
  <c r="O17" i="43"/>
  <c r="M16" i="43"/>
  <c r="L16" i="43"/>
  <c r="K16" i="43"/>
  <c r="J16" i="43"/>
  <c r="I16" i="43"/>
  <c r="N16" i="43" s="1"/>
  <c r="O16" i="43" s="1"/>
  <c r="H16" i="43"/>
  <c r="G16" i="43"/>
  <c r="F16" i="43"/>
  <c r="E16" i="43"/>
  <c r="D16" i="43"/>
  <c r="N15" i="43"/>
  <c r="O15" i="43"/>
  <c r="N14" i="43"/>
  <c r="O14" i="43" s="1"/>
  <c r="N13" i="43"/>
  <c r="O13" i="43"/>
  <c r="M12" i="43"/>
  <c r="M30" i="43" s="1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/>
  <c r="N8" i="43"/>
  <c r="O8" i="43" s="1"/>
  <c r="N7" i="43"/>
  <c r="O7" i="43"/>
  <c r="N6" i="43"/>
  <c r="O6" i="43" s="1"/>
  <c r="M5" i="43"/>
  <c r="L5" i="43"/>
  <c r="L30" i="43" s="1"/>
  <c r="K5" i="43"/>
  <c r="J5" i="43"/>
  <c r="J30" i="43" s="1"/>
  <c r="I5" i="43"/>
  <c r="I30" i="43" s="1"/>
  <c r="H5" i="43"/>
  <c r="H30" i="43" s="1"/>
  <c r="G5" i="43"/>
  <c r="G30" i="43" s="1"/>
  <c r="F5" i="43"/>
  <c r="F30" i="43" s="1"/>
  <c r="E5" i="43"/>
  <c r="D5" i="43"/>
  <c r="D30" i="43" s="1"/>
  <c r="H22" i="41"/>
  <c r="I22" i="41"/>
  <c r="J29" i="42"/>
  <c r="N28" i="42"/>
  <c r="O28" i="42" s="1"/>
  <c r="M27" i="42"/>
  <c r="L27" i="42"/>
  <c r="K27" i="42"/>
  <c r="J27" i="42"/>
  <c r="I27" i="42"/>
  <c r="H27" i="42"/>
  <c r="G27" i="42"/>
  <c r="N27" i="42" s="1"/>
  <c r="O27" i="42" s="1"/>
  <c r="F27" i="42"/>
  <c r="E27" i="42"/>
  <c r="D27" i="42"/>
  <c r="N26" i="42"/>
  <c r="O26" i="42" s="1"/>
  <c r="N25" i="42"/>
  <c r="O25" i="42"/>
  <c r="M24" i="42"/>
  <c r="L24" i="42"/>
  <c r="K24" i="42"/>
  <c r="J24" i="42"/>
  <c r="I24" i="42"/>
  <c r="N24" i="42" s="1"/>
  <c r="O24" i="42" s="1"/>
  <c r="H24" i="42"/>
  <c r="G24" i="42"/>
  <c r="F24" i="42"/>
  <c r="E24" i="42"/>
  <c r="D24" i="42"/>
  <c r="N23" i="42"/>
  <c r="O23" i="42"/>
  <c r="M22" i="42"/>
  <c r="L22" i="42"/>
  <c r="K22" i="42"/>
  <c r="J22" i="42"/>
  <c r="I22" i="42"/>
  <c r="N22" i="42" s="1"/>
  <c r="O22" i="42" s="1"/>
  <c r="H22" i="42"/>
  <c r="G22" i="42"/>
  <c r="F22" i="42"/>
  <c r="E22" i="42"/>
  <c r="D22" i="42"/>
  <c r="N21" i="42"/>
  <c r="O21" i="42"/>
  <c r="N20" i="42"/>
  <c r="O20" i="42" s="1"/>
  <c r="M19" i="42"/>
  <c r="L19" i="42"/>
  <c r="K19" i="42"/>
  <c r="N19" i="42" s="1"/>
  <c r="O19" i="42" s="1"/>
  <c r="J19" i="42"/>
  <c r="I19" i="42"/>
  <c r="H19" i="42"/>
  <c r="G19" i="42"/>
  <c r="F19" i="42"/>
  <c r="E19" i="42"/>
  <c r="D19" i="42"/>
  <c r="N18" i="42"/>
  <c r="O18" i="42"/>
  <c r="N17" i="42"/>
  <c r="O17" i="42"/>
  <c r="M16" i="42"/>
  <c r="N16" i="42" s="1"/>
  <c r="O16" i="42" s="1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F29" i="42" s="1"/>
  <c r="E12" i="42"/>
  <c r="N12" i="42" s="1"/>
  <c r="O12" i="42" s="1"/>
  <c r="D12" i="42"/>
  <c r="N11" i="42"/>
  <c r="O11" i="42"/>
  <c r="N10" i="42"/>
  <c r="O10" i="42" s="1"/>
  <c r="N9" i="42"/>
  <c r="O9" i="42"/>
  <c r="N8" i="42"/>
  <c r="O8" i="42"/>
  <c r="N7" i="42"/>
  <c r="O7" i="42"/>
  <c r="N6" i="42"/>
  <c r="O6" i="42" s="1"/>
  <c r="M5" i="42"/>
  <c r="M29" i="42" s="1"/>
  <c r="L5" i="42"/>
  <c r="L29" i="42" s="1"/>
  <c r="K5" i="42"/>
  <c r="J5" i="42"/>
  <c r="I5" i="42"/>
  <c r="H5" i="42"/>
  <c r="H29" i="42" s="1"/>
  <c r="G5" i="42"/>
  <c r="F5" i="42"/>
  <c r="E5" i="42"/>
  <c r="E29" i="42" s="1"/>
  <c r="D5" i="42"/>
  <c r="D29" i="42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D22" i="41" s="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N17" i="41" s="1"/>
  <c r="O17" i="41" s="1"/>
  <c r="D17" i="41"/>
  <c r="N16" i="41"/>
  <c r="O16" i="41"/>
  <c r="M15" i="41"/>
  <c r="L15" i="41"/>
  <c r="K15" i="41"/>
  <c r="J15" i="41"/>
  <c r="I15" i="41"/>
  <c r="H15" i="41"/>
  <c r="G15" i="41"/>
  <c r="F15" i="41"/>
  <c r="E15" i="41"/>
  <c r="N15" i="41" s="1"/>
  <c r="O15" i="41" s="1"/>
  <c r="D15" i="41"/>
  <c r="N14" i="41"/>
  <c r="O14" i="4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/>
  <c r="N11" i="41"/>
  <c r="O11" i="41" s="1"/>
  <c r="N10" i="41"/>
  <c r="O10" i="41"/>
  <c r="N9" i="41"/>
  <c r="O9" i="41"/>
  <c r="N8" i="41"/>
  <c r="O8" i="41"/>
  <c r="N7" i="41"/>
  <c r="O7" i="41" s="1"/>
  <c r="N6" i="41"/>
  <c r="O6" i="41"/>
  <c r="M5" i="41"/>
  <c r="M22" i="41" s="1"/>
  <c r="L5" i="41"/>
  <c r="L22" i="41" s="1"/>
  <c r="K5" i="41"/>
  <c r="K22" i="41" s="1"/>
  <c r="J5" i="41"/>
  <c r="J22" i="41" s="1"/>
  <c r="I5" i="41"/>
  <c r="H5" i="41"/>
  <c r="G5" i="41"/>
  <c r="G22" i="41" s="1"/>
  <c r="F5" i="41"/>
  <c r="F22" i="41" s="1"/>
  <c r="E5" i="41"/>
  <c r="D5" i="41"/>
  <c r="N28" i="40"/>
  <c r="O28" i="40"/>
  <c r="M27" i="40"/>
  <c r="L27" i="40"/>
  <c r="K27" i="40"/>
  <c r="J27" i="40"/>
  <c r="I27" i="40"/>
  <c r="H27" i="40"/>
  <c r="G27" i="40"/>
  <c r="G29" i="40" s="1"/>
  <c r="F27" i="40"/>
  <c r="E27" i="40"/>
  <c r="D27" i="40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F29" i="40" s="1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E29" i="40" s="1"/>
  <c r="D16" i="40"/>
  <c r="N16" i="40" s="1"/>
  <c r="O16" i="40" s="1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N12" i="40" s="1"/>
  <c r="O12" i="40" s="1"/>
  <c r="G12" i="40"/>
  <c r="F12" i="40"/>
  <c r="E12" i="40"/>
  <c r="D12" i="40"/>
  <c r="N11" i="40"/>
  <c r="O11" i="40" s="1"/>
  <c r="N10" i="40"/>
  <c r="O10" i="40" s="1"/>
  <c r="N9" i="40"/>
  <c r="O9" i="40"/>
  <c r="N8" i="40"/>
  <c r="O8" i="40" s="1"/>
  <c r="N7" i="40"/>
  <c r="O7" i="40"/>
  <c r="N6" i="40"/>
  <c r="O6" i="40" s="1"/>
  <c r="M5" i="40"/>
  <c r="M29" i="40" s="1"/>
  <c r="L5" i="40"/>
  <c r="K5" i="40"/>
  <c r="K29" i="40"/>
  <c r="J5" i="40"/>
  <c r="J29" i="40" s="1"/>
  <c r="I5" i="40"/>
  <c r="I29" i="40" s="1"/>
  <c r="H5" i="40"/>
  <c r="G5" i="40"/>
  <c r="F5" i="40"/>
  <c r="E5" i="40"/>
  <c r="D5" i="40"/>
  <c r="N5" i="40" s="1"/>
  <c r="O5" i="40" s="1"/>
  <c r="D29" i="40"/>
  <c r="N25" i="39"/>
  <c r="O25" i="39" s="1"/>
  <c r="M24" i="39"/>
  <c r="L24" i="39"/>
  <c r="K24" i="39"/>
  <c r="J24" i="39"/>
  <c r="I24" i="39"/>
  <c r="H24" i="39"/>
  <c r="G24" i="39"/>
  <c r="F24" i="39"/>
  <c r="E24" i="39"/>
  <c r="N24" i="39"/>
  <c r="O24" i="39" s="1"/>
  <c r="D24" i="39"/>
  <c r="N23" i="39"/>
  <c r="O23" i="39"/>
  <c r="N22" i="39"/>
  <c r="O22" i="39" s="1"/>
  <c r="M21" i="39"/>
  <c r="L21" i="39"/>
  <c r="K21" i="39"/>
  <c r="J21" i="39"/>
  <c r="I21" i="39"/>
  <c r="H21" i="39"/>
  <c r="N21" i="39" s="1"/>
  <c r="O21" i="39" s="1"/>
  <c r="G21" i="39"/>
  <c r="F21" i="39"/>
  <c r="E21" i="39"/>
  <c r="D21" i="39"/>
  <c r="N20" i="39"/>
  <c r="O20" i="39" s="1"/>
  <c r="N19" i="39"/>
  <c r="O19" i="39" s="1"/>
  <c r="M18" i="39"/>
  <c r="L18" i="39"/>
  <c r="K18" i="39"/>
  <c r="J18" i="39"/>
  <c r="J26" i="39" s="1"/>
  <c r="I18" i="39"/>
  <c r="H18" i="39"/>
  <c r="G18" i="39"/>
  <c r="F18" i="39"/>
  <c r="E18" i="39"/>
  <c r="D18" i="39"/>
  <c r="N17" i="39"/>
  <c r="O17" i="39" s="1"/>
  <c r="M16" i="39"/>
  <c r="N16" i="39" s="1"/>
  <c r="O16" i="39" s="1"/>
  <c r="M2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/>
  <c r="N10" i="39"/>
  <c r="O10" i="39"/>
  <c r="N9" i="39"/>
  <c r="O9" i="39"/>
  <c r="N8" i="39"/>
  <c r="O8" i="39" s="1"/>
  <c r="N7" i="39"/>
  <c r="O7" i="39"/>
  <c r="N6" i="39"/>
  <c r="O6" i="39" s="1"/>
  <c r="M5" i="39"/>
  <c r="L5" i="39"/>
  <c r="L26" i="39" s="1"/>
  <c r="K5" i="39"/>
  <c r="K26" i="39" s="1"/>
  <c r="J5" i="39"/>
  <c r="I5" i="39"/>
  <c r="I26" i="39" s="1"/>
  <c r="H5" i="39"/>
  <c r="G5" i="39"/>
  <c r="G26" i="39" s="1"/>
  <c r="F5" i="39"/>
  <c r="F26" i="39" s="1"/>
  <c r="E5" i="39"/>
  <c r="D5" i="39"/>
  <c r="D26" i="39" s="1"/>
  <c r="N26" i="38"/>
  <c r="O26" i="38"/>
  <c r="M25" i="38"/>
  <c r="L25" i="38"/>
  <c r="K25" i="38"/>
  <c r="J25" i="38"/>
  <c r="I25" i="38"/>
  <c r="N25" i="38" s="1"/>
  <c r="O25" i="38" s="1"/>
  <c r="H25" i="38"/>
  <c r="G25" i="38"/>
  <c r="F25" i="38"/>
  <c r="E25" i="38"/>
  <c r="D25" i="38"/>
  <c r="N24" i="38"/>
  <c r="O24" i="38"/>
  <c r="N23" i="38"/>
  <c r="O23" i="38" s="1"/>
  <c r="N22" i="38"/>
  <c r="O22" i="38"/>
  <c r="M21" i="38"/>
  <c r="L21" i="38"/>
  <c r="K21" i="38"/>
  <c r="J21" i="38"/>
  <c r="I21" i="38"/>
  <c r="H21" i="38"/>
  <c r="G21" i="38"/>
  <c r="F21" i="38"/>
  <c r="N21" i="38" s="1"/>
  <c r="O21" i="38" s="1"/>
  <c r="E21" i="38"/>
  <c r="D21" i="38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M16" i="38"/>
  <c r="L16" i="38"/>
  <c r="L27" i="38" s="1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/>
  <c r="N10" i="38"/>
  <c r="O10" i="38"/>
  <c r="N9" i="38"/>
  <c r="O9" i="38" s="1"/>
  <c r="N8" i="38"/>
  <c r="O8" i="38"/>
  <c r="N7" i="38"/>
  <c r="O7" i="38" s="1"/>
  <c r="N6" i="38"/>
  <c r="O6" i="38"/>
  <c r="M5" i="38"/>
  <c r="L5" i="38"/>
  <c r="K5" i="38"/>
  <c r="K27" i="38" s="1"/>
  <c r="J5" i="38"/>
  <c r="I5" i="38"/>
  <c r="I27" i="38" s="1"/>
  <c r="H5" i="38"/>
  <c r="H27" i="38" s="1"/>
  <c r="G5" i="38"/>
  <c r="F5" i="38"/>
  <c r="F27" i="38" s="1"/>
  <c r="E5" i="38"/>
  <c r="D5" i="38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/>
  <c r="N22" i="37"/>
  <c r="O22" i="37" s="1"/>
  <c r="M21" i="37"/>
  <c r="L21" i="37"/>
  <c r="K21" i="37"/>
  <c r="J21" i="37"/>
  <c r="I21" i="37"/>
  <c r="H21" i="37"/>
  <c r="G21" i="37"/>
  <c r="F21" i="37"/>
  <c r="E21" i="37"/>
  <c r="N21" i="37"/>
  <c r="O21" i="37" s="1"/>
  <c r="D21" i="37"/>
  <c r="N20" i="37"/>
  <c r="O20" i="37"/>
  <c r="N19" i="37"/>
  <c r="O19" i="37" s="1"/>
  <c r="M18" i="37"/>
  <c r="L18" i="37"/>
  <c r="K18" i="37"/>
  <c r="J18" i="37"/>
  <c r="I18" i="37"/>
  <c r="I26" i="37" s="1"/>
  <c r="H18" i="37"/>
  <c r="G18" i="37"/>
  <c r="F18" i="37"/>
  <c r="E18" i="37"/>
  <c r="D18" i="37"/>
  <c r="N17" i="37"/>
  <c r="O17" i="37" s="1"/>
  <c r="M16" i="37"/>
  <c r="L16" i="37"/>
  <c r="K16" i="37"/>
  <c r="J16" i="37"/>
  <c r="J26" i="37" s="1"/>
  <c r="I16" i="37"/>
  <c r="H16" i="37"/>
  <c r="G16" i="37"/>
  <c r="F16" i="37"/>
  <c r="F26" i="37" s="1"/>
  <c r="E16" i="37"/>
  <c r="D16" i="37"/>
  <c r="N15" i="37"/>
  <c r="O15" i="37" s="1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E26" i="37" s="1"/>
  <c r="D12" i="37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/>
  <c r="M5" i="37"/>
  <c r="L5" i="37"/>
  <c r="K5" i="37"/>
  <c r="K26" i="37" s="1"/>
  <c r="J5" i="37"/>
  <c r="I5" i="37"/>
  <c r="H5" i="37"/>
  <c r="G5" i="37"/>
  <c r="G26" i="37"/>
  <c r="F5" i="37"/>
  <c r="E5" i="37"/>
  <c r="D5" i="37"/>
  <c r="N5" i="37" s="1"/>
  <c r="O5" i="37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N25" i="36" s="1"/>
  <c r="O25" i="36" s="1"/>
  <c r="E25" i="36"/>
  <c r="D25" i="36"/>
  <c r="N24" i="36"/>
  <c r="O24" i="36" s="1"/>
  <c r="N23" i="36"/>
  <c r="O23" i="36" s="1"/>
  <c r="M22" i="36"/>
  <c r="L22" i="36"/>
  <c r="K22" i="36"/>
  <c r="J22" i="36"/>
  <c r="I22" i="36"/>
  <c r="H22" i="36"/>
  <c r="H28" i="36" s="1"/>
  <c r="G22" i="36"/>
  <c r="F22" i="36"/>
  <c r="E22" i="36"/>
  <c r="E28" i="36" s="1"/>
  <c r="D22" i="36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D28" i="36" s="1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N17" i="36" s="1"/>
  <c r="O17" i="36" s="1"/>
  <c r="E17" i="36"/>
  <c r="D17" i="36"/>
  <c r="N16" i="36"/>
  <c r="O16" i="36" s="1"/>
  <c r="N15" i="36"/>
  <c r="O15" i="36"/>
  <c r="N14" i="36"/>
  <c r="O14" i="36"/>
  <c r="M13" i="36"/>
  <c r="L13" i="36"/>
  <c r="K13" i="36"/>
  <c r="K28" i="36" s="1"/>
  <c r="J13" i="36"/>
  <c r="I13" i="36"/>
  <c r="H13" i="36"/>
  <c r="G13" i="36"/>
  <c r="G28" i="36" s="1"/>
  <c r="F13" i="36"/>
  <c r="E13" i="36"/>
  <c r="D13" i="36"/>
  <c r="N12" i="36"/>
  <c r="O12" i="36"/>
  <c r="N11" i="36"/>
  <c r="O11" i="36"/>
  <c r="N10" i="36"/>
  <c r="O10" i="36" s="1"/>
  <c r="N9" i="36"/>
  <c r="O9" i="36"/>
  <c r="N8" i="36"/>
  <c r="O8" i="36" s="1"/>
  <c r="N7" i="36"/>
  <c r="O7" i="36"/>
  <c r="N6" i="36"/>
  <c r="O6" i="36" s="1"/>
  <c r="M5" i="36"/>
  <c r="M28" i="36"/>
  <c r="L5" i="36"/>
  <c r="K5" i="36"/>
  <c r="J5" i="36"/>
  <c r="I5" i="36"/>
  <c r="N5" i="36" s="1"/>
  <c r="O5" i="36" s="1"/>
  <c r="H5" i="36"/>
  <c r="G5" i="36"/>
  <c r="F5" i="36"/>
  <c r="F28" i="36" s="1"/>
  <c r="E5" i="36"/>
  <c r="D5" i="36"/>
  <c r="N28" i="35"/>
  <c r="O28" i="35"/>
  <c r="N27" i="35"/>
  <c r="O27" i="35" s="1"/>
  <c r="M26" i="35"/>
  <c r="L26" i="35"/>
  <c r="K26" i="35"/>
  <c r="J26" i="35"/>
  <c r="I26" i="35"/>
  <c r="H26" i="35"/>
  <c r="G26" i="35"/>
  <c r="F26" i="35"/>
  <c r="E26" i="35"/>
  <c r="E29" i="35" s="1"/>
  <c r="N26" i="35"/>
  <c r="O26" i="35" s="1"/>
  <c r="D26" i="35"/>
  <c r="N25" i="35"/>
  <c r="O25" i="35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F29" i="35" s="1"/>
  <c r="E22" i="35"/>
  <c r="D22" i="35"/>
  <c r="N21" i="35"/>
  <c r="O21" i="35" s="1"/>
  <c r="N20" i="35"/>
  <c r="O20" i="35"/>
  <c r="M19" i="35"/>
  <c r="L19" i="35"/>
  <c r="K19" i="35"/>
  <c r="J19" i="35"/>
  <c r="N19" i="35" s="1"/>
  <c r="O19" i="35" s="1"/>
  <c r="I19" i="35"/>
  <c r="H19" i="35"/>
  <c r="G19" i="35"/>
  <c r="F19" i="35"/>
  <c r="E19" i="35"/>
  <c r="D19" i="35"/>
  <c r="N18" i="35"/>
  <c r="O18" i="35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/>
  <c r="N14" i="35"/>
  <c r="O14" i="35" s="1"/>
  <c r="M13" i="35"/>
  <c r="L13" i="35"/>
  <c r="K13" i="35"/>
  <c r="J13" i="35"/>
  <c r="I13" i="35"/>
  <c r="I29" i="35" s="1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/>
  <c r="N9" i="35"/>
  <c r="O9" i="35" s="1"/>
  <c r="N8" i="35"/>
  <c r="O8" i="35"/>
  <c r="N7" i="35"/>
  <c r="O7" i="35" s="1"/>
  <c r="N6" i="35"/>
  <c r="O6" i="35" s="1"/>
  <c r="M5" i="35"/>
  <c r="M29" i="35" s="1"/>
  <c r="L5" i="35"/>
  <c r="L29" i="35"/>
  <c r="K5" i="35"/>
  <c r="K29" i="35" s="1"/>
  <c r="J5" i="35"/>
  <c r="I5" i="35"/>
  <c r="H5" i="35"/>
  <c r="G5" i="35"/>
  <c r="G29" i="35" s="1"/>
  <c r="F5" i="35"/>
  <c r="N5" i="35" s="1"/>
  <c r="O5" i="35" s="1"/>
  <c r="E5" i="35"/>
  <c r="D5" i="35"/>
  <c r="D29" i="35" s="1"/>
  <c r="E28" i="33"/>
  <c r="F28" i="33"/>
  <c r="G28" i="33"/>
  <c r="H28" i="33"/>
  <c r="I28" i="33"/>
  <c r="J28" i="33"/>
  <c r="K28" i="33"/>
  <c r="L28" i="33"/>
  <c r="M28" i="33"/>
  <c r="D28" i="33"/>
  <c r="E23" i="33"/>
  <c r="F23" i="33"/>
  <c r="G23" i="33"/>
  <c r="H23" i="33"/>
  <c r="I23" i="33"/>
  <c r="J23" i="33"/>
  <c r="K23" i="33"/>
  <c r="L23" i="33"/>
  <c r="M23" i="33"/>
  <c r="E20" i="33"/>
  <c r="F20" i="33"/>
  <c r="N20" i="33" s="1"/>
  <c r="O20" i="33" s="1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J31" i="33"/>
  <c r="K18" i="33"/>
  <c r="L18" i="33"/>
  <c r="M18" i="33"/>
  <c r="E13" i="33"/>
  <c r="F13" i="33"/>
  <c r="G13" i="33"/>
  <c r="H13" i="33"/>
  <c r="I13" i="33"/>
  <c r="J13" i="33"/>
  <c r="K13" i="33"/>
  <c r="K31" i="33" s="1"/>
  <c r="L13" i="33"/>
  <c r="M13" i="33"/>
  <c r="E5" i="33"/>
  <c r="E31" i="33" s="1"/>
  <c r="F5" i="33"/>
  <c r="F31" i="33" s="1"/>
  <c r="G5" i="33"/>
  <c r="G31" i="33" s="1"/>
  <c r="H5" i="33"/>
  <c r="H31" i="33" s="1"/>
  <c r="I5" i="33"/>
  <c r="J5" i="33"/>
  <c r="K5" i="33"/>
  <c r="L5" i="33"/>
  <c r="L31" i="33" s="1"/>
  <c r="M5" i="33"/>
  <c r="M31" i="33"/>
  <c r="D23" i="33"/>
  <c r="D20" i="33"/>
  <c r="D18" i="33"/>
  <c r="N18" i="33" s="1"/>
  <c r="O18" i="33" s="1"/>
  <c r="D13" i="33"/>
  <c r="D5" i="33"/>
  <c r="D31" i="33" s="1"/>
  <c r="N30" i="33"/>
  <c r="O30" i="33" s="1"/>
  <c r="N29" i="33"/>
  <c r="O29" i="33" s="1"/>
  <c r="N24" i="33"/>
  <c r="O24" i="33" s="1"/>
  <c r="N25" i="33"/>
  <c r="O25" i="33"/>
  <c r="N26" i="33"/>
  <c r="O26" i="33" s="1"/>
  <c r="N27" i="33"/>
  <c r="O27" i="33"/>
  <c r="N22" i="33"/>
  <c r="O22" i="33" s="1"/>
  <c r="N21" i="33"/>
  <c r="O21" i="33"/>
  <c r="N15" i="33"/>
  <c r="O15" i="33"/>
  <c r="N16" i="33"/>
  <c r="O16" i="33" s="1"/>
  <c r="N17" i="33"/>
  <c r="O17" i="33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/>
  <c r="N6" i="33"/>
  <c r="O6" i="33" s="1"/>
  <c r="N19" i="33"/>
  <c r="O19" i="33" s="1"/>
  <c r="N14" i="33"/>
  <c r="O14" i="33" s="1"/>
  <c r="N19" i="40"/>
  <c r="O19" i="40" s="1"/>
  <c r="N5" i="42"/>
  <c r="O5" i="42"/>
  <c r="E26" i="39"/>
  <c r="I31" i="33"/>
  <c r="M26" i="37"/>
  <c r="M27" i="38"/>
  <c r="E27" i="38"/>
  <c r="N12" i="43"/>
  <c r="O12" i="43" s="1"/>
  <c r="N22" i="45"/>
  <c r="O22" i="45" s="1"/>
  <c r="N17" i="46"/>
  <c r="O17" i="46" s="1"/>
  <c r="N5" i="46"/>
  <c r="O5" i="46" s="1"/>
  <c r="N24" i="47"/>
  <c r="O24" i="47" s="1"/>
  <c r="O23" i="48"/>
  <c r="P23" i="48" s="1"/>
  <c r="O5" i="48"/>
  <c r="P5" i="48" s="1"/>
  <c r="O26" i="49"/>
  <c r="P26" i="49" s="1"/>
  <c r="O28" i="50" l="1"/>
  <c r="P28" i="50" s="1"/>
  <c r="N22" i="41"/>
  <c r="O22" i="41" s="1"/>
  <c r="N26" i="39"/>
  <c r="O26" i="39" s="1"/>
  <c r="I29" i="42"/>
  <c r="E30" i="43"/>
  <c r="M27" i="44"/>
  <c r="N5" i="44"/>
  <c r="O5" i="44" s="1"/>
  <c r="L26" i="37"/>
  <c r="H26" i="39"/>
  <c r="N22" i="40"/>
  <c r="O22" i="40" s="1"/>
  <c r="N31" i="33"/>
  <c r="O31" i="33" s="1"/>
  <c r="J27" i="38"/>
  <c r="H29" i="40"/>
  <c r="K29" i="45"/>
  <c r="I29" i="46"/>
  <c r="N29" i="46" s="1"/>
  <c r="O29" i="46" s="1"/>
  <c r="I27" i="47"/>
  <c r="N5" i="47"/>
  <c r="O5" i="47" s="1"/>
  <c r="N13" i="33"/>
  <c r="O13" i="33" s="1"/>
  <c r="N23" i="33"/>
  <c r="O23" i="33" s="1"/>
  <c r="N28" i="33"/>
  <c r="O28" i="33" s="1"/>
  <c r="L28" i="36"/>
  <c r="J28" i="36"/>
  <c r="H26" i="37"/>
  <c r="E27" i="44"/>
  <c r="K27" i="47"/>
  <c r="I29" i="45"/>
  <c r="N5" i="45"/>
  <c r="O5" i="45" s="1"/>
  <c r="N29" i="35"/>
  <c r="O29" i="35" s="1"/>
  <c r="D26" i="37"/>
  <c r="N12" i="37"/>
  <c r="O12" i="37" s="1"/>
  <c r="H28" i="49"/>
  <c r="O5" i="49"/>
  <c r="P5" i="49" s="1"/>
  <c r="N18" i="37"/>
  <c r="O18" i="37" s="1"/>
  <c r="N30" i="48"/>
  <c r="O13" i="48"/>
  <c r="P13" i="48" s="1"/>
  <c r="K29" i="46"/>
  <c r="N18" i="38"/>
  <c r="O18" i="38" s="1"/>
  <c r="L29" i="40"/>
  <c r="K30" i="43"/>
  <c r="N30" i="43" s="1"/>
  <c r="O30" i="43" s="1"/>
  <c r="N5" i="43"/>
  <c r="O5" i="43" s="1"/>
  <c r="E29" i="45"/>
  <c r="N29" i="45" s="1"/>
  <c r="O29" i="45" s="1"/>
  <c r="H29" i="35"/>
  <c r="J29" i="35"/>
  <c r="N16" i="37"/>
  <c r="O16" i="37" s="1"/>
  <c r="D27" i="38"/>
  <c r="N18" i="39"/>
  <c r="O18" i="39" s="1"/>
  <c r="N24" i="40"/>
  <c r="O24" i="40" s="1"/>
  <c r="N27" i="40"/>
  <c r="O27" i="40" s="1"/>
  <c r="K29" i="42"/>
  <c r="N27" i="47"/>
  <c r="O27" i="47" s="1"/>
  <c r="E27" i="47"/>
  <c r="K28" i="49"/>
  <c r="N29" i="40"/>
  <c r="O29" i="40" s="1"/>
  <c r="E22" i="41"/>
  <c r="N5" i="41"/>
  <c r="O5" i="41" s="1"/>
  <c r="O30" i="48"/>
  <c r="P30" i="48" s="1"/>
  <c r="N13" i="38"/>
  <c r="O13" i="38" s="1"/>
  <c r="G27" i="38"/>
  <c r="G29" i="42"/>
  <c r="N20" i="41"/>
  <c r="O20" i="41" s="1"/>
  <c r="N5" i="33"/>
  <c r="O5" i="33" s="1"/>
  <c r="N5" i="38"/>
  <c r="O5" i="38" s="1"/>
  <c r="I28" i="36"/>
  <c r="N28" i="36" s="1"/>
  <c r="O28" i="36" s="1"/>
  <c r="N5" i="39"/>
  <c r="O5" i="39" s="1"/>
  <c r="N22" i="36"/>
  <c r="O22" i="36" s="1"/>
  <c r="N22" i="35"/>
  <c r="O22" i="35" s="1"/>
  <c r="N13" i="36"/>
  <c r="O13" i="36" s="1"/>
  <c r="G28" i="49"/>
  <c r="O28" i="49" s="1"/>
  <c r="P28" i="49" s="1"/>
  <c r="D27" i="44"/>
  <c r="N27" i="44" s="1"/>
  <c r="O27" i="44" s="1"/>
  <c r="N27" i="38" l="1"/>
  <c r="O27" i="38" s="1"/>
  <c r="N26" i="37"/>
  <c r="O26" i="37" s="1"/>
  <c r="N29" i="42"/>
  <c r="O29" i="42" s="1"/>
</calcChain>
</file>

<file path=xl/sharedStrings.xml><?xml version="1.0" encoding="utf-8"?>
<sst xmlns="http://schemas.openxmlformats.org/spreadsheetml/2006/main" count="750" uniqueCount="97">
  <si>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</si>
  <si>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</si>
  <si>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</si>
  <si>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</si>
  <si>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</si>
  <si>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</si>
  <si>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</si>
  <si>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</si>
  <si>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</si>
  <si>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</si>
  <si>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</si>
  <si>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</si>
  <si>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</si>
  <si>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</si>
  <si>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</si>
  <si>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</si>
  <si>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</si>
  <si>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</si>
  <si>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</si>
  <si>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</si>
  <si>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</si>
  <si>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</si>
  <si>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</si>
  <si>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</si>
  <si>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</si>
  <si>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</si>
  <si>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</si>
  <si>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</si>
  <si>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Protective Inspections</t>
  </si>
  <si>
    <t>Emergency and Disaster Relief Services</t>
  </si>
  <si>
    <t>Other Public Safety</t>
  </si>
  <si>
    <t>Physical Environment</t>
  </si>
  <si>
    <t>Flood Control / Stormwater Management</t>
  </si>
  <si>
    <t>Transportation</t>
  </si>
  <si>
    <t>Road and Street Facilities</t>
  </si>
  <si>
    <t>Mass Transit Systems</t>
  </si>
  <si>
    <t>Culture / Recreation</t>
  </si>
  <si>
    <t>Libraries</t>
  </si>
  <si>
    <t>Parks and Recreation</t>
  </si>
  <si>
    <t>Special Events</t>
  </si>
  <si>
    <t>Other Culture / Recreation</t>
  </si>
  <si>
    <t>Inter-Fund Group Transfers Out</t>
  </si>
  <si>
    <t>Special Items (Loss)</t>
  </si>
  <si>
    <t>Other Uses and Non-Operating</t>
  </si>
  <si>
    <t>2009 Municipal Population:</t>
  </si>
  <si>
    <t>Palmetto Bay Expenditures Reported by Account Code and Fund Type</t>
  </si>
  <si>
    <t>Local Fiscal Year Ended September 30, 2010</t>
  </si>
  <si>
    <t>2010 Municipal Census Population:</t>
  </si>
  <si>
    <t>Capital Lease Acquisitions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</si>
  <si>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</si>
  <si>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</si>
  <si>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</si>
  <si>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</si>
  <si>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</si>
  <si>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</si>
  <si>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</si>
  <si>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</si>
  <si>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Cultural Services</t>
  </si>
  <si>
    <t>2013 Municipal Population:</t>
  </si>
  <si>
    <t>Local Fiscal Year Ended September 30, 2014</t>
  </si>
  <si>
    <t>Other General Government</t>
  </si>
  <si>
    <t>Conservation / Resource Management</t>
  </si>
  <si>
    <t>Flood Control / Stormwater Control</t>
  </si>
  <si>
    <t>Road / Street Facilities</t>
  </si>
  <si>
    <t>Mass Transit</t>
  </si>
  <si>
    <t>Economic Environment</t>
  </si>
  <si>
    <t>Industry Development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</si>
  <si>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</si>
  <si>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</si>
  <si>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</si>
  <si>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</si>
  <si>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</si>
  <si>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</si>
  <si>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</si>
  <si>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</si>
  <si>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</si>
  <si>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Payment to Refunded Bond Escrow Agent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</si>
  <si>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</si>
  <si>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</si>
  <si>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</si>
  <si>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</si>
  <si>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</si>
  <si>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</si>
  <si>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</si>
  <si>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</si>
  <si>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</si>
  <si>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</si>
  <si>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</si>
  <si>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</si>
  <si>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</si>
  <si>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</si>
  <si>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Lease Acquisitions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</si>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</sst>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5024949</v>
      </c>
      <c r="E5" s="24">
        <f>SUM(E6:E12)</f>
        <v>0</v>
      </c>
      <c r="F5" s="24">
        <f>SUM(F6:F12)</f>
        <v>0</v>
      </c>
      <c r="G5" s="24">
        <f>SUM(G6:G12)</f>
        <v>186251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0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5211200</v>
      </c>
      <c r="P5" s="30">
        <f>(O5/P$30)</f>
        <v>207.91573571656559</v>
      </c>
      <c r="Q5" s="6"/>
    </row>
    <row r="6" spans="1:134">
      <c r="A6" s="12"/>
      <c r="B6" s="42">
        <v>511</v>
      </c>
      <c r="C6" s="19" t="s">
        <v>19</v>
      </c>
      <c r="D6" s="43">
        <v>176395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176395</v>
      </c>
      <c r="P6" s="44">
        <f>(O6/P$30)</f>
        <v>7.0377832748164701</v>
      </c>
      <c r="Q6" s="9"/>
    </row>
    <row r="7" spans="1:134">
      <c r="A7" s="12"/>
      <c r="B7" s="42">
        <v>512</v>
      </c>
      <c r="C7" s="19" t="s">
        <v>20</v>
      </c>
      <c r="D7" s="43">
        <v>697433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697433</v>
      </c>
      <c r="P7" s="44">
        <f>(O7/P$30)</f>
        <v>27.826085221832109</v>
      </c>
      <c r="Q7" s="9"/>
    </row>
    <row r="8" spans="1:134">
      <c r="A8" s="12"/>
      <c r="B8" s="42">
        <v>513</v>
      </c>
      <c r="C8" s="19" t="s">
        <v>21</v>
      </c>
      <c r="D8" s="43">
        <v>1017243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1017243</v>
      </c>
      <c r="P8" s="44">
        <f>(O8/P$30)</f>
        <v>40.585820300031919</v>
      </c>
      <c r="Q8" s="9"/>
    </row>
    <row r="9" spans="1:134">
      <c r="A9" s="12"/>
      <c r="B9" s="42">
        <v>514</v>
      </c>
      <c r="C9" s="19" t="s">
        <v>22</v>
      </c>
      <c r="D9" s="43">
        <v>398596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398596</v>
      </c>
      <c r="P9" s="44">
        <f>(O9/P$30)</f>
        <v>15.903127992339611</v>
      </c>
      <c r="Q9" s="9"/>
    </row>
    <row r="10" spans="1:134">
      <c r="A10" s="12"/>
      <c r="B10" s="42">
        <v>515</v>
      </c>
      <c r="C10" s="19" t="s">
        <v>23</v>
      </c>
      <c r="D10" s="43">
        <v>353077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353077</v>
      </c>
      <c r="P10" s="44">
        <f>(O10/P$30)</f>
        <v>14.087017235876157</v>
      </c>
      <c r="Q10" s="9"/>
    </row>
    <row r="11" spans="1:134">
      <c r="A11" s="12"/>
      <c r="B11" s="42">
        <v>517</v>
      </c>
      <c r="C11" s="19" t="s">
        <v>24</v>
      </c>
      <c r="D11" s="43">
        <v>760466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760466</v>
      </c>
      <c r="P11" s="44">
        <f>(O11/P$30)</f>
        <v>30.340967124162145</v>
      </c>
      <c r="Q11" s="9"/>
    </row>
    <row r="12" spans="1:134">
      <c r="A12" s="12"/>
      <c r="B12" s="42">
        <v>519</v>
      </c>
      <c r="C12" s="19" t="s">
        <v>25</v>
      </c>
      <c r="D12" s="43">
        <v>1621739</v>
      </c>
      <c r="E12" s="43">
        <v>0</v>
      </c>
      <c r="F12" s="43">
        <v>0</v>
      </c>
      <c r="G12" s="43">
        <v>186251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1807990</v>
      </c>
      <c r="P12" s="44">
        <f>(O12/P$30)</f>
        <v>72.134934567507187</v>
      </c>
      <c r="Q12" s="9"/>
    </row>
    <row r="13" spans="1:134" ht="15.75">
      <c r="A13" s="26" t="s">
        <v>26</v>
      </c>
      <c r="B13" s="27"/>
      <c r="C13" s="28"/>
      <c r="D13" s="29">
        <f>SUM(D14:D17)</f>
        <v>2138165</v>
      </c>
      <c r="E13" s="29">
        <f>SUM(E14:E17)</f>
        <v>10318015</v>
      </c>
      <c r="F13" s="29">
        <f>SUM(F14:F17)</f>
        <v>0</v>
      </c>
      <c r="G13" s="29">
        <f>SUM(G14:G17)</f>
        <v>0</v>
      </c>
      <c r="H13" s="29">
        <f>SUM(H14:H17)</f>
        <v>0</v>
      </c>
      <c r="I13" s="29">
        <f>SUM(I14:I17)</f>
        <v>0</v>
      </c>
      <c r="J13" s="29">
        <f>SUM(J14:J17)</f>
        <v>0</v>
      </c>
      <c r="K13" s="29">
        <f>SUM(K14:K17)</f>
        <v>0</v>
      </c>
      <c r="L13" s="29">
        <f>SUM(L14:L17)</f>
        <v>0</v>
      </c>
      <c r="M13" s="29">
        <f>SUM(M14:M17)</f>
        <v>0</v>
      </c>
      <c r="N13" s="29">
        <f>SUM(N14:N17)</f>
        <v>0</v>
      </c>
      <c r="O13" s="40">
        <f>SUM(D13:N13)</f>
        <v>12456180</v>
      </c>
      <c r="P13" s="41">
        <f>(O13/P$30)</f>
        <v>496.97494414299393</v>
      </c>
      <c r="Q13" s="10"/>
    </row>
    <row r="14" spans="1:134">
      <c r="A14" s="12"/>
      <c r="B14" s="42">
        <v>521</v>
      </c>
      <c r="C14" s="19" t="s">
        <v>27</v>
      </c>
      <c r="D14" s="43">
        <v>2138165</v>
      </c>
      <c r="E14" s="43">
        <v>7405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2145570</v>
      </c>
      <c r="P14" s="44">
        <f>(O14/P$30)</f>
        <v>85.603654644111074</v>
      </c>
      <c r="Q14" s="9"/>
    </row>
    <row r="15" spans="1:134">
      <c r="A15" s="12"/>
      <c r="B15" s="42">
        <v>524</v>
      </c>
      <c r="C15" s="19" t="s">
        <v>28</v>
      </c>
      <c r="D15" s="43">
        <v>0</v>
      </c>
      <c r="E15" s="43">
        <v>2278919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1">SUM(D15:N15)</f>
        <v>2278919</v>
      </c>
      <c r="P15" s="44">
        <f>(O15/P$30)</f>
        <v>90.923994573890838</v>
      </c>
      <c r="Q15" s="9"/>
    </row>
    <row r="16" spans="1:134">
      <c r="A16" s="12"/>
      <c r="B16" s="42">
        <v>525</v>
      </c>
      <c r="C16" s="19" t="s">
        <v>29</v>
      </c>
      <c r="D16" s="43">
        <v>0</v>
      </c>
      <c r="E16" s="43">
        <v>7991116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7991116</v>
      </c>
      <c r="P16" s="44">
        <f>(O16/P$30)</f>
        <v>318.82843919565909</v>
      </c>
      <c r="Q16" s="9"/>
    </row>
    <row r="17" spans="1:120">
      <c r="A17" s="12"/>
      <c r="B17" s="42">
        <v>529</v>
      </c>
      <c r="C17" s="19" t="s">
        <v>30</v>
      </c>
      <c r="D17" s="43">
        <v>0</v>
      </c>
      <c r="E17" s="43">
        <v>40575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40575</v>
      </c>
      <c r="P17" s="44">
        <f>(O17/P$30)</f>
        <v>1.6188557293329078</v>
      </c>
      <c r="Q17" s="9"/>
    </row>
    <row r="18" spans="1:120" ht="15.75">
      <c r="A18" s="26" t="s">
        <v>31</v>
      </c>
      <c r="B18" s="27"/>
      <c r="C18" s="28"/>
      <c r="D18" s="29">
        <f>SUM(D19:D19)</f>
        <v>0</v>
      </c>
      <c r="E18" s="29">
        <f>SUM(E19:E19)</f>
        <v>1073523</v>
      </c>
      <c r="F18" s="29">
        <f>SUM(F19:F19)</f>
        <v>0</v>
      </c>
      <c r="G18" s="29">
        <f>SUM(G19:G19)</f>
        <v>0</v>
      </c>
      <c r="H18" s="29">
        <f>SUM(H19:H19)</f>
        <v>0</v>
      </c>
      <c r="I18" s="29">
        <f>SUM(I19:I19)</f>
        <v>0</v>
      </c>
      <c r="J18" s="29">
        <f>SUM(J19:J19)</f>
        <v>0</v>
      </c>
      <c r="K18" s="29">
        <f>SUM(K19:K19)</f>
        <v>0</v>
      </c>
      <c r="L18" s="29">
        <f>SUM(L19:L19)</f>
        <v>0</v>
      </c>
      <c r="M18" s="29">
        <f>SUM(M19:M19)</f>
        <v>0</v>
      </c>
      <c r="N18" s="29">
        <f>SUM(N19:N19)</f>
        <v>0</v>
      </c>
      <c r="O18" s="40">
        <f>SUM(D18:N18)</f>
        <v>1073523</v>
      </c>
      <c r="P18" s="41">
        <f>(O18/P$30)</f>
        <v>42.831271943823808</v>
      </c>
      <c r="Q18" s="10"/>
    </row>
    <row r="19" spans="1:120">
      <c r="A19" s="12"/>
      <c r="B19" s="42">
        <v>538</v>
      </c>
      <c r="C19" s="19" t="s">
        <v>32</v>
      </c>
      <c r="D19" s="43">
        <v>0</v>
      </c>
      <c r="E19" s="43">
        <v>1073523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5" si="2">SUM(D19:N19)</f>
        <v>1073523</v>
      </c>
      <c r="P19" s="44">
        <f>(O19/P$30)</f>
        <v>42.831271943823808</v>
      </c>
      <c r="Q19" s="9"/>
    </row>
    <row r="20" spans="1:120" ht="15.75">
      <c r="A20" s="26" t="s">
        <v>33</v>
      </c>
      <c r="B20" s="27"/>
      <c r="C20" s="28"/>
      <c r="D20" s="29">
        <f>SUM(D21:D22)</f>
        <v>0</v>
      </c>
      <c r="E20" s="29">
        <f>SUM(E21:E22)</f>
        <v>2860617</v>
      </c>
      <c r="F20" s="29">
        <f>SUM(F21:F22)</f>
        <v>0</v>
      </c>
      <c r="G20" s="29">
        <f>SUM(G21:G22)</f>
        <v>92781</v>
      </c>
      <c r="H20" s="29">
        <f>SUM(H21:H22)</f>
        <v>0</v>
      </c>
      <c r="I20" s="29">
        <f>SUM(I21:I22)</f>
        <v>0</v>
      </c>
      <c r="J20" s="29">
        <f>SUM(J21:J22)</f>
        <v>0</v>
      </c>
      <c r="K20" s="29">
        <f>SUM(K21:K22)</f>
        <v>0</v>
      </c>
      <c r="L20" s="29">
        <f>SUM(L21:L22)</f>
        <v>0</v>
      </c>
      <c r="M20" s="29">
        <f>SUM(M21:M22)</f>
        <v>0</v>
      </c>
      <c r="N20" s="29">
        <f>SUM(N21:N22)</f>
        <v>0</v>
      </c>
      <c r="O20" s="29">
        <f t="shared" si="2"/>
        <v>2953398</v>
      </c>
      <c r="P20" s="41">
        <f>(O20/P$30)</f>
        <v>117.83426428343441</v>
      </c>
      <c r="Q20" s="10"/>
    </row>
    <row r="21" spans="1:120">
      <c r="A21" s="12"/>
      <c r="B21" s="42">
        <v>541</v>
      </c>
      <c r="C21" s="19" t="s">
        <v>34</v>
      </c>
      <c r="D21" s="43">
        <v>0</v>
      </c>
      <c r="E21" s="43">
        <v>2310802</v>
      </c>
      <c r="F21" s="43">
        <v>0</v>
      </c>
      <c r="G21" s="43">
        <v>92781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2403583</v>
      </c>
      <c r="P21" s="44">
        <f>(O21/P$30)</f>
        <v>95.897821576763491</v>
      </c>
      <c r="Q21" s="9"/>
    </row>
    <row r="22" spans="1:120">
      <c r="A22" s="12"/>
      <c r="B22" s="42">
        <v>544</v>
      </c>
      <c r="C22" s="19" t="s">
        <v>35</v>
      </c>
      <c r="D22" s="43">
        <v>0</v>
      </c>
      <c r="E22" s="43">
        <v>549815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549815</v>
      </c>
      <c r="P22" s="44">
        <f>(O22/P$30)</f>
        <v>21.936442706670924</v>
      </c>
      <c r="Q22" s="9"/>
    </row>
    <row r="23" spans="1:120" ht="15.75">
      <c r="A23" s="26" t="s">
        <v>36</v>
      </c>
      <c r="B23" s="27"/>
      <c r="C23" s="28"/>
      <c r="D23" s="29">
        <f>SUM(D24:D25)</f>
        <v>2873779</v>
      </c>
      <c r="E23" s="29">
        <f>SUM(E24:E25)</f>
        <v>479907</v>
      </c>
      <c r="F23" s="29">
        <f>SUM(F24:F25)</f>
        <v>0</v>
      </c>
      <c r="G23" s="29">
        <f>SUM(G24:G25)</f>
        <v>206557</v>
      </c>
      <c r="H23" s="29">
        <f>SUM(H24:H25)</f>
        <v>0</v>
      </c>
      <c r="I23" s="29">
        <f>SUM(I24:I25)</f>
        <v>0</v>
      </c>
      <c r="J23" s="29">
        <f>SUM(J24:J25)</f>
        <v>0</v>
      </c>
      <c r="K23" s="29">
        <f>SUM(K24:K25)</f>
        <v>0</v>
      </c>
      <c r="L23" s="29">
        <f>SUM(L24:L25)</f>
        <v>0</v>
      </c>
      <c r="M23" s="29">
        <f>SUM(M24:M25)</f>
        <v>0</v>
      </c>
      <c r="N23" s="29">
        <f>SUM(N24:N25)</f>
        <v>679</v>
      </c>
      <c r="O23" s="29">
        <f>SUM(D23:N23)</f>
        <v>3560922</v>
      </c>
      <c r="P23" s="41">
        <f>(O23/P$30)</f>
        <v>142.07317267794446</v>
      </c>
      <c r="Q23" s="9"/>
    </row>
    <row r="24" spans="1:120">
      <c r="A24" s="12"/>
      <c r="B24" s="42">
        <v>572</v>
      </c>
      <c r="C24" s="19" t="s">
        <v>38</v>
      </c>
      <c r="D24" s="43">
        <v>2873779</v>
      </c>
      <c r="E24" s="43">
        <v>477966</v>
      </c>
      <c r="F24" s="43">
        <v>0</v>
      </c>
      <c r="G24" s="43">
        <v>181557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3533302</v>
      </c>
      <c r="P24" s="44">
        <f>(O24/P$30)</f>
        <v>140.97119374401532</v>
      </c>
      <c r="Q24" s="9"/>
    </row>
    <row r="25" spans="1:120">
      <c r="A25" s="12"/>
      <c r="B25" s="42">
        <v>579</v>
      </c>
      <c r="C25" s="19" t="s">
        <v>40</v>
      </c>
      <c r="D25" s="43">
        <v>0</v>
      </c>
      <c r="E25" s="43">
        <v>1941</v>
      </c>
      <c r="F25" s="43">
        <v>0</v>
      </c>
      <c r="G25" s="43">
        <v>25000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679</v>
      </c>
      <c r="O25" s="43">
        <f t="shared" si="2"/>
        <v>27620</v>
      </c>
      <c r="P25" s="44">
        <f>(O25/P$30)</f>
        <v>1.1019789339291415</v>
      </c>
      <c r="Q25" s="9"/>
    </row>
    <row r="26" spans="1:120" ht="15.75">
      <c r="A26" s="26" t="s">
        <v>43</v>
      </c>
      <c r="B26" s="27"/>
      <c r="C26" s="28"/>
      <c r="D26" s="29">
        <f>SUM(D27:D27)</f>
        <v>1950000</v>
      </c>
      <c r="E26" s="29">
        <f>SUM(E27:E27)</f>
        <v>0</v>
      </c>
      <c r="F26" s="29">
        <f>SUM(F27:F27)</f>
        <v>0</v>
      </c>
      <c r="G26" s="29">
        <f>SUM(G27:G27)</f>
        <v>0</v>
      </c>
      <c r="H26" s="29">
        <f>SUM(H27:H27)</f>
        <v>0</v>
      </c>
      <c r="I26" s="29">
        <f>SUM(I27:I27)</f>
        <v>0</v>
      </c>
      <c r="J26" s="29">
        <f>SUM(J27:J27)</f>
        <v>0</v>
      </c>
      <c r="K26" s="29">
        <f>SUM(K27:K27)</f>
        <v>0</v>
      </c>
      <c r="L26" s="29">
        <f>SUM(L27:L27)</f>
        <v>0</v>
      </c>
      <c r="M26" s="29">
        <f>SUM(M27:M27)</f>
        <v>0</v>
      </c>
      <c r="N26" s="29">
        <f>SUM(N27:N27)</f>
        <v>0</v>
      </c>
      <c r="O26" s="29">
        <f>SUM(D26:N26)</f>
        <v>1950000</v>
      </c>
      <c r="P26" s="41">
        <f>(O26/P$30)</f>
        <v>77.800829875518673</v>
      </c>
      <c r="Q26" s="9"/>
    </row>
    <row r="27" spans="1:120" ht="15.75" thickBot="1">
      <c r="A27" s="12"/>
      <c r="B27" s="42">
        <v>581</v>
      </c>
      <c r="C27" s="19" t="s">
        <v>90</v>
      </c>
      <c r="D27" s="43">
        <v>1950000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1950000</v>
      </c>
      <c r="P27" s="44">
        <f>(O27/P$30)</f>
        <v>77.800829875518673</v>
      </c>
      <c r="Q27" s="9"/>
    </row>
    <row r="28" spans="1:120" ht="16.5" thickBot="1">
      <c r="A28" s="13" t="s">
        <v>10</v>
      </c>
      <c r="B28" s="21"/>
      <c r="C28" s="20"/>
      <c r="D28" s="14">
        <f>SUM(D5,D13,D18,D20,D23,D26)</f>
        <v>11986893</v>
      </c>
      <c r="E28" s="14">
        <f t="shared" ref="E28:N28" si="3">SUM(E5,E13,E18,E20,E23,E26)</f>
        <v>14732062</v>
      </c>
      <c r="F28" s="14">
        <f t="shared" si="3"/>
        <v>0</v>
      </c>
      <c r="G28" s="14">
        <f t="shared" si="3"/>
        <v>485589</v>
      </c>
      <c r="H28" s="14">
        <f t="shared" si="3"/>
        <v>0</v>
      </c>
      <c r="I28" s="14">
        <f t="shared" si="3"/>
        <v>0</v>
      </c>
      <c r="J28" s="14">
        <f t="shared" si="3"/>
        <v>0</v>
      </c>
      <c r="K28" s="14">
        <f t="shared" si="3"/>
        <v>0</v>
      </c>
      <c r="L28" s="14">
        <f t="shared" si="3"/>
        <v>0</v>
      </c>
      <c r="M28" s="14">
        <f t="shared" si="3"/>
        <v>0</v>
      </c>
      <c r="N28" s="14">
        <f t="shared" si="3"/>
        <v>679</v>
      </c>
      <c r="O28" s="14">
        <f>SUM(D28:N28)</f>
        <v>27205223</v>
      </c>
      <c r="P28" s="35">
        <f>(O28/P$30)</f>
        <v>1085.4302186402808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3" t="s">
        <v>96</v>
      </c>
      <c r="N30" s="93"/>
      <c r="O30" s="93"/>
      <c r="P30" s="39">
        <v>25064</v>
      </c>
    </row>
    <row r="31" spans="1:120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20" ht="15.75" customHeight="1" thickBot="1">
      <c r="A32" s="97" t="s">
        <v>51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4085695</v>
      </c>
      <c r="E5" s="56">
        <f t="shared" si="0"/>
        <v>0</v>
      </c>
      <c r="F5" s="56">
        <f t="shared" si="0"/>
        <v>0</v>
      </c>
      <c r="G5" s="56">
        <f t="shared" si="0"/>
        <v>18541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9" si="1">SUM(D5:M5)</f>
        <v>4104236</v>
      </c>
      <c r="O5" s="58">
        <f t="shared" ref="O5:O29" si="2">(N5/O$31)</f>
        <v>172.68632978499599</v>
      </c>
      <c r="P5" s="59"/>
    </row>
    <row r="6" spans="1:133">
      <c r="A6" s="61"/>
      <c r="B6" s="62">
        <v>511</v>
      </c>
      <c r="C6" s="63" t="s">
        <v>19</v>
      </c>
      <c r="D6" s="64">
        <v>160098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160098</v>
      </c>
      <c r="O6" s="65">
        <f t="shared" si="2"/>
        <v>6.7361467581099843</v>
      </c>
      <c r="P6" s="66"/>
    </row>
    <row r="7" spans="1:133">
      <c r="A7" s="61"/>
      <c r="B7" s="62">
        <v>512</v>
      </c>
      <c r="C7" s="63" t="s">
        <v>20</v>
      </c>
      <c r="D7" s="64">
        <v>682482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682482</v>
      </c>
      <c r="O7" s="65">
        <f t="shared" si="2"/>
        <v>28.715529936466528</v>
      </c>
      <c r="P7" s="66"/>
    </row>
    <row r="8" spans="1:133">
      <c r="A8" s="61"/>
      <c r="B8" s="62">
        <v>513</v>
      </c>
      <c r="C8" s="63" t="s">
        <v>21</v>
      </c>
      <c r="D8" s="64">
        <v>601930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601930</v>
      </c>
      <c r="O8" s="65">
        <f t="shared" si="2"/>
        <v>25.326292758867336</v>
      </c>
      <c r="P8" s="66"/>
    </row>
    <row r="9" spans="1:133">
      <c r="A9" s="61"/>
      <c r="B9" s="62">
        <v>514</v>
      </c>
      <c r="C9" s="63" t="s">
        <v>22</v>
      </c>
      <c r="D9" s="64">
        <v>-34484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-34484</v>
      </c>
      <c r="O9" s="65">
        <f t="shared" si="2"/>
        <v>-1.4509193419447133</v>
      </c>
      <c r="P9" s="66"/>
    </row>
    <row r="10" spans="1:133">
      <c r="A10" s="61"/>
      <c r="B10" s="62">
        <v>515</v>
      </c>
      <c r="C10" s="63" t="s">
        <v>23</v>
      </c>
      <c r="D10" s="64">
        <v>658512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658512</v>
      </c>
      <c r="O10" s="65">
        <f t="shared" si="2"/>
        <v>27.706988681785671</v>
      </c>
      <c r="P10" s="66"/>
    </row>
    <row r="11" spans="1:133">
      <c r="A11" s="61"/>
      <c r="B11" s="62">
        <v>519</v>
      </c>
      <c r="C11" s="63" t="s">
        <v>60</v>
      </c>
      <c r="D11" s="64">
        <v>2017157</v>
      </c>
      <c r="E11" s="64">
        <v>0</v>
      </c>
      <c r="F11" s="64">
        <v>0</v>
      </c>
      <c r="G11" s="64">
        <v>18541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2035698</v>
      </c>
      <c r="O11" s="65">
        <f t="shared" si="2"/>
        <v>85.652290991711197</v>
      </c>
      <c r="P11" s="66"/>
    </row>
    <row r="12" spans="1:133" ht="15.75">
      <c r="A12" s="67" t="s">
        <v>26</v>
      </c>
      <c r="B12" s="68"/>
      <c r="C12" s="69"/>
      <c r="D12" s="70">
        <f t="shared" ref="D12:M12" si="3">SUM(D13:D15)</f>
        <v>6570600</v>
      </c>
      <c r="E12" s="70">
        <f t="shared" si="3"/>
        <v>898204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7468804</v>
      </c>
      <c r="O12" s="72">
        <f t="shared" si="2"/>
        <v>314.25102032229563</v>
      </c>
      <c r="P12" s="73"/>
    </row>
    <row r="13" spans="1:133">
      <c r="A13" s="61"/>
      <c r="B13" s="62">
        <v>521</v>
      </c>
      <c r="C13" s="63" t="s">
        <v>27</v>
      </c>
      <c r="D13" s="64">
        <v>6570600</v>
      </c>
      <c r="E13" s="64">
        <v>14136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6584736</v>
      </c>
      <c r="O13" s="65">
        <f t="shared" si="2"/>
        <v>277.05372996171161</v>
      </c>
      <c r="P13" s="66"/>
    </row>
    <row r="14" spans="1:133">
      <c r="A14" s="61"/>
      <c r="B14" s="62">
        <v>524</v>
      </c>
      <c r="C14" s="63" t="s">
        <v>28</v>
      </c>
      <c r="D14" s="64">
        <v>0</v>
      </c>
      <c r="E14" s="64">
        <v>818861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818861</v>
      </c>
      <c r="O14" s="65">
        <f t="shared" si="2"/>
        <v>34.453696301594647</v>
      </c>
      <c r="P14" s="66"/>
    </row>
    <row r="15" spans="1:133">
      <c r="A15" s="61"/>
      <c r="B15" s="62">
        <v>529</v>
      </c>
      <c r="C15" s="63" t="s">
        <v>30</v>
      </c>
      <c r="D15" s="64">
        <v>0</v>
      </c>
      <c r="E15" s="64">
        <v>65207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65207</v>
      </c>
      <c r="O15" s="65">
        <f t="shared" si="2"/>
        <v>2.743594058989355</v>
      </c>
      <c r="P15" s="66"/>
    </row>
    <row r="16" spans="1:133" ht="15.75">
      <c r="A16" s="67" t="s">
        <v>31</v>
      </c>
      <c r="B16" s="68"/>
      <c r="C16" s="69"/>
      <c r="D16" s="70">
        <f t="shared" ref="D16:M16" si="4">SUM(D17:D18)</f>
        <v>0</v>
      </c>
      <c r="E16" s="70">
        <f t="shared" si="4"/>
        <v>702038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0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702038</v>
      </c>
      <c r="O16" s="72">
        <f t="shared" si="2"/>
        <v>29.538351495771447</v>
      </c>
      <c r="P16" s="73"/>
    </row>
    <row r="17" spans="1:119">
      <c r="A17" s="61"/>
      <c r="B17" s="62">
        <v>537</v>
      </c>
      <c r="C17" s="63" t="s">
        <v>61</v>
      </c>
      <c r="D17" s="64">
        <v>0</v>
      </c>
      <c r="E17" s="64">
        <v>11400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11400</v>
      </c>
      <c r="O17" s="65">
        <f t="shared" si="2"/>
        <v>0.47965666680691715</v>
      </c>
      <c r="P17" s="66"/>
    </row>
    <row r="18" spans="1:119">
      <c r="A18" s="61"/>
      <c r="B18" s="62">
        <v>538</v>
      </c>
      <c r="C18" s="63" t="s">
        <v>62</v>
      </c>
      <c r="D18" s="64">
        <v>0</v>
      </c>
      <c r="E18" s="64">
        <v>690638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690638</v>
      </c>
      <c r="O18" s="65">
        <f t="shared" si="2"/>
        <v>29.05869482896453</v>
      </c>
      <c r="P18" s="66"/>
    </row>
    <row r="19" spans="1:119" ht="15.75">
      <c r="A19" s="67" t="s">
        <v>33</v>
      </c>
      <c r="B19" s="68"/>
      <c r="C19" s="69"/>
      <c r="D19" s="70">
        <f t="shared" ref="D19:M19" si="5">SUM(D20:D21)</f>
        <v>0</v>
      </c>
      <c r="E19" s="70">
        <f t="shared" si="5"/>
        <v>1272877</v>
      </c>
      <c r="F19" s="70">
        <f t="shared" si="5"/>
        <v>0</v>
      </c>
      <c r="G19" s="70">
        <f t="shared" si="5"/>
        <v>17902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1290779</v>
      </c>
      <c r="O19" s="72">
        <f t="shared" si="2"/>
        <v>54.30971515126015</v>
      </c>
      <c r="P19" s="73"/>
    </row>
    <row r="20" spans="1:119">
      <c r="A20" s="61"/>
      <c r="B20" s="62">
        <v>541</v>
      </c>
      <c r="C20" s="63" t="s">
        <v>63</v>
      </c>
      <c r="D20" s="64">
        <v>0</v>
      </c>
      <c r="E20" s="64">
        <v>1207671</v>
      </c>
      <c r="F20" s="64">
        <v>0</v>
      </c>
      <c r="G20" s="64">
        <v>17902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1225573</v>
      </c>
      <c r="O20" s="65">
        <f t="shared" si="2"/>
        <v>51.56616316741701</v>
      </c>
      <c r="P20" s="66"/>
    </row>
    <row r="21" spans="1:119">
      <c r="A21" s="61"/>
      <c r="B21" s="62">
        <v>544</v>
      </c>
      <c r="C21" s="63" t="s">
        <v>64</v>
      </c>
      <c r="D21" s="64">
        <v>0</v>
      </c>
      <c r="E21" s="64">
        <v>65206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65206</v>
      </c>
      <c r="O21" s="65">
        <f t="shared" si="2"/>
        <v>2.7435519838431439</v>
      </c>
      <c r="P21" s="66"/>
    </row>
    <row r="22" spans="1:119" ht="15.75">
      <c r="A22" s="67" t="s">
        <v>65</v>
      </c>
      <c r="B22" s="68"/>
      <c r="C22" s="69"/>
      <c r="D22" s="70">
        <f t="shared" ref="D22:M22" si="6">SUM(D23:D23)</f>
        <v>0</v>
      </c>
      <c r="E22" s="70">
        <f t="shared" si="6"/>
        <v>0</v>
      </c>
      <c r="F22" s="70">
        <f t="shared" si="6"/>
        <v>0</v>
      </c>
      <c r="G22" s="70">
        <f t="shared" si="6"/>
        <v>212327</v>
      </c>
      <c r="H22" s="70">
        <f t="shared" si="6"/>
        <v>0</v>
      </c>
      <c r="I22" s="70">
        <f t="shared" si="6"/>
        <v>0</v>
      </c>
      <c r="J22" s="70">
        <f t="shared" si="6"/>
        <v>0</v>
      </c>
      <c r="K22" s="70">
        <f t="shared" si="6"/>
        <v>0</v>
      </c>
      <c r="L22" s="70">
        <f t="shared" si="6"/>
        <v>0</v>
      </c>
      <c r="M22" s="70">
        <f t="shared" si="6"/>
        <v>0</v>
      </c>
      <c r="N22" s="70">
        <f t="shared" si="1"/>
        <v>212327</v>
      </c>
      <c r="O22" s="72">
        <f t="shared" si="2"/>
        <v>8.9336895695712535</v>
      </c>
      <c r="P22" s="73"/>
    </row>
    <row r="23" spans="1:119">
      <c r="A23" s="61"/>
      <c r="B23" s="62">
        <v>552</v>
      </c>
      <c r="C23" s="63" t="s">
        <v>66</v>
      </c>
      <c r="D23" s="64">
        <v>0</v>
      </c>
      <c r="E23" s="64">
        <v>0</v>
      </c>
      <c r="F23" s="64">
        <v>0</v>
      </c>
      <c r="G23" s="64">
        <v>212327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212327</v>
      </c>
      <c r="O23" s="65">
        <f t="shared" si="2"/>
        <v>8.9336895695712535</v>
      </c>
      <c r="P23" s="66"/>
    </row>
    <row r="24" spans="1:119" ht="15.75">
      <c r="A24" s="67" t="s">
        <v>36</v>
      </c>
      <c r="B24" s="68"/>
      <c r="C24" s="69"/>
      <c r="D24" s="70">
        <f t="shared" ref="D24:M24" si="7">SUM(D25:D26)</f>
        <v>1901354</v>
      </c>
      <c r="E24" s="70">
        <f t="shared" si="7"/>
        <v>48396</v>
      </c>
      <c r="F24" s="70">
        <f t="shared" si="7"/>
        <v>0</v>
      </c>
      <c r="G24" s="70">
        <f t="shared" si="7"/>
        <v>359824</v>
      </c>
      <c r="H24" s="70">
        <f t="shared" si="7"/>
        <v>0</v>
      </c>
      <c r="I24" s="70">
        <f t="shared" si="7"/>
        <v>0</v>
      </c>
      <c r="J24" s="70">
        <f t="shared" si="7"/>
        <v>0</v>
      </c>
      <c r="K24" s="70">
        <f t="shared" si="7"/>
        <v>0</v>
      </c>
      <c r="L24" s="70">
        <f t="shared" si="7"/>
        <v>0</v>
      </c>
      <c r="M24" s="70">
        <f t="shared" si="7"/>
        <v>0</v>
      </c>
      <c r="N24" s="70">
        <f t="shared" si="1"/>
        <v>2309574</v>
      </c>
      <c r="O24" s="72">
        <f t="shared" si="2"/>
        <v>97.175663735431485</v>
      </c>
      <c r="P24" s="66"/>
    </row>
    <row r="25" spans="1:119">
      <c r="A25" s="61"/>
      <c r="B25" s="62">
        <v>572</v>
      </c>
      <c r="C25" s="63" t="s">
        <v>67</v>
      </c>
      <c r="D25" s="64">
        <v>1901354</v>
      </c>
      <c r="E25" s="64">
        <v>1482</v>
      </c>
      <c r="F25" s="64">
        <v>0</v>
      </c>
      <c r="G25" s="64">
        <v>359824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2262660</v>
      </c>
      <c r="O25" s="65">
        <f t="shared" si="2"/>
        <v>95.20175032608239</v>
      </c>
      <c r="P25" s="66"/>
    </row>
    <row r="26" spans="1:119">
      <c r="A26" s="61"/>
      <c r="B26" s="62">
        <v>579</v>
      </c>
      <c r="C26" s="63" t="s">
        <v>40</v>
      </c>
      <c r="D26" s="64">
        <v>0</v>
      </c>
      <c r="E26" s="64">
        <v>46914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46914</v>
      </c>
      <c r="O26" s="65">
        <f t="shared" si="2"/>
        <v>1.9739134093490975</v>
      </c>
      <c r="P26" s="66"/>
    </row>
    <row r="27" spans="1:119" ht="15.75">
      <c r="A27" s="67" t="s">
        <v>68</v>
      </c>
      <c r="B27" s="68"/>
      <c r="C27" s="69"/>
      <c r="D27" s="70">
        <f t="shared" ref="D27:M27" si="8">SUM(D28:D28)</f>
        <v>1480000</v>
      </c>
      <c r="E27" s="70">
        <f t="shared" si="8"/>
        <v>0</v>
      </c>
      <c r="F27" s="70">
        <f t="shared" si="8"/>
        <v>0</v>
      </c>
      <c r="G27" s="70">
        <f t="shared" si="8"/>
        <v>0</v>
      </c>
      <c r="H27" s="70">
        <f t="shared" si="8"/>
        <v>0</v>
      </c>
      <c r="I27" s="70">
        <f t="shared" si="8"/>
        <v>0</v>
      </c>
      <c r="J27" s="70">
        <f t="shared" si="8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0">
        <f t="shared" si="1"/>
        <v>1480000</v>
      </c>
      <c r="O27" s="72">
        <f t="shared" si="2"/>
        <v>62.271216392476965</v>
      </c>
      <c r="P27" s="66"/>
    </row>
    <row r="28" spans="1:119" ht="15.75" thickBot="1">
      <c r="A28" s="61"/>
      <c r="B28" s="62">
        <v>581</v>
      </c>
      <c r="C28" s="63" t="s">
        <v>69</v>
      </c>
      <c r="D28" s="64">
        <v>1480000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1"/>
        <v>1480000</v>
      </c>
      <c r="O28" s="65">
        <f t="shared" si="2"/>
        <v>62.271216392476965</v>
      </c>
      <c r="P28" s="66"/>
    </row>
    <row r="29" spans="1:119" ht="16.5" thickBot="1">
      <c r="A29" s="74" t="s">
        <v>10</v>
      </c>
      <c r="B29" s="75"/>
      <c r="C29" s="76"/>
      <c r="D29" s="77">
        <f>SUM(D5,D12,D16,D19,D22,D24,D27)</f>
        <v>14037649</v>
      </c>
      <c r="E29" s="77">
        <f t="shared" ref="E29:M29" si="9">SUM(E5,E12,E16,E19,E22,E24,E27)</f>
        <v>2921515</v>
      </c>
      <c r="F29" s="77">
        <f t="shared" si="9"/>
        <v>0</v>
      </c>
      <c r="G29" s="77">
        <f t="shared" si="9"/>
        <v>608594</v>
      </c>
      <c r="H29" s="77">
        <f t="shared" si="9"/>
        <v>0</v>
      </c>
      <c r="I29" s="77">
        <f t="shared" si="9"/>
        <v>0</v>
      </c>
      <c r="J29" s="77">
        <f t="shared" si="9"/>
        <v>0</v>
      </c>
      <c r="K29" s="77">
        <f t="shared" si="9"/>
        <v>0</v>
      </c>
      <c r="L29" s="77">
        <f t="shared" si="9"/>
        <v>0</v>
      </c>
      <c r="M29" s="77">
        <f t="shared" si="9"/>
        <v>0</v>
      </c>
      <c r="N29" s="77">
        <f t="shared" si="1"/>
        <v>17567758</v>
      </c>
      <c r="O29" s="78">
        <f t="shared" si="2"/>
        <v>739.16598645180295</v>
      </c>
      <c r="P29" s="59"/>
      <c r="Q29" s="79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</row>
    <row r="30" spans="1:119">
      <c r="A30" s="81"/>
      <c r="B30" s="8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19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117" t="s">
        <v>70</v>
      </c>
      <c r="M31" s="117"/>
      <c r="N31" s="117"/>
      <c r="O31" s="88">
        <v>23767</v>
      </c>
    </row>
    <row r="32" spans="1:119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20"/>
    </row>
    <row r="33" spans="1:15" ht="15.75" customHeight="1" thickBot="1">
      <c r="A33" s="121" t="s">
        <v>51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4382363</v>
      </c>
      <c r="E5" s="24">
        <f t="shared" si="0"/>
        <v>0</v>
      </c>
      <c r="F5" s="24">
        <f t="shared" si="0"/>
        <v>0</v>
      </c>
      <c r="G5" s="24">
        <f t="shared" si="0"/>
        <v>79025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4461388</v>
      </c>
      <c r="O5" s="30">
        <f t="shared" ref="O5:O26" si="2">(N5/O$28)</f>
        <v>187.57938109653549</v>
      </c>
      <c r="P5" s="6"/>
    </row>
    <row r="6" spans="1:133">
      <c r="A6" s="12"/>
      <c r="B6" s="42">
        <v>511</v>
      </c>
      <c r="C6" s="19" t="s">
        <v>19</v>
      </c>
      <c r="D6" s="43">
        <v>161327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161327</v>
      </c>
      <c r="O6" s="44">
        <f t="shared" si="2"/>
        <v>6.7830053817692564</v>
      </c>
      <c r="P6" s="9"/>
    </row>
    <row r="7" spans="1:133">
      <c r="A7" s="12"/>
      <c r="B7" s="42">
        <v>512</v>
      </c>
      <c r="C7" s="19" t="s">
        <v>20</v>
      </c>
      <c r="D7" s="43">
        <v>705653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705653</v>
      </c>
      <c r="O7" s="44">
        <f t="shared" si="2"/>
        <v>29.669231416078034</v>
      </c>
      <c r="P7" s="9"/>
    </row>
    <row r="8" spans="1:133">
      <c r="A8" s="12"/>
      <c r="B8" s="42">
        <v>513</v>
      </c>
      <c r="C8" s="19" t="s">
        <v>21</v>
      </c>
      <c r="D8" s="43">
        <v>520432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520432</v>
      </c>
      <c r="O8" s="44">
        <f t="shared" si="2"/>
        <v>21.881601076353853</v>
      </c>
      <c r="P8" s="9"/>
    </row>
    <row r="9" spans="1:133">
      <c r="A9" s="12"/>
      <c r="B9" s="42">
        <v>514</v>
      </c>
      <c r="C9" s="19" t="s">
        <v>22</v>
      </c>
      <c r="D9" s="43">
        <v>423090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423090</v>
      </c>
      <c r="O9" s="44">
        <f t="shared" si="2"/>
        <v>17.788849646821394</v>
      </c>
      <c r="P9" s="9"/>
    </row>
    <row r="10" spans="1:133">
      <c r="A10" s="12"/>
      <c r="B10" s="42">
        <v>515</v>
      </c>
      <c r="C10" s="19" t="s">
        <v>23</v>
      </c>
      <c r="D10" s="43">
        <v>565362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565362</v>
      </c>
      <c r="O10" s="44">
        <f t="shared" si="2"/>
        <v>23.770686175580224</v>
      </c>
      <c r="P10" s="9"/>
    </row>
    <row r="11" spans="1:133">
      <c r="A11" s="12"/>
      <c r="B11" s="42">
        <v>519</v>
      </c>
      <c r="C11" s="19" t="s">
        <v>25</v>
      </c>
      <c r="D11" s="43">
        <v>2006499</v>
      </c>
      <c r="E11" s="43">
        <v>0</v>
      </c>
      <c r="F11" s="43">
        <v>0</v>
      </c>
      <c r="G11" s="43">
        <v>79025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2085524</v>
      </c>
      <c r="O11" s="44">
        <f t="shared" si="2"/>
        <v>87.686007399932734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5972398</v>
      </c>
      <c r="E12" s="29">
        <f t="shared" si="3"/>
        <v>848329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6820727</v>
      </c>
      <c r="O12" s="41">
        <f t="shared" si="2"/>
        <v>286.77795997309113</v>
      </c>
      <c r="P12" s="10"/>
    </row>
    <row r="13" spans="1:133">
      <c r="A13" s="12"/>
      <c r="B13" s="42">
        <v>521</v>
      </c>
      <c r="C13" s="19" t="s">
        <v>27</v>
      </c>
      <c r="D13" s="43">
        <v>5972398</v>
      </c>
      <c r="E13" s="43">
        <v>29165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6001563</v>
      </c>
      <c r="O13" s="44">
        <f t="shared" si="2"/>
        <v>252.3361503531786</v>
      </c>
      <c r="P13" s="9"/>
    </row>
    <row r="14" spans="1:133">
      <c r="A14" s="12"/>
      <c r="B14" s="42">
        <v>524</v>
      </c>
      <c r="C14" s="19" t="s">
        <v>28</v>
      </c>
      <c r="D14" s="43">
        <v>0</v>
      </c>
      <c r="E14" s="43">
        <v>717257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717257</v>
      </c>
      <c r="O14" s="44">
        <f t="shared" si="2"/>
        <v>30.157122435250589</v>
      </c>
      <c r="P14" s="9"/>
    </row>
    <row r="15" spans="1:133">
      <c r="A15" s="12"/>
      <c r="B15" s="42">
        <v>529</v>
      </c>
      <c r="C15" s="19" t="s">
        <v>30</v>
      </c>
      <c r="D15" s="43">
        <v>0</v>
      </c>
      <c r="E15" s="43">
        <v>101907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101907</v>
      </c>
      <c r="O15" s="44">
        <f t="shared" si="2"/>
        <v>4.2846871846619576</v>
      </c>
      <c r="P15" s="9"/>
    </row>
    <row r="16" spans="1:133" ht="15.75">
      <c r="A16" s="26" t="s">
        <v>31</v>
      </c>
      <c r="B16" s="27"/>
      <c r="C16" s="28"/>
      <c r="D16" s="29">
        <f t="shared" ref="D16:M16" si="4">SUM(D17:D17)</f>
        <v>0</v>
      </c>
      <c r="E16" s="29">
        <f t="shared" si="4"/>
        <v>997704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997704</v>
      </c>
      <c r="O16" s="41">
        <f t="shared" si="2"/>
        <v>41.948536831483352</v>
      </c>
      <c r="P16" s="10"/>
    </row>
    <row r="17" spans="1:119">
      <c r="A17" s="12"/>
      <c r="B17" s="42">
        <v>538</v>
      </c>
      <c r="C17" s="19" t="s">
        <v>32</v>
      </c>
      <c r="D17" s="43">
        <v>0</v>
      </c>
      <c r="E17" s="43">
        <v>997704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997704</v>
      </c>
      <c r="O17" s="44">
        <f t="shared" si="2"/>
        <v>41.948536831483352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SUM(D19:D20)</f>
        <v>0</v>
      </c>
      <c r="E18" s="29">
        <f t="shared" si="5"/>
        <v>1361323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1361323</v>
      </c>
      <c r="O18" s="41">
        <f t="shared" si="2"/>
        <v>57.236923982509246</v>
      </c>
      <c r="P18" s="10"/>
    </row>
    <row r="19" spans="1:119">
      <c r="A19" s="12"/>
      <c r="B19" s="42">
        <v>541</v>
      </c>
      <c r="C19" s="19" t="s">
        <v>34</v>
      </c>
      <c r="D19" s="43">
        <v>0</v>
      </c>
      <c r="E19" s="43">
        <v>1295356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1295356</v>
      </c>
      <c r="O19" s="44">
        <f t="shared" si="2"/>
        <v>54.463336696939116</v>
      </c>
      <c r="P19" s="9"/>
    </row>
    <row r="20" spans="1:119">
      <c r="A20" s="12"/>
      <c r="B20" s="42">
        <v>544</v>
      </c>
      <c r="C20" s="19" t="s">
        <v>35</v>
      </c>
      <c r="D20" s="43">
        <v>0</v>
      </c>
      <c r="E20" s="43">
        <v>65967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65967</v>
      </c>
      <c r="O20" s="44">
        <f t="shared" si="2"/>
        <v>2.7735872855701311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SUM(D22:D23)</f>
        <v>1759742</v>
      </c>
      <c r="E21" s="29">
        <f t="shared" si="6"/>
        <v>46209</v>
      </c>
      <c r="F21" s="29">
        <f t="shared" si="6"/>
        <v>0</v>
      </c>
      <c r="G21" s="29">
        <f t="shared" si="6"/>
        <v>880240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2686191</v>
      </c>
      <c r="O21" s="41">
        <f t="shared" si="2"/>
        <v>112.94109485368315</v>
      </c>
      <c r="P21" s="9"/>
    </row>
    <row r="22" spans="1:119">
      <c r="A22" s="12"/>
      <c r="B22" s="42">
        <v>572</v>
      </c>
      <c r="C22" s="19" t="s">
        <v>38</v>
      </c>
      <c r="D22" s="43">
        <v>1759742</v>
      </c>
      <c r="E22" s="43">
        <v>38300</v>
      </c>
      <c r="F22" s="43">
        <v>0</v>
      </c>
      <c r="G22" s="43">
        <v>880240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2678282</v>
      </c>
      <c r="O22" s="44">
        <f t="shared" si="2"/>
        <v>112.60856037672384</v>
      </c>
      <c r="P22" s="9"/>
    </row>
    <row r="23" spans="1:119">
      <c r="A23" s="12"/>
      <c r="B23" s="42">
        <v>573</v>
      </c>
      <c r="C23" s="19" t="s">
        <v>57</v>
      </c>
      <c r="D23" s="43">
        <v>0</v>
      </c>
      <c r="E23" s="43">
        <v>7909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7909</v>
      </c>
      <c r="O23" s="44">
        <f t="shared" si="2"/>
        <v>0.33253447695930038</v>
      </c>
      <c r="P23" s="9"/>
    </row>
    <row r="24" spans="1:119" ht="15.75">
      <c r="A24" s="26" t="s">
        <v>43</v>
      </c>
      <c r="B24" s="27"/>
      <c r="C24" s="28"/>
      <c r="D24" s="29">
        <f t="shared" ref="D24:M24" si="7">SUM(D25:D25)</f>
        <v>897000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897000</v>
      </c>
      <c r="O24" s="41">
        <f t="shared" si="2"/>
        <v>37.714429868819373</v>
      </c>
      <c r="P24" s="9"/>
    </row>
    <row r="25" spans="1:119" ht="15.75" thickBot="1">
      <c r="A25" s="12"/>
      <c r="B25" s="42">
        <v>581</v>
      </c>
      <c r="C25" s="19" t="s">
        <v>41</v>
      </c>
      <c r="D25" s="43">
        <v>897000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897000</v>
      </c>
      <c r="O25" s="44">
        <f t="shared" si="2"/>
        <v>37.714429868819373</v>
      </c>
      <c r="P25" s="9"/>
    </row>
    <row r="26" spans="1:119" ht="16.5" thickBot="1">
      <c r="A26" s="13" t="s">
        <v>10</v>
      </c>
      <c r="B26" s="21"/>
      <c r="C26" s="20"/>
      <c r="D26" s="14">
        <f>SUM(D5,D12,D16,D18,D21,D24)</f>
        <v>13011503</v>
      </c>
      <c r="E26" s="14">
        <f t="shared" ref="E26:M26" si="8">SUM(E5,E12,E16,E18,E21,E24)</f>
        <v>3253565</v>
      </c>
      <c r="F26" s="14">
        <f t="shared" si="8"/>
        <v>0</v>
      </c>
      <c r="G26" s="14">
        <f t="shared" si="8"/>
        <v>959265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17224333</v>
      </c>
      <c r="O26" s="35">
        <f t="shared" si="2"/>
        <v>724.19832660612178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58</v>
      </c>
      <c r="M28" s="93"/>
      <c r="N28" s="93"/>
      <c r="O28" s="39">
        <v>23784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51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4184836</v>
      </c>
      <c r="E5" s="24">
        <f t="shared" si="0"/>
        <v>0</v>
      </c>
      <c r="F5" s="24">
        <f t="shared" si="0"/>
        <v>0</v>
      </c>
      <c r="G5" s="24">
        <f t="shared" si="0"/>
        <v>22514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4207350</v>
      </c>
      <c r="O5" s="30">
        <f t="shared" ref="O5:O26" si="2">(N5/O$28)</f>
        <v>177.95330541809415</v>
      </c>
      <c r="P5" s="6"/>
    </row>
    <row r="6" spans="1:133">
      <c r="A6" s="12"/>
      <c r="B6" s="42">
        <v>511</v>
      </c>
      <c r="C6" s="19" t="s">
        <v>19</v>
      </c>
      <c r="D6" s="43">
        <v>168818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168818</v>
      </c>
      <c r="O6" s="44">
        <f t="shared" si="2"/>
        <v>7.1402952248022666</v>
      </c>
      <c r="P6" s="9"/>
    </row>
    <row r="7" spans="1:133">
      <c r="A7" s="12"/>
      <c r="B7" s="42">
        <v>512</v>
      </c>
      <c r="C7" s="19" t="s">
        <v>20</v>
      </c>
      <c r="D7" s="43">
        <v>620869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620869</v>
      </c>
      <c r="O7" s="44">
        <f t="shared" si="2"/>
        <v>26.260161570020724</v>
      </c>
      <c r="P7" s="9"/>
    </row>
    <row r="8" spans="1:133">
      <c r="A8" s="12"/>
      <c r="B8" s="42">
        <v>513</v>
      </c>
      <c r="C8" s="19" t="s">
        <v>21</v>
      </c>
      <c r="D8" s="43">
        <v>474676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474676</v>
      </c>
      <c r="O8" s="44">
        <f t="shared" si="2"/>
        <v>20.076809203569766</v>
      </c>
      <c r="P8" s="9"/>
    </row>
    <row r="9" spans="1:133">
      <c r="A9" s="12"/>
      <c r="B9" s="42">
        <v>514</v>
      </c>
      <c r="C9" s="19" t="s">
        <v>22</v>
      </c>
      <c r="D9" s="43">
        <v>390328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390328</v>
      </c>
      <c r="O9" s="44">
        <f t="shared" si="2"/>
        <v>16.509241636002198</v>
      </c>
      <c r="P9" s="9"/>
    </row>
    <row r="10" spans="1:133">
      <c r="A10" s="12"/>
      <c r="B10" s="42">
        <v>515</v>
      </c>
      <c r="C10" s="19" t="s">
        <v>23</v>
      </c>
      <c r="D10" s="43">
        <v>547016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547016</v>
      </c>
      <c r="O10" s="44">
        <f t="shared" si="2"/>
        <v>23.136488601277335</v>
      </c>
      <c r="P10" s="9"/>
    </row>
    <row r="11" spans="1:133">
      <c r="A11" s="12"/>
      <c r="B11" s="42">
        <v>519</v>
      </c>
      <c r="C11" s="19" t="s">
        <v>25</v>
      </c>
      <c r="D11" s="43">
        <v>1983129</v>
      </c>
      <c r="E11" s="43">
        <v>0</v>
      </c>
      <c r="F11" s="43">
        <v>0</v>
      </c>
      <c r="G11" s="43">
        <v>22514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2005643</v>
      </c>
      <c r="O11" s="44">
        <f t="shared" si="2"/>
        <v>84.830309182421857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5960182</v>
      </c>
      <c r="E12" s="29">
        <f t="shared" si="3"/>
        <v>757914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6718096</v>
      </c>
      <c r="O12" s="41">
        <f t="shared" si="2"/>
        <v>284.14735862623189</v>
      </c>
      <c r="P12" s="10"/>
    </row>
    <row r="13" spans="1:133">
      <c r="A13" s="12"/>
      <c r="B13" s="42">
        <v>521</v>
      </c>
      <c r="C13" s="19" t="s">
        <v>27</v>
      </c>
      <c r="D13" s="43">
        <v>5960182</v>
      </c>
      <c r="E13" s="43">
        <v>38050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5998232</v>
      </c>
      <c r="O13" s="44">
        <f t="shared" si="2"/>
        <v>253.70012265786914</v>
      </c>
      <c r="P13" s="9"/>
    </row>
    <row r="14" spans="1:133">
      <c r="A14" s="12"/>
      <c r="B14" s="42">
        <v>524</v>
      </c>
      <c r="C14" s="19" t="s">
        <v>28</v>
      </c>
      <c r="D14" s="43">
        <v>0</v>
      </c>
      <c r="E14" s="43">
        <v>620995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620995</v>
      </c>
      <c r="O14" s="44">
        <f t="shared" si="2"/>
        <v>26.265490842955632</v>
      </c>
      <c r="P14" s="9"/>
    </row>
    <row r="15" spans="1:133">
      <c r="A15" s="12"/>
      <c r="B15" s="42">
        <v>529</v>
      </c>
      <c r="C15" s="19" t="s">
        <v>30</v>
      </c>
      <c r="D15" s="43">
        <v>0</v>
      </c>
      <c r="E15" s="43">
        <v>98869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98869</v>
      </c>
      <c r="O15" s="44">
        <f t="shared" si="2"/>
        <v>4.1817451254070974</v>
      </c>
      <c r="P15" s="9"/>
    </row>
    <row r="16" spans="1:133" ht="15.75">
      <c r="A16" s="26" t="s">
        <v>31</v>
      </c>
      <c r="B16" s="27"/>
      <c r="C16" s="28"/>
      <c r="D16" s="29">
        <f t="shared" ref="D16:M16" si="4">SUM(D17:D17)</f>
        <v>0</v>
      </c>
      <c r="E16" s="29">
        <f t="shared" si="4"/>
        <v>656343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656343</v>
      </c>
      <c r="O16" s="41">
        <f t="shared" si="2"/>
        <v>27.760563380281692</v>
      </c>
      <c r="P16" s="10"/>
    </row>
    <row r="17" spans="1:119">
      <c r="A17" s="12"/>
      <c r="B17" s="42">
        <v>538</v>
      </c>
      <c r="C17" s="19" t="s">
        <v>32</v>
      </c>
      <c r="D17" s="43">
        <v>0</v>
      </c>
      <c r="E17" s="43">
        <v>656343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656343</v>
      </c>
      <c r="O17" s="44">
        <f t="shared" si="2"/>
        <v>27.760563380281692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SUM(D19:D20)</f>
        <v>0</v>
      </c>
      <c r="E18" s="29">
        <f t="shared" si="5"/>
        <v>1443319</v>
      </c>
      <c r="F18" s="29">
        <f t="shared" si="5"/>
        <v>0</v>
      </c>
      <c r="G18" s="29">
        <f t="shared" si="5"/>
        <v>1316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1444635</v>
      </c>
      <c r="O18" s="41">
        <f t="shared" si="2"/>
        <v>61.102017510468215</v>
      </c>
      <c r="P18" s="10"/>
    </row>
    <row r="19" spans="1:119">
      <c r="A19" s="12"/>
      <c r="B19" s="42">
        <v>541</v>
      </c>
      <c r="C19" s="19" t="s">
        <v>34</v>
      </c>
      <c r="D19" s="43">
        <v>0</v>
      </c>
      <c r="E19" s="43">
        <v>1345738</v>
      </c>
      <c r="F19" s="43">
        <v>0</v>
      </c>
      <c r="G19" s="43">
        <v>1316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1347054</v>
      </c>
      <c r="O19" s="44">
        <f t="shared" si="2"/>
        <v>56.974749397284612</v>
      </c>
      <c r="P19" s="9"/>
    </row>
    <row r="20" spans="1:119">
      <c r="A20" s="12"/>
      <c r="B20" s="42">
        <v>544</v>
      </c>
      <c r="C20" s="19" t="s">
        <v>35</v>
      </c>
      <c r="D20" s="43">
        <v>0</v>
      </c>
      <c r="E20" s="43">
        <v>97581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97581</v>
      </c>
      <c r="O20" s="44">
        <f t="shared" si="2"/>
        <v>4.1272681131836064</v>
      </c>
      <c r="P20" s="9"/>
    </row>
    <row r="21" spans="1:119" ht="15.75">
      <c r="A21" s="26" t="s">
        <v>36</v>
      </c>
      <c r="B21" s="27"/>
      <c r="C21" s="28"/>
      <c r="D21" s="29">
        <f t="shared" ref="D21:M21" si="6">SUM(D22:D23)</f>
        <v>1721372</v>
      </c>
      <c r="E21" s="29">
        <f t="shared" si="6"/>
        <v>125860</v>
      </c>
      <c r="F21" s="29">
        <f t="shared" si="6"/>
        <v>0</v>
      </c>
      <c r="G21" s="29">
        <f t="shared" si="6"/>
        <v>112880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1960112</v>
      </c>
      <c r="O21" s="41">
        <f t="shared" si="2"/>
        <v>82.904538341158059</v>
      </c>
      <c r="P21" s="9"/>
    </row>
    <row r="22" spans="1:119">
      <c r="A22" s="12"/>
      <c r="B22" s="42">
        <v>572</v>
      </c>
      <c r="C22" s="19" t="s">
        <v>38</v>
      </c>
      <c r="D22" s="43">
        <v>1721372</v>
      </c>
      <c r="E22" s="43">
        <v>97563</v>
      </c>
      <c r="F22" s="43">
        <v>0</v>
      </c>
      <c r="G22" s="43">
        <v>112880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1931815</v>
      </c>
      <c r="O22" s="44">
        <f t="shared" si="2"/>
        <v>81.707693609102066</v>
      </c>
      <c r="P22" s="9"/>
    </row>
    <row r="23" spans="1:119">
      <c r="A23" s="12"/>
      <c r="B23" s="42">
        <v>579</v>
      </c>
      <c r="C23" s="19" t="s">
        <v>40</v>
      </c>
      <c r="D23" s="43">
        <v>0</v>
      </c>
      <c r="E23" s="43">
        <v>28297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28297</v>
      </c>
      <c r="O23" s="44">
        <f t="shared" si="2"/>
        <v>1.1968447320559996</v>
      </c>
      <c r="P23" s="9"/>
    </row>
    <row r="24" spans="1:119" ht="15.75">
      <c r="A24" s="26" t="s">
        <v>43</v>
      </c>
      <c r="B24" s="27"/>
      <c r="C24" s="28"/>
      <c r="D24" s="29">
        <f t="shared" ref="D24:M24" si="7">SUM(D25:D25)</f>
        <v>678909</v>
      </c>
      <c r="E24" s="29">
        <f t="shared" si="7"/>
        <v>465287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1144196</v>
      </c>
      <c r="O24" s="41">
        <f t="shared" si="2"/>
        <v>48.394704563718648</v>
      </c>
      <c r="P24" s="9"/>
    </row>
    <row r="25" spans="1:119" ht="15.75" thickBot="1">
      <c r="A25" s="12"/>
      <c r="B25" s="42">
        <v>581</v>
      </c>
      <c r="C25" s="19" t="s">
        <v>41</v>
      </c>
      <c r="D25" s="43">
        <v>678909</v>
      </c>
      <c r="E25" s="43">
        <v>465287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1144196</v>
      </c>
      <c r="O25" s="44">
        <f t="shared" si="2"/>
        <v>48.394704563718648</v>
      </c>
      <c r="P25" s="9"/>
    </row>
    <row r="26" spans="1:119" ht="16.5" thickBot="1">
      <c r="A26" s="13" t="s">
        <v>10</v>
      </c>
      <c r="B26" s="21"/>
      <c r="C26" s="20"/>
      <c r="D26" s="14">
        <f>SUM(D5,D12,D16,D18,D21,D24)</f>
        <v>12545299</v>
      </c>
      <c r="E26" s="14">
        <f t="shared" ref="E26:M26" si="8">SUM(E5,E12,E16,E18,E21,E24)</f>
        <v>3448723</v>
      </c>
      <c r="F26" s="14">
        <f t="shared" si="8"/>
        <v>0</v>
      </c>
      <c r="G26" s="14">
        <f t="shared" si="8"/>
        <v>136710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16130732</v>
      </c>
      <c r="O26" s="35">
        <f t="shared" si="2"/>
        <v>682.26248783995266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53</v>
      </c>
      <c r="M28" s="93"/>
      <c r="N28" s="93"/>
      <c r="O28" s="39">
        <v>23643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51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3901926</v>
      </c>
      <c r="E5" s="24">
        <f t="shared" si="0"/>
        <v>0</v>
      </c>
      <c r="F5" s="24">
        <f t="shared" si="0"/>
        <v>0</v>
      </c>
      <c r="G5" s="24">
        <f t="shared" si="0"/>
        <v>90615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3992541</v>
      </c>
      <c r="O5" s="30">
        <f t="shared" ref="O5:O28" si="1">(N5/O$30)</f>
        <v>170.07629392971245</v>
      </c>
      <c r="P5" s="6"/>
    </row>
    <row r="6" spans="1:133">
      <c r="A6" s="12"/>
      <c r="B6" s="42">
        <v>511</v>
      </c>
      <c r="C6" s="19" t="s">
        <v>19</v>
      </c>
      <c r="D6" s="43">
        <v>171877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171877</v>
      </c>
      <c r="O6" s="44">
        <f t="shared" si="1"/>
        <v>7.3217039403620872</v>
      </c>
      <c r="P6" s="9"/>
    </row>
    <row r="7" spans="1:133">
      <c r="A7" s="12"/>
      <c r="B7" s="42">
        <v>512</v>
      </c>
      <c r="C7" s="19" t="s">
        <v>20</v>
      </c>
      <c r="D7" s="43">
        <v>677167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677167</v>
      </c>
      <c r="O7" s="44">
        <f t="shared" si="1"/>
        <v>28.846304579339723</v>
      </c>
      <c r="P7" s="9"/>
    </row>
    <row r="8" spans="1:133">
      <c r="A8" s="12"/>
      <c r="B8" s="42">
        <v>513</v>
      </c>
      <c r="C8" s="19" t="s">
        <v>21</v>
      </c>
      <c r="D8" s="43">
        <v>446629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446629</v>
      </c>
      <c r="O8" s="44">
        <f t="shared" si="1"/>
        <v>19.02572949946752</v>
      </c>
      <c r="P8" s="9"/>
    </row>
    <row r="9" spans="1:133">
      <c r="A9" s="12"/>
      <c r="B9" s="42">
        <v>514</v>
      </c>
      <c r="C9" s="19" t="s">
        <v>22</v>
      </c>
      <c r="D9" s="43">
        <v>330820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330820</v>
      </c>
      <c r="O9" s="44">
        <f t="shared" si="1"/>
        <v>14.092438764643237</v>
      </c>
      <c r="P9" s="9"/>
    </row>
    <row r="10" spans="1:133">
      <c r="A10" s="12"/>
      <c r="B10" s="42">
        <v>515</v>
      </c>
      <c r="C10" s="19" t="s">
        <v>23</v>
      </c>
      <c r="D10" s="43">
        <v>535083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535083</v>
      </c>
      <c r="O10" s="44">
        <f t="shared" si="1"/>
        <v>22.793738019169329</v>
      </c>
      <c r="P10" s="9"/>
    </row>
    <row r="11" spans="1:133">
      <c r="A11" s="12"/>
      <c r="B11" s="42">
        <v>517</v>
      </c>
      <c r="C11" s="19" t="s">
        <v>24</v>
      </c>
      <c r="D11" s="43">
        <v>996695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996695</v>
      </c>
      <c r="O11" s="44">
        <f t="shared" si="1"/>
        <v>42.45772097976571</v>
      </c>
      <c r="P11" s="9"/>
    </row>
    <row r="12" spans="1:133">
      <c r="A12" s="12"/>
      <c r="B12" s="42">
        <v>519</v>
      </c>
      <c r="C12" s="19" t="s">
        <v>25</v>
      </c>
      <c r="D12" s="43">
        <v>743655</v>
      </c>
      <c r="E12" s="43">
        <v>0</v>
      </c>
      <c r="F12" s="43">
        <v>0</v>
      </c>
      <c r="G12" s="43">
        <v>90615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834270</v>
      </c>
      <c r="O12" s="44">
        <f t="shared" si="1"/>
        <v>35.538658146964856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6888040</v>
      </c>
      <c r="E13" s="29">
        <f t="shared" si="3"/>
        <v>89832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6977872</v>
      </c>
      <c r="O13" s="41">
        <f t="shared" si="1"/>
        <v>297.24694355697551</v>
      </c>
      <c r="P13" s="10"/>
    </row>
    <row r="14" spans="1:133">
      <c r="A14" s="12"/>
      <c r="B14" s="42">
        <v>521</v>
      </c>
      <c r="C14" s="19" t="s">
        <v>27</v>
      </c>
      <c r="D14" s="43">
        <v>6223940</v>
      </c>
      <c r="E14" s="43">
        <v>24058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6247998</v>
      </c>
      <c r="O14" s="44">
        <f t="shared" si="1"/>
        <v>266.15539936102238</v>
      </c>
      <c r="P14" s="9"/>
    </row>
    <row r="15" spans="1:133">
      <c r="A15" s="12"/>
      <c r="B15" s="42">
        <v>524</v>
      </c>
      <c r="C15" s="19" t="s">
        <v>28</v>
      </c>
      <c r="D15" s="43">
        <v>664100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664100</v>
      </c>
      <c r="O15" s="44">
        <f t="shared" si="1"/>
        <v>28.289669861554845</v>
      </c>
      <c r="P15" s="9"/>
    </row>
    <row r="16" spans="1:133">
      <c r="A16" s="12"/>
      <c r="B16" s="42">
        <v>529</v>
      </c>
      <c r="C16" s="19" t="s">
        <v>30</v>
      </c>
      <c r="D16" s="43">
        <v>0</v>
      </c>
      <c r="E16" s="43">
        <v>65774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65774</v>
      </c>
      <c r="O16" s="44">
        <f t="shared" si="1"/>
        <v>2.8018743343982959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SUM(D18:D18)</f>
        <v>0</v>
      </c>
      <c r="E17" s="29">
        <f t="shared" si="5"/>
        <v>668498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668498</v>
      </c>
      <c r="O17" s="41">
        <f t="shared" si="1"/>
        <v>28.477018104366348</v>
      </c>
      <c r="P17" s="10"/>
    </row>
    <row r="18" spans="1:119">
      <c r="A18" s="12"/>
      <c r="B18" s="42">
        <v>538</v>
      </c>
      <c r="C18" s="19" t="s">
        <v>32</v>
      </c>
      <c r="D18" s="43">
        <v>0</v>
      </c>
      <c r="E18" s="43">
        <v>668498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668498</v>
      </c>
      <c r="O18" s="44">
        <f t="shared" si="1"/>
        <v>28.477018104366348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SUM(D20:D21)</f>
        <v>528387</v>
      </c>
      <c r="E19" s="29">
        <f t="shared" si="6"/>
        <v>1405687</v>
      </c>
      <c r="F19" s="29">
        <f t="shared" si="6"/>
        <v>0</v>
      </c>
      <c r="G19" s="29">
        <f t="shared" si="6"/>
        <v>64538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1998612</v>
      </c>
      <c r="O19" s="41">
        <f t="shared" si="1"/>
        <v>85.137891373801921</v>
      </c>
      <c r="P19" s="10"/>
    </row>
    <row r="20" spans="1:119">
      <c r="A20" s="12"/>
      <c r="B20" s="42">
        <v>541</v>
      </c>
      <c r="C20" s="19" t="s">
        <v>34</v>
      </c>
      <c r="D20" s="43">
        <v>528387</v>
      </c>
      <c r="E20" s="43">
        <v>1173058</v>
      </c>
      <c r="F20" s="43">
        <v>0</v>
      </c>
      <c r="G20" s="43">
        <v>64538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1765983</v>
      </c>
      <c r="O20" s="44">
        <f t="shared" si="1"/>
        <v>75.228242811501602</v>
      </c>
      <c r="P20" s="9"/>
    </row>
    <row r="21" spans="1:119">
      <c r="A21" s="12"/>
      <c r="B21" s="42">
        <v>544</v>
      </c>
      <c r="C21" s="19" t="s">
        <v>35</v>
      </c>
      <c r="D21" s="43">
        <v>0</v>
      </c>
      <c r="E21" s="43">
        <v>232629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232629</v>
      </c>
      <c r="O21" s="44">
        <f t="shared" si="1"/>
        <v>9.909648562300319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SUM(D23:D24)</f>
        <v>1654193</v>
      </c>
      <c r="E22" s="29">
        <f t="shared" si="7"/>
        <v>266636</v>
      </c>
      <c r="F22" s="29">
        <f t="shared" si="7"/>
        <v>0</v>
      </c>
      <c r="G22" s="29">
        <f t="shared" si="7"/>
        <v>629892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2550721</v>
      </c>
      <c r="O22" s="41">
        <f t="shared" si="1"/>
        <v>108.65691160809372</v>
      </c>
      <c r="P22" s="9"/>
    </row>
    <row r="23" spans="1:119">
      <c r="A23" s="12"/>
      <c r="B23" s="42">
        <v>572</v>
      </c>
      <c r="C23" s="19" t="s">
        <v>38</v>
      </c>
      <c r="D23" s="43">
        <v>1654193</v>
      </c>
      <c r="E23" s="43">
        <v>157140</v>
      </c>
      <c r="F23" s="43">
        <v>0</v>
      </c>
      <c r="G23" s="43">
        <v>629892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2441225</v>
      </c>
      <c r="O23" s="44">
        <f t="shared" si="1"/>
        <v>103.99254526091586</v>
      </c>
      <c r="P23" s="9"/>
    </row>
    <row r="24" spans="1:119">
      <c r="A24" s="12"/>
      <c r="B24" s="42">
        <v>579</v>
      </c>
      <c r="C24" s="19" t="s">
        <v>40</v>
      </c>
      <c r="D24" s="43">
        <v>0</v>
      </c>
      <c r="E24" s="43">
        <v>109496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109496</v>
      </c>
      <c r="O24" s="44">
        <f t="shared" si="1"/>
        <v>4.6643663471778485</v>
      </c>
      <c r="P24" s="9"/>
    </row>
    <row r="25" spans="1:119" ht="15.75">
      <c r="A25" s="26" t="s">
        <v>43</v>
      </c>
      <c r="B25" s="27"/>
      <c r="C25" s="28"/>
      <c r="D25" s="29">
        <f t="shared" ref="D25:M25" si="8">SUM(D26:D27)</f>
        <v>200000</v>
      </c>
      <c r="E25" s="29">
        <f t="shared" si="8"/>
        <v>432000</v>
      </c>
      <c r="F25" s="29">
        <f t="shared" si="8"/>
        <v>0</v>
      </c>
      <c r="G25" s="29">
        <f t="shared" si="8"/>
        <v>3060440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3692440</v>
      </c>
      <c r="O25" s="41">
        <f t="shared" si="1"/>
        <v>157.29243876464324</v>
      </c>
      <c r="P25" s="9"/>
    </row>
    <row r="26" spans="1:119">
      <c r="A26" s="12"/>
      <c r="B26" s="42">
        <v>581</v>
      </c>
      <c r="C26" s="19" t="s">
        <v>41</v>
      </c>
      <c r="D26" s="43">
        <v>200000</v>
      </c>
      <c r="E26" s="43">
        <v>0</v>
      </c>
      <c r="F26" s="43">
        <v>0</v>
      </c>
      <c r="G26" s="43">
        <v>899677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1099677</v>
      </c>
      <c r="O26" s="44">
        <f t="shared" si="1"/>
        <v>46.844600638977639</v>
      </c>
      <c r="P26" s="9"/>
    </row>
    <row r="27" spans="1:119" ht="15.75" thickBot="1">
      <c r="A27" s="12"/>
      <c r="B27" s="42">
        <v>584</v>
      </c>
      <c r="C27" s="19" t="s">
        <v>48</v>
      </c>
      <c r="D27" s="43">
        <v>0</v>
      </c>
      <c r="E27" s="43">
        <v>432000</v>
      </c>
      <c r="F27" s="43">
        <v>0</v>
      </c>
      <c r="G27" s="43">
        <v>2160763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2592763</v>
      </c>
      <c r="O27" s="44">
        <f t="shared" si="1"/>
        <v>110.4478381256656</v>
      </c>
      <c r="P27" s="9"/>
    </row>
    <row r="28" spans="1:119" ht="16.5" thickBot="1">
      <c r="A28" s="13" t="s">
        <v>10</v>
      </c>
      <c r="B28" s="21"/>
      <c r="C28" s="20"/>
      <c r="D28" s="14">
        <f>SUM(D5,D13,D17,D19,D22,D25)</f>
        <v>13172546</v>
      </c>
      <c r="E28" s="14">
        <f t="shared" ref="E28:M28" si="9">SUM(E5,E13,E17,E19,E22,E25)</f>
        <v>2862653</v>
      </c>
      <c r="F28" s="14">
        <f t="shared" si="9"/>
        <v>0</v>
      </c>
      <c r="G28" s="14">
        <f t="shared" si="9"/>
        <v>3845485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19880684</v>
      </c>
      <c r="O28" s="35">
        <f t="shared" si="1"/>
        <v>846.88749733759323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50</v>
      </c>
      <c r="M30" s="93"/>
      <c r="N30" s="93"/>
      <c r="O30" s="39">
        <v>23475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51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3521188</v>
      </c>
      <c r="E5" s="24">
        <f t="shared" si="0"/>
        <v>0</v>
      </c>
      <c r="F5" s="24">
        <f t="shared" si="0"/>
        <v>0</v>
      </c>
      <c r="G5" s="24">
        <f t="shared" si="0"/>
        <v>1385458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4906646</v>
      </c>
      <c r="O5" s="30">
        <f t="shared" ref="O5:O29" si="1">(N5/O$31)</f>
        <v>209.61406356801095</v>
      </c>
      <c r="P5" s="6"/>
    </row>
    <row r="6" spans="1:133">
      <c r="A6" s="12"/>
      <c r="B6" s="42">
        <v>511</v>
      </c>
      <c r="C6" s="19" t="s">
        <v>19</v>
      </c>
      <c r="D6" s="43">
        <v>175182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175182</v>
      </c>
      <c r="O6" s="44">
        <f t="shared" si="1"/>
        <v>7.4838516746411488</v>
      </c>
      <c r="P6" s="9"/>
    </row>
    <row r="7" spans="1:133">
      <c r="A7" s="12"/>
      <c r="B7" s="42">
        <v>512</v>
      </c>
      <c r="C7" s="19" t="s">
        <v>20</v>
      </c>
      <c r="D7" s="43">
        <v>631368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631368</v>
      </c>
      <c r="O7" s="44">
        <f t="shared" si="1"/>
        <v>26.972317156527684</v>
      </c>
      <c r="P7" s="9"/>
    </row>
    <row r="8" spans="1:133">
      <c r="A8" s="12"/>
      <c r="B8" s="42">
        <v>513</v>
      </c>
      <c r="C8" s="19" t="s">
        <v>21</v>
      </c>
      <c r="D8" s="43">
        <v>389706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389706</v>
      </c>
      <c r="O8" s="44">
        <f t="shared" si="1"/>
        <v>16.648410799726591</v>
      </c>
      <c r="P8" s="9"/>
    </row>
    <row r="9" spans="1:133">
      <c r="A9" s="12"/>
      <c r="B9" s="42">
        <v>514</v>
      </c>
      <c r="C9" s="19" t="s">
        <v>22</v>
      </c>
      <c r="D9" s="43">
        <v>361657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361657</v>
      </c>
      <c r="O9" s="44">
        <f t="shared" si="1"/>
        <v>15.450145249487354</v>
      </c>
      <c r="P9" s="9"/>
    </row>
    <row r="10" spans="1:133">
      <c r="A10" s="12"/>
      <c r="B10" s="42">
        <v>515</v>
      </c>
      <c r="C10" s="19" t="s">
        <v>23</v>
      </c>
      <c r="D10" s="43">
        <v>487833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487833</v>
      </c>
      <c r="O10" s="44">
        <f t="shared" si="1"/>
        <v>20.84043916609706</v>
      </c>
      <c r="P10" s="9"/>
    </row>
    <row r="11" spans="1:133">
      <c r="A11" s="12"/>
      <c r="B11" s="42">
        <v>517</v>
      </c>
      <c r="C11" s="19" t="s">
        <v>24</v>
      </c>
      <c r="D11" s="43">
        <v>599328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599328</v>
      </c>
      <c r="O11" s="44">
        <f t="shared" si="1"/>
        <v>25.603554340396446</v>
      </c>
      <c r="P11" s="9"/>
    </row>
    <row r="12" spans="1:133">
      <c r="A12" s="12"/>
      <c r="B12" s="42">
        <v>519</v>
      </c>
      <c r="C12" s="19" t="s">
        <v>25</v>
      </c>
      <c r="D12" s="43">
        <v>876114</v>
      </c>
      <c r="E12" s="43">
        <v>0</v>
      </c>
      <c r="F12" s="43">
        <v>0</v>
      </c>
      <c r="G12" s="43">
        <v>1385458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2261572</v>
      </c>
      <c r="O12" s="44">
        <f t="shared" si="1"/>
        <v>96.615345181134657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6487072</v>
      </c>
      <c r="E13" s="29">
        <f t="shared" si="3"/>
        <v>78994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6566066</v>
      </c>
      <c r="O13" s="41">
        <f t="shared" si="1"/>
        <v>280.50521189336979</v>
      </c>
      <c r="P13" s="10"/>
    </row>
    <row r="14" spans="1:133">
      <c r="A14" s="12"/>
      <c r="B14" s="42">
        <v>521</v>
      </c>
      <c r="C14" s="19" t="s">
        <v>27</v>
      </c>
      <c r="D14" s="43">
        <v>5781918</v>
      </c>
      <c r="E14" s="43">
        <v>18183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5800101</v>
      </c>
      <c r="O14" s="44">
        <f t="shared" si="1"/>
        <v>247.78285201640466</v>
      </c>
      <c r="P14" s="9"/>
    </row>
    <row r="15" spans="1:133">
      <c r="A15" s="12"/>
      <c r="B15" s="42">
        <v>524</v>
      </c>
      <c r="C15" s="19" t="s">
        <v>28</v>
      </c>
      <c r="D15" s="43">
        <v>705154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705154</v>
      </c>
      <c r="O15" s="44">
        <f t="shared" si="1"/>
        <v>30.124487354750514</v>
      </c>
      <c r="P15" s="9"/>
    </row>
    <row r="16" spans="1:133">
      <c r="A16" s="12"/>
      <c r="B16" s="42">
        <v>529</v>
      </c>
      <c r="C16" s="19" t="s">
        <v>30</v>
      </c>
      <c r="D16" s="43">
        <v>0</v>
      </c>
      <c r="E16" s="43">
        <v>60811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60811</v>
      </c>
      <c r="O16" s="44">
        <f t="shared" si="1"/>
        <v>2.5978725222146273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SUM(D18:D18)</f>
        <v>0</v>
      </c>
      <c r="E17" s="29">
        <f t="shared" si="5"/>
        <v>199616</v>
      </c>
      <c r="F17" s="29">
        <f t="shared" si="5"/>
        <v>0</v>
      </c>
      <c r="G17" s="29">
        <f t="shared" si="5"/>
        <v>500203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699819</v>
      </c>
      <c r="O17" s="41">
        <f t="shared" si="1"/>
        <v>29.896573820915926</v>
      </c>
      <c r="P17" s="10"/>
    </row>
    <row r="18" spans="1:119">
      <c r="A18" s="12"/>
      <c r="B18" s="42">
        <v>538</v>
      </c>
      <c r="C18" s="19" t="s">
        <v>32</v>
      </c>
      <c r="D18" s="43">
        <v>0</v>
      </c>
      <c r="E18" s="43">
        <v>199616</v>
      </c>
      <c r="F18" s="43">
        <v>0</v>
      </c>
      <c r="G18" s="43">
        <v>500203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699819</v>
      </c>
      <c r="O18" s="44">
        <f t="shared" si="1"/>
        <v>29.896573820915926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SUM(D20:D21)</f>
        <v>435135</v>
      </c>
      <c r="E19" s="29">
        <f t="shared" si="6"/>
        <v>1275623</v>
      </c>
      <c r="F19" s="29">
        <f t="shared" si="6"/>
        <v>0</v>
      </c>
      <c r="G19" s="29">
        <f t="shared" si="6"/>
        <v>39002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1749760</v>
      </c>
      <c r="O19" s="41">
        <f t="shared" si="1"/>
        <v>74.750512645249486</v>
      </c>
      <c r="P19" s="10"/>
    </row>
    <row r="20" spans="1:119">
      <c r="A20" s="12"/>
      <c r="B20" s="42">
        <v>541</v>
      </c>
      <c r="C20" s="19" t="s">
        <v>34</v>
      </c>
      <c r="D20" s="43">
        <v>435135</v>
      </c>
      <c r="E20" s="43">
        <v>1182522</v>
      </c>
      <c r="F20" s="43">
        <v>0</v>
      </c>
      <c r="G20" s="43">
        <v>39002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1656659</v>
      </c>
      <c r="O20" s="44">
        <f t="shared" si="1"/>
        <v>70.773197197539304</v>
      </c>
      <c r="P20" s="9"/>
    </row>
    <row r="21" spans="1:119">
      <c r="A21" s="12"/>
      <c r="B21" s="42">
        <v>544</v>
      </c>
      <c r="C21" s="19" t="s">
        <v>35</v>
      </c>
      <c r="D21" s="43">
        <v>0</v>
      </c>
      <c r="E21" s="43">
        <v>93101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93101</v>
      </c>
      <c r="O21" s="44">
        <f t="shared" si="1"/>
        <v>3.9773154477101844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SUM(D23:D25)</f>
        <v>1354490</v>
      </c>
      <c r="E22" s="29">
        <f t="shared" si="7"/>
        <v>978505</v>
      </c>
      <c r="F22" s="29">
        <f t="shared" si="7"/>
        <v>0</v>
      </c>
      <c r="G22" s="29">
        <f t="shared" si="7"/>
        <v>205886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2538881</v>
      </c>
      <c r="O22" s="41">
        <f t="shared" si="1"/>
        <v>108.46210697197539</v>
      </c>
      <c r="P22" s="9"/>
    </row>
    <row r="23" spans="1:119">
      <c r="A23" s="12"/>
      <c r="B23" s="42">
        <v>572</v>
      </c>
      <c r="C23" s="19" t="s">
        <v>38</v>
      </c>
      <c r="D23" s="43">
        <v>1317030</v>
      </c>
      <c r="E23" s="43">
        <v>967505</v>
      </c>
      <c r="F23" s="43">
        <v>0</v>
      </c>
      <c r="G23" s="43">
        <v>205886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2490421</v>
      </c>
      <c r="O23" s="44">
        <f t="shared" si="1"/>
        <v>106.39187457279563</v>
      </c>
      <c r="P23" s="9"/>
    </row>
    <row r="24" spans="1:119">
      <c r="A24" s="12"/>
      <c r="B24" s="42">
        <v>574</v>
      </c>
      <c r="C24" s="19" t="s">
        <v>39</v>
      </c>
      <c r="D24" s="43">
        <v>37460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37460</v>
      </c>
      <c r="O24" s="44">
        <f t="shared" si="1"/>
        <v>1.6003075871496923</v>
      </c>
      <c r="P24" s="9"/>
    </row>
    <row r="25" spans="1:119">
      <c r="A25" s="12"/>
      <c r="B25" s="42">
        <v>579</v>
      </c>
      <c r="C25" s="19" t="s">
        <v>40</v>
      </c>
      <c r="D25" s="43">
        <v>0</v>
      </c>
      <c r="E25" s="43">
        <v>11000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11000</v>
      </c>
      <c r="O25" s="44">
        <f t="shared" si="1"/>
        <v>0.46992481203007519</v>
      </c>
      <c r="P25" s="9"/>
    </row>
    <row r="26" spans="1:119" ht="15.75">
      <c r="A26" s="26" t="s">
        <v>43</v>
      </c>
      <c r="B26" s="27"/>
      <c r="C26" s="28"/>
      <c r="D26" s="29">
        <f t="shared" ref="D26:M26" si="8">SUM(D27:D28)</f>
        <v>1564425</v>
      </c>
      <c r="E26" s="29">
        <f t="shared" si="8"/>
        <v>0</v>
      </c>
      <c r="F26" s="29">
        <f t="shared" si="8"/>
        <v>0</v>
      </c>
      <c r="G26" s="29">
        <f t="shared" si="8"/>
        <v>11380139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12944564</v>
      </c>
      <c r="O26" s="41">
        <f t="shared" si="1"/>
        <v>552.99743677375261</v>
      </c>
      <c r="P26" s="9"/>
    </row>
    <row r="27" spans="1:119">
      <c r="A27" s="12"/>
      <c r="B27" s="42">
        <v>581</v>
      </c>
      <c r="C27" s="19" t="s">
        <v>41</v>
      </c>
      <c r="D27" s="43">
        <v>1564425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1564425</v>
      </c>
      <c r="O27" s="44">
        <f t="shared" si="1"/>
        <v>66.832920369104585</v>
      </c>
      <c r="P27" s="9"/>
    </row>
    <row r="28" spans="1:119" ht="15.75" thickBot="1">
      <c r="A28" s="12"/>
      <c r="B28" s="42">
        <v>584</v>
      </c>
      <c r="C28" s="19" t="s">
        <v>48</v>
      </c>
      <c r="D28" s="43">
        <v>0</v>
      </c>
      <c r="E28" s="43">
        <v>0</v>
      </c>
      <c r="F28" s="43">
        <v>0</v>
      </c>
      <c r="G28" s="43">
        <v>11380139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11380139</v>
      </c>
      <c r="O28" s="44">
        <f t="shared" si="1"/>
        <v>486.164516404648</v>
      </c>
      <c r="P28" s="9"/>
    </row>
    <row r="29" spans="1:119" ht="16.5" thickBot="1">
      <c r="A29" s="13" t="s">
        <v>10</v>
      </c>
      <c r="B29" s="21"/>
      <c r="C29" s="20"/>
      <c r="D29" s="14">
        <f>SUM(D5,D13,D17,D19,D22,D26)</f>
        <v>13362310</v>
      </c>
      <c r="E29" s="14">
        <f t="shared" ref="E29:M29" si="9">SUM(E5,E13,E17,E19,E22,E26)</f>
        <v>2532738</v>
      </c>
      <c r="F29" s="14">
        <f t="shared" si="9"/>
        <v>0</v>
      </c>
      <c r="G29" s="14">
        <f t="shared" si="9"/>
        <v>13510688</v>
      </c>
      <c r="H29" s="14">
        <f t="shared" si="9"/>
        <v>0</v>
      </c>
      <c r="I29" s="14">
        <f t="shared" si="9"/>
        <v>0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29405736</v>
      </c>
      <c r="O29" s="35">
        <f t="shared" si="1"/>
        <v>1256.2259056732742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47</v>
      </c>
      <c r="M31" s="93"/>
      <c r="N31" s="93"/>
      <c r="O31" s="39">
        <v>23408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51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8514303</v>
      </c>
      <c r="E5" s="24">
        <f t="shared" si="0"/>
        <v>261830</v>
      </c>
      <c r="F5" s="24">
        <f t="shared" si="0"/>
        <v>0</v>
      </c>
      <c r="G5" s="24">
        <f t="shared" si="0"/>
        <v>4408475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13184608</v>
      </c>
      <c r="O5" s="30">
        <f t="shared" ref="O5:O31" si="1">(N5/O$33)</f>
        <v>524.593482672184</v>
      </c>
      <c r="P5" s="6"/>
    </row>
    <row r="6" spans="1:133">
      <c r="A6" s="12"/>
      <c r="B6" s="42">
        <v>511</v>
      </c>
      <c r="C6" s="19" t="s">
        <v>19</v>
      </c>
      <c r="D6" s="43">
        <v>169003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169003</v>
      </c>
      <c r="O6" s="44">
        <f t="shared" si="1"/>
        <v>6.7243464767437233</v>
      </c>
      <c r="P6" s="9"/>
    </row>
    <row r="7" spans="1:133">
      <c r="A7" s="12"/>
      <c r="B7" s="42">
        <v>512</v>
      </c>
      <c r="C7" s="19" t="s">
        <v>20</v>
      </c>
      <c r="D7" s="43">
        <v>697525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697525</v>
      </c>
      <c r="O7" s="44">
        <f t="shared" si="1"/>
        <v>27.753352166474357</v>
      </c>
      <c r="P7" s="9"/>
    </row>
    <row r="8" spans="1:133">
      <c r="A8" s="12"/>
      <c r="B8" s="42">
        <v>513</v>
      </c>
      <c r="C8" s="19" t="s">
        <v>21</v>
      </c>
      <c r="D8" s="43">
        <v>270209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270209</v>
      </c>
      <c r="O8" s="44">
        <f t="shared" si="1"/>
        <v>10.751163808538575</v>
      </c>
      <c r="P8" s="9"/>
    </row>
    <row r="9" spans="1:133">
      <c r="A9" s="12"/>
      <c r="B9" s="42">
        <v>514</v>
      </c>
      <c r="C9" s="19" t="s">
        <v>22</v>
      </c>
      <c r="D9" s="43">
        <v>420134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420134</v>
      </c>
      <c r="O9" s="44">
        <f t="shared" si="1"/>
        <v>16.716428599848804</v>
      </c>
      <c r="P9" s="9"/>
    </row>
    <row r="10" spans="1:133">
      <c r="A10" s="12"/>
      <c r="B10" s="42">
        <v>515</v>
      </c>
      <c r="C10" s="19" t="s">
        <v>23</v>
      </c>
      <c r="D10" s="43">
        <v>484961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484961</v>
      </c>
      <c r="O10" s="44">
        <f t="shared" si="1"/>
        <v>19.295786416265468</v>
      </c>
      <c r="P10" s="9"/>
    </row>
    <row r="11" spans="1:133">
      <c r="A11" s="12"/>
      <c r="B11" s="42">
        <v>517</v>
      </c>
      <c r="C11" s="19" t="s">
        <v>24</v>
      </c>
      <c r="D11" s="43">
        <v>613949</v>
      </c>
      <c r="E11" s="43">
        <v>261830</v>
      </c>
      <c r="F11" s="43">
        <v>0</v>
      </c>
      <c r="G11" s="43">
        <v>5000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880779</v>
      </c>
      <c r="O11" s="44">
        <f t="shared" si="1"/>
        <v>35.044722078542158</v>
      </c>
      <c r="P11" s="9"/>
    </row>
    <row r="12" spans="1:133">
      <c r="A12" s="12"/>
      <c r="B12" s="42">
        <v>519</v>
      </c>
      <c r="C12" s="19" t="s">
        <v>25</v>
      </c>
      <c r="D12" s="43">
        <v>5858522</v>
      </c>
      <c r="E12" s="43">
        <v>0</v>
      </c>
      <c r="F12" s="43">
        <v>0</v>
      </c>
      <c r="G12" s="43">
        <v>4403475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10261997</v>
      </c>
      <c r="O12" s="44">
        <f t="shared" si="1"/>
        <v>408.30768312577089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6700322</v>
      </c>
      <c r="E13" s="29">
        <f t="shared" si="3"/>
        <v>77013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6777335</v>
      </c>
      <c r="O13" s="41">
        <f t="shared" si="1"/>
        <v>269.65881510364858</v>
      </c>
      <c r="P13" s="10"/>
    </row>
    <row r="14" spans="1:133">
      <c r="A14" s="12"/>
      <c r="B14" s="42">
        <v>521</v>
      </c>
      <c r="C14" s="19" t="s">
        <v>27</v>
      </c>
      <c r="D14" s="43">
        <v>5967109</v>
      </c>
      <c r="E14" s="43">
        <v>3328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5970437</v>
      </c>
      <c r="O14" s="44">
        <f t="shared" si="1"/>
        <v>237.55369434607886</v>
      </c>
      <c r="P14" s="9"/>
    </row>
    <row r="15" spans="1:133">
      <c r="A15" s="12"/>
      <c r="B15" s="42">
        <v>524</v>
      </c>
      <c r="C15" s="19" t="s">
        <v>28</v>
      </c>
      <c r="D15" s="43">
        <v>733213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733213</v>
      </c>
      <c r="O15" s="44">
        <f t="shared" si="1"/>
        <v>29.173317948513905</v>
      </c>
      <c r="P15" s="9"/>
    </row>
    <row r="16" spans="1:133">
      <c r="A16" s="12"/>
      <c r="B16" s="42">
        <v>525</v>
      </c>
      <c r="C16" s="19" t="s">
        <v>29</v>
      </c>
      <c r="D16" s="43">
        <v>0</v>
      </c>
      <c r="E16" s="43">
        <v>7263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7263</v>
      </c>
      <c r="O16" s="44">
        <f t="shared" si="1"/>
        <v>0.28898261250149204</v>
      </c>
      <c r="P16" s="9"/>
    </row>
    <row r="17" spans="1:119">
      <c r="A17" s="12"/>
      <c r="B17" s="42">
        <v>529</v>
      </c>
      <c r="C17" s="19" t="s">
        <v>30</v>
      </c>
      <c r="D17" s="43">
        <v>0</v>
      </c>
      <c r="E17" s="43">
        <v>66422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66422</v>
      </c>
      <c r="O17" s="44">
        <f t="shared" si="1"/>
        <v>2.642820196554331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389522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389522</v>
      </c>
      <c r="O18" s="41">
        <f t="shared" si="1"/>
        <v>15.498428361118847</v>
      </c>
      <c r="P18" s="10"/>
    </row>
    <row r="19" spans="1:119">
      <c r="A19" s="12"/>
      <c r="B19" s="42">
        <v>538</v>
      </c>
      <c r="C19" s="19" t="s">
        <v>32</v>
      </c>
      <c r="D19" s="43">
        <v>0</v>
      </c>
      <c r="E19" s="43">
        <v>389522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389522</v>
      </c>
      <c r="O19" s="44">
        <f t="shared" si="1"/>
        <v>15.498428361118847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414033</v>
      </c>
      <c r="E20" s="29">
        <f t="shared" si="6"/>
        <v>927624</v>
      </c>
      <c r="F20" s="29">
        <f t="shared" si="6"/>
        <v>0</v>
      </c>
      <c r="G20" s="29">
        <f t="shared" si="6"/>
        <v>111177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1452834</v>
      </c>
      <c r="O20" s="41">
        <f t="shared" si="1"/>
        <v>57.805832968607014</v>
      </c>
      <c r="P20" s="10"/>
    </row>
    <row r="21" spans="1:119">
      <c r="A21" s="12"/>
      <c r="B21" s="42">
        <v>541</v>
      </c>
      <c r="C21" s="19" t="s">
        <v>34</v>
      </c>
      <c r="D21" s="43">
        <v>414033</v>
      </c>
      <c r="E21" s="43">
        <v>824388</v>
      </c>
      <c r="F21" s="43">
        <v>0</v>
      </c>
      <c r="G21" s="43">
        <v>111177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1349598</v>
      </c>
      <c r="O21" s="44">
        <f t="shared" si="1"/>
        <v>53.698245334818765</v>
      </c>
      <c r="P21" s="9"/>
    </row>
    <row r="22" spans="1:119">
      <c r="A22" s="12"/>
      <c r="B22" s="42">
        <v>544</v>
      </c>
      <c r="C22" s="19" t="s">
        <v>35</v>
      </c>
      <c r="D22" s="43">
        <v>0</v>
      </c>
      <c r="E22" s="43">
        <v>103236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103236</v>
      </c>
      <c r="O22" s="44">
        <f t="shared" si="1"/>
        <v>4.1075876337882464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SUM(D24:D27)</f>
        <v>1320089</v>
      </c>
      <c r="E23" s="29">
        <f t="shared" si="7"/>
        <v>1221195</v>
      </c>
      <c r="F23" s="29">
        <f t="shared" si="7"/>
        <v>0</v>
      </c>
      <c r="G23" s="29">
        <f t="shared" si="7"/>
        <v>1827628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4368912</v>
      </c>
      <c r="O23" s="41">
        <f t="shared" si="1"/>
        <v>173.83169538057533</v>
      </c>
      <c r="P23" s="9"/>
    </row>
    <row r="24" spans="1:119">
      <c r="A24" s="12"/>
      <c r="B24" s="42">
        <v>571</v>
      </c>
      <c r="C24" s="19" t="s">
        <v>37</v>
      </c>
      <c r="D24" s="43">
        <v>0</v>
      </c>
      <c r="E24" s="43">
        <v>385288</v>
      </c>
      <c r="F24" s="43">
        <v>0</v>
      </c>
      <c r="G24" s="43">
        <v>198916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584204</v>
      </c>
      <c r="O24" s="44">
        <f t="shared" si="1"/>
        <v>23.244499263915966</v>
      </c>
      <c r="P24" s="9"/>
    </row>
    <row r="25" spans="1:119">
      <c r="A25" s="12"/>
      <c r="B25" s="42">
        <v>572</v>
      </c>
      <c r="C25" s="19" t="s">
        <v>38</v>
      </c>
      <c r="D25" s="43">
        <v>1284957</v>
      </c>
      <c r="E25" s="43">
        <v>835357</v>
      </c>
      <c r="F25" s="43">
        <v>0</v>
      </c>
      <c r="G25" s="43">
        <v>1628712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3749026</v>
      </c>
      <c r="O25" s="44">
        <f t="shared" si="1"/>
        <v>149.16746906457647</v>
      </c>
      <c r="P25" s="9"/>
    </row>
    <row r="26" spans="1:119">
      <c r="A26" s="12"/>
      <c r="B26" s="42">
        <v>574</v>
      </c>
      <c r="C26" s="19" t="s">
        <v>39</v>
      </c>
      <c r="D26" s="43">
        <v>35132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35132</v>
      </c>
      <c r="O26" s="44">
        <f t="shared" si="1"/>
        <v>1.3978434727251026</v>
      </c>
      <c r="P26" s="9"/>
    </row>
    <row r="27" spans="1:119">
      <c r="A27" s="12"/>
      <c r="B27" s="42">
        <v>579</v>
      </c>
      <c r="C27" s="19" t="s">
        <v>40</v>
      </c>
      <c r="D27" s="43">
        <v>0</v>
      </c>
      <c r="E27" s="43">
        <v>550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550</v>
      </c>
      <c r="O27" s="44">
        <f t="shared" si="1"/>
        <v>2.1883579357816416E-2</v>
      </c>
      <c r="P27" s="9"/>
    </row>
    <row r="28" spans="1:119" ht="15.75">
      <c r="A28" s="26" t="s">
        <v>43</v>
      </c>
      <c r="B28" s="27"/>
      <c r="C28" s="28"/>
      <c r="D28" s="29">
        <f t="shared" ref="D28:M28" si="8">SUM(D29:D30)</f>
        <v>1193404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1193404</v>
      </c>
      <c r="O28" s="41">
        <f t="shared" si="1"/>
        <v>47.48354752715553</v>
      </c>
      <c r="P28" s="9"/>
    </row>
    <row r="29" spans="1:119">
      <c r="A29" s="12"/>
      <c r="B29" s="42">
        <v>581</v>
      </c>
      <c r="C29" s="19" t="s">
        <v>41</v>
      </c>
      <c r="D29" s="43">
        <v>1193404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1193404</v>
      </c>
      <c r="O29" s="44">
        <f t="shared" si="1"/>
        <v>47.48354752715553</v>
      </c>
      <c r="P29" s="9"/>
    </row>
    <row r="30" spans="1:119" ht="15.75" thickBot="1">
      <c r="A30" s="12"/>
      <c r="B30" s="42">
        <v>593</v>
      </c>
      <c r="C30" s="19" t="s">
        <v>42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0</v>
      </c>
      <c r="O30" s="44">
        <f t="shared" si="1"/>
        <v>0</v>
      </c>
      <c r="P30" s="9"/>
    </row>
    <row r="31" spans="1:119" ht="16.5" thickBot="1">
      <c r="A31" s="13" t="s">
        <v>10</v>
      </c>
      <c r="B31" s="21"/>
      <c r="C31" s="20"/>
      <c r="D31" s="14">
        <f>SUM(D5,D13,D18,D20,D23,D28)</f>
        <v>18142151</v>
      </c>
      <c r="E31" s="14">
        <f t="shared" ref="E31:M31" si="9">SUM(E5,E13,E18,E20,E23,E28)</f>
        <v>2877184</v>
      </c>
      <c r="F31" s="14">
        <f t="shared" si="9"/>
        <v>0</v>
      </c>
      <c r="G31" s="14">
        <f t="shared" si="9"/>
        <v>6347280</v>
      </c>
      <c r="H31" s="14">
        <f t="shared" si="9"/>
        <v>0</v>
      </c>
      <c r="I31" s="14">
        <f t="shared" si="9"/>
        <v>0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4"/>
        <v>27366615</v>
      </c>
      <c r="O31" s="35">
        <f t="shared" si="1"/>
        <v>1088.8718020132892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44</v>
      </c>
      <c r="M33" s="93"/>
      <c r="N33" s="93"/>
      <c r="O33" s="39">
        <v>25133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4683781</v>
      </c>
      <c r="E5" s="24">
        <f t="shared" si="0"/>
        <v>333701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5017482</v>
      </c>
      <c r="O5" s="30">
        <f t="shared" ref="O5:O27" si="1">(N5/O$29)</f>
        <v>199.34374255065555</v>
      </c>
      <c r="P5" s="6"/>
    </row>
    <row r="6" spans="1:133">
      <c r="A6" s="12"/>
      <c r="B6" s="42">
        <v>511</v>
      </c>
      <c r="C6" s="19" t="s">
        <v>19</v>
      </c>
      <c r="D6" s="43">
        <v>152025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152025</v>
      </c>
      <c r="O6" s="44">
        <f t="shared" si="1"/>
        <v>6.0399284862932063</v>
      </c>
      <c r="P6" s="9"/>
    </row>
    <row r="7" spans="1:133">
      <c r="A7" s="12"/>
      <c r="B7" s="42">
        <v>512</v>
      </c>
      <c r="C7" s="19" t="s">
        <v>20</v>
      </c>
      <c r="D7" s="43">
        <v>640698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640698</v>
      </c>
      <c r="O7" s="44">
        <f t="shared" si="1"/>
        <v>25.454827175208582</v>
      </c>
      <c r="P7" s="9"/>
    </row>
    <row r="8" spans="1:133">
      <c r="A8" s="12"/>
      <c r="B8" s="42">
        <v>513</v>
      </c>
      <c r="C8" s="19" t="s">
        <v>21</v>
      </c>
      <c r="D8" s="43">
        <v>245648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245648</v>
      </c>
      <c r="O8" s="44">
        <f t="shared" si="1"/>
        <v>9.7595550258243939</v>
      </c>
      <c r="P8" s="9"/>
    </row>
    <row r="9" spans="1:133">
      <c r="A9" s="12"/>
      <c r="B9" s="42">
        <v>514</v>
      </c>
      <c r="C9" s="19" t="s">
        <v>22</v>
      </c>
      <c r="D9" s="43">
        <v>334684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334684</v>
      </c>
      <c r="O9" s="44">
        <f t="shared" si="1"/>
        <v>13.296940802542709</v>
      </c>
      <c r="P9" s="9"/>
    </row>
    <row r="10" spans="1:133">
      <c r="A10" s="12"/>
      <c r="B10" s="42">
        <v>515</v>
      </c>
      <c r="C10" s="19" t="s">
        <v>23</v>
      </c>
      <c r="D10" s="43">
        <v>1315174</v>
      </c>
      <c r="E10" s="43">
        <v>50962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1366136</v>
      </c>
      <c r="O10" s="44">
        <f t="shared" si="1"/>
        <v>54.276360746920936</v>
      </c>
      <c r="P10" s="9"/>
    </row>
    <row r="11" spans="1:133">
      <c r="A11" s="12"/>
      <c r="B11" s="42">
        <v>517</v>
      </c>
      <c r="C11" s="19" t="s">
        <v>24</v>
      </c>
      <c r="D11" s="43">
        <v>459331</v>
      </c>
      <c r="E11" s="43">
        <v>269460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728791</v>
      </c>
      <c r="O11" s="44">
        <f t="shared" si="1"/>
        <v>28.954747715534367</v>
      </c>
      <c r="P11" s="9"/>
    </row>
    <row r="12" spans="1:133">
      <c r="A12" s="12"/>
      <c r="B12" s="42">
        <v>519</v>
      </c>
      <c r="C12" s="19" t="s">
        <v>25</v>
      </c>
      <c r="D12" s="43">
        <v>1536221</v>
      </c>
      <c r="E12" s="43">
        <v>13279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1549500</v>
      </c>
      <c r="O12" s="44">
        <f t="shared" si="1"/>
        <v>61.561382598331349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5535831</v>
      </c>
      <c r="E13" s="29">
        <f t="shared" si="3"/>
        <v>72072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5607903</v>
      </c>
      <c r="O13" s="41">
        <f t="shared" si="1"/>
        <v>222.80107270560191</v>
      </c>
      <c r="P13" s="10"/>
    </row>
    <row r="14" spans="1:133">
      <c r="A14" s="12"/>
      <c r="B14" s="42">
        <v>521</v>
      </c>
      <c r="C14" s="19" t="s">
        <v>27</v>
      </c>
      <c r="D14" s="43">
        <v>5535831</v>
      </c>
      <c r="E14" s="43">
        <v>21024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5556855</v>
      </c>
      <c r="O14" s="44">
        <f t="shared" si="1"/>
        <v>220.77294398092968</v>
      </c>
      <c r="P14" s="9"/>
    </row>
    <row r="15" spans="1:133">
      <c r="A15" s="12"/>
      <c r="B15" s="42">
        <v>529</v>
      </c>
      <c r="C15" s="19" t="s">
        <v>30</v>
      </c>
      <c r="D15" s="43">
        <v>0</v>
      </c>
      <c r="E15" s="43">
        <v>51048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51048</v>
      </c>
      <c r="O15" s="44">
        <f t="shared" si="1"/>
        <v>2.028128724672229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SUM(D17:D17)</f>
        <v>0</v>
      </c>
      <c r="E16" s="29">
        <f t="shared" si="5"/>
        <v>1334675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1334675</v>
      </c>
      <c r="O16" s="41">
        <f t="shared" si="1"/>
        <v>53.026420341676598</v>
      </c>
      <c r="P16" s="10"/>
    </row>
    <row r="17" spans="1:119">
      <c r="A17" s="12"/>
      <c r="B17" s="42">
        <v>538</v>
      </c>
      <c r="C17" s="19" t="s">
        <v>32</v>
      </c>
      <c r="D17" s="43">
        <v>0</v>
      </c>
      <c r="E17" s="43">
        <v>1334675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1334675</v>
      </c>
      <c r="O17" s="44">
        <f t="shared" si="1"/>
        <v>53.026420341676598</v>
      </c>
      <c r="P17" s="9"/>
    </row>
    <row r="18" spans="1:119" ht="15.75">
      <c r="A18" s="26" t="s">
        <v>33</v>
      </c>
      <c r="B18" s="27"/>
      <c r="C18" s="28"/>
      <c r="D18" s="29">
        <f t="shared" ref="D18:M18" si="6">SUM(D19:D20)</f>
        <v>389524</v>
      </c>
      <c r="E18" s="29">
        <f t="shared" si="6"/>
        <v>1347321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1736845</v>
      </c>
      <c r="O18" s="41">
        <f t="shared" si="1"/>
        <v>69.004568931267386</v>
      </c>
      <c r="P18" s="10"/>
    </row>
    <row r="19" spans="1:119">
      <c r="A19" s="12"/>
      <c r="B19" s="42">
        <v>541</v>
      </c>
      <c r="C19" s="19" t="s">
        <v>34</v>
      </c>
      <c r="D19" s="43">
        <v>389524</v>
      </c>
      <c r="E19" s="43">
        <v>1112187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1501711</v>
      </c>
      <c r="O19" s="44">
        <f t="shared" si="1"/>
        <v>59.66273341279301</v>
      </c>
      <c r="P19" s="9"/>
    </row>
    <row r="20" spans="1:119">
      <c r="A20" s="12"/>
      <c r="B20" s="42">
        <v>544</v>
      </c>
      <c r="C20" s="19" t="s">
        <v>35</v>
      </c>
      <c r="D20" s="43">
        <v>0</v>
      </c>
      <c r="E20" s="43">
        <v>235134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235134</v>
      </c>
      <c r="O20" s="44">
        <f t="shared" si="1"/>
        <v>9.3418355184743742</v>
      </c>
      <c r="P20" s="9"/>
    </row>
    <row r="21" spans="1:119" ht="15.75">
      <c r="A21" s="26" t="s">
        <v>36</v>
      </c>
      <c r="B21" s="27"/>
      <c r="C21" s="28"/>
      <c r="D21" s="29">
        <f t="shared" ref="D21:M21" si="7">SUM(D22:D24)</f>
        <v>1246420</v>
      </c>
      <c r="E21" s="29">
        <f t="shared" si="7"/>
        <v>1818731</v>
      </c>
      <c r="F21" s="29">
        <f t="shared" si="7"/>
        <v>0</v>
      </c>
      <c r="G21" s="29">
        <f t="shared" si="7"/>
        <v>3531932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6597083</v>
      </c>
      <c r="O21" s="41">
        <f t="shared" si="1"/>
        <v>262.10103297576478</v>
      </c>
      <c r="P21" s="9"/>
    </row>
    <row r="22" spans="1:119">
      <c r="A22" s="12"/>
      <c r="B22" s="42">
        <v>571</v>
      </c>
      <c r="C22" s="19" t="s">
        <v>37</v>
      </c>
      <c r="D22" s="43">
        <v>0</v>
      </c>
      <c r="E22" s="43">
        <v>1236297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1236297</v>
      </c>
      <c r="O22" s="44">
        <f t="shared" si="1"/>
        <v>49.117878426698454</v>
      </c>
      <c r="P22" s="9"/>
    </row>
    <row r="23" spans="1:119">
      <c r="A23" s="12"/>
      <c r="B23" s="42">
        <v>572</v>
      </c>
      <c r="C23" s="19" t="s">
        <v>38</v>
      </c>
      <c r="D23" s="43">
        <v>1201107</v>
      </c>
      <c r="E23" s="43">
        <v>582434</v>
      </c>
      <c r="F23" s="43">
        <v>0</v>
      </c>
      <c r="G23" s="43">
        <v>3531932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5315473</v>
      </c>
      <c r="O23" s="44">
        <f t="shared" si="1"/>
        <v>211.1828764402066</v>
      </c>
      <c r="P23" s="9"/>
    </row>
    <row r="24" spans="1:119">
      <c r="A24" s="12"/>
      <c r="B24" s="42">
        <v>574</v>
      </c>
      <c r="C24" s="19" t="s">
        <v>39</v>
      </c>
      <c r="D24" s="43">
        <v>45313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45313</v>
      </c>
      <c r="O24" s="44">
        <f t="shared" si="1"/>
        <v>1.8002781088597537</v>
      </c>
      <c r="P24" s="9"/>
    </row>
    <row r="25" spans="1:119" ht="15.75">
      <c r="A25" s="26" t="s">
        <v>43</v>
      </c>
      <c r="B25" s="27"/>
      <c r="C25" s="28"/>
      <c r="D25" s="29">
        <f t="shared" ref="D25:M25" si="8">SUM(D26:D26)</f>
        <v>1063751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1063751</v>
      </c>
      <c r="O25" s="41">
        <f t="shared" si="1"/>
        <v>42.262653953118793</v>
      </c>
      <c r="P25" s="9"/>
    </row>
    <row r="26" spans="1:119" ht="15.75" thickBot="1">
      <c r="A26" s="12"/>
      <c r="B26" s="42">
        <v>581</v>
      </c>
      <c r="C26" s="19" t="s">
        <v>41</v>
      </c>
      <c r="D26" s="43">
        <v>1063751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1063751</v>
      </c>
      <c r="O26" s="44">
        <f t="shared" si="1"/>
        <v>42.262653953118793</v>
      </c>
      <c r="P26" s="9"/>
    </row>
    <row r="27" spans="1:119" ht="16.5" thickBot="1">
      <c r="A27" s="13" t="s">
        <v>10</v>
      </c>
      <c r="B27" s="21"/>
      <c r="C27" s="20"/>
      <c r="D27" s="14">
        <f>SUM(D5,D13,D16,D18,D21,D25)</f>
        <v>12919307</v>
      </c>
      <c r="E27" s="14">
        <f t="shared" ref="E27:M27" si="9">SUM(E5,E13,E16,E18,E21,E25)</f>
        <v>4906500</v>
      </c>
      <c r="F27" s="14">
        <f t="shared" si="9"/>
        <v>0</v>
      </c>
      <c r="G27" s="14">
        <f t="shared" si="9"/>
        <v>3531932</v>
      </c>
      <c r="H27" s="14">
        <f t="shared" si="9"/>
        <v>0</v>
      </c>
      <c r="I27" s="14">
        <f t="shared" si="9"/>
        <v>0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21357739</v>
      </c>
      <c r="O27" s="35">
        <f t="shared" si="1"/>
        <v>848.53949145808497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55</v>
      </c>
      <c r="M29" s="93"/>
      <c r="N29" s="93"/>
      <c r="O29" s="39">
        <v>25170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51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3984586</v>
      </c>
      <c r="E5" s="24">
        <f t="shared" si="0"/>
        <v>2661223</v>
      </c>
      <c r="F5" s="24">
        <f t="shared" si="0"/>
        <v>0</v>
      </c>
      <c r="G5" s="24">
        <f t="shared" si="0"/>
        <v>3977810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10623619</v>
      </c>
      <c r="O5" s="30">
        <f t="shared" ref="O5:O22" si="1">(N5/O$24)</f>
        <v>422.30954841787246</v>
      </c>
      <c r="P5" s="6"/>
    </row>
    <row r="6" spans="1:133">
      <c r="A6" s="12"/>
      <c r="B6" s="42">
        <v>511</v>
      </c>
      <c r="C6" s="19" t="s">
        <v>19</v>
      </c>
      <c r="D6" s="43">
        <v>137923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137923</v>
      </c>
      <c r="O6" s="44">
        <f t="shared" si="1"/>
        <v>5.4827079026872321</v>
      </c>
      <c r="P6" s="9"/>
    </row>
    <row r="7" spans="1:133">
      <c r="A7" s="12"/>
      <c r="B7" s="42">
        <v>512</v>
      </c>
      <c r="C7" s="19" t="s">
        <v>20</v>
      </c>
      <c r="D7" s="43">
        <v>560069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560069</v>
      </c>
      <c r="O7" s="44">
        <f t="shared" si="1"/>
        <v>22.263833677850215</v>
      </c>
      <c r="P7" s="9"/>
    </row>
    <row r="8" spans="1:133">
      <c r="A8" s="12"/>
      <c r="B8" s="42">
        <v>513</v>
      </c>
      <c r="C8" s="19" t="s">
        <v>21</v>
      </c>
      <c r="D8" s="43">
        <v>222637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222637</v>
      </c>
      <c r="O8" s="44">
        <f t="shared" si="1"/>
        <v>8.8502544124662101</v>
      </c>
      <c r="P8" s="9"/>
    </row>
    <row r="9" spans="1:133">
      <c r="A9" s="12"/>
      <c r="B9" s="42">
        <v>514</v>
      </c>
      <c r="C9" s="19" t="s">
        <v>22</v>
      </c>
      <c r="D9" s="43">
        <v>251261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251261</v>
      </c>
      <c r="O9" s="44">
        <f t="shared" si="1"/>
        <v>9.9881141675942118</v>
      </c>
      <c r="P9" s="9"/>
    </row>
    <row r="10" spans="1:133">
      <c r="A10" s="12"/>
      <c r="B10" s="42">
        <v>515</v>
      </c>
      <c r="C10" s="19" t="s">
        <v>23</v>
      </c>
      <c r="D10" s="43">
        <v>1182351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1182351</v>
      </c>
      <c r="O10" s="44">
        <f t="shared" si="1"/>
        <v>47.000755287009063</v>
      </c>
      <c r="P10" s="9"/>
    </row>
    <row r="11" spans="1:133">
      <c r="A11" s="12"/>
      <c r="B11" s="42">
        <v>517</v>
      </c>
      <c r="C11" s="19" t="s">
        <v>24</v>
      </c>
      <c r="D11" s="43">
        <v>421604</v>
      </c>
      <c r="E11" s="43">
        <v>0</v>
      </c>
      <c r="F11" s="43">
        <v>0</v>
      </c>
      <c r="G11" s="43">
        <v>134132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555736</v>
      </c>
      <c r="O11" s="44">
        <f t="shared" si="1"/>
        <v>22.091588487835903</v>
      </c>
      <c r="P11" s="9"/>
    </row>
    <row r="12" spans="1:133">
      <c r="A12" s="12"/>
      <c r="B12" s="42">
        <v>519</v>
      </c>
      <c r="C12" s="19" t="s">
        <v>25</v>
      </c>
      <c r="D12" s="43">
        <v>1208741</v>
      </c>
      <c r="E12" s="43">
        <v>2661223</v>
      </c>
      <c r="F12" s="43">
        <v>0</v>
      </c>
      <c r="G12" s="43">
        <v>3843678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7713642</v>
      </c>
      <c r="O12" s="44">
        <f t="shared" si="1"/>
        <v>306.63229448242964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SUM(D14:D14)</f>
        <v>5768938</v>
      </c>
      <c r="E13" s="29">
        <f t="shared" si="3"/>
        <v>174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5769112</v>
      </c>
      <c r="O13" s="41">
        <f t="shared" si="1"/>
        <v>229.3334393385276</v>
      </c>
      <c r="P13" s="10"/>
    </row>
    <row r="14" spans="1:133">
      <c r="A14" s="12"/>
      <c r="B14" s="42">
        <v>521</v>
      </c>
      <c r="C14" s="19" t="s">
        <v>27</v>
      </c>
      <c r="D14" s="43">
        <v>5768938</v>
      </c>
      <c r="E14" s="43">
        <v>174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5769112</v>
      </c>
      <c r="O14" s="44">
        <f t="shared" si="1"/>
        <v>229.3334393385276</v>
      </c>
      <c r="P14" s="9"/>
    </row>
    <row r="15" spans="1:133" ht="15.75">
      <c r="A15" s="26" t="s">
        <v>33</v>
      </c>
      <c r="B15" s="27"/>
      <c r="C15" s="28"/>
      <c r="D15" s="29">
        <f t="shared" ref="D15:M15" si="5">SUM(D16:D16)</f>
        <v>388176</v>
      </c>
      <c r="E15" s="29">
        <f t="shared" si="5"/>
        <v>2221243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4"/>
        <v>2609419</v>
      </c>
      <c r="O15" s="41">
        <f t="shared" si="1"/>
        <v>103.72948799491175</v>
      </c>
      <c r="P15" s="10"/>
    </row>
    <row r="16" spans="1:133">
      <c r="A16" s="12"/>
      <c r="B16" s="42">
        <v>541</v>
      </c>
      <c r="C16" s="19" t="s">
        <v>34</v>
      </c>
      <c r="D16" s="43">
        <v>388176</v>
      </c>
      <c r="E16" s="43">
        <v>2221243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2609419</v>
      </c>
      <c r="O16" s="44">
        <f t="shared" si="1"/>
        <v>103.72948799491175</v>
      </c>
      <c r="P16" s="9"/>
    </row>
    <row r="17" spans="1:119" ht="15.75">
      <c r="A17" s="26" t="s">
        <v>36</v>
      </c>
      <c r="B17" s="27"/>
      <c r="C17" s="28"/>
      <c r="D17" s="29">
        <f t="shared" ref="D17:M17" si="6">SUM(D18:D19)</f>
        <v>1055488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4"/>
        <v>1055488</v>
      </c>
      <c r="O17" s="41">
        <f t="shared" si="1"/>
        <v>41.957703927492446</v>
      </c>
      <c r="P17" s="9"/>
    </row>
    <row r="18" spans="1:119">
      <c r="A18" s="12"/>
      <c r="B18" s="42">
        <v>572</v>
      </c>
      <c r="C18" s="19" t="s">
        <v>38</v>
      </c>
      <c r="D18" s="43">
        <v>990206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990206</v>
      </c>
      <c r="O18" s="44">
        <f t="shared" si="1"/>
        <v>39.362617268246147</v>
      </c>
      <c r="P18" s="9"/>
    </row>
    <row r="19" spans="1:119">
      <c r="A19" s="12"/>
      <c r="B19" s="42">
        <v>574</v>
      </c>
      <c r="C19" s="19" t="s">
        <v>39</v>
      </c>
      <c r="D19" s="43">
        <v>65282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65282</v>
      </c>
      <c r="O19" s="44">
        <f t="shared" si="1"/>
        <v>2.5950866592463031</v>
      </c>
      <c r="P19" s="9"/>
    </row>
    <row r="20" spans="1:119" ht="15.75">
      <c r="A20" s="26" t="s">
        <v>43</v>
      </c>
      <c r="B20" s="27"/>
      <c r="C20" s="28"/>
      <c r="D20" s="29">
        <f t="shared" ref="D20:M20" si="7">SUM(D21:D21)</f>
        <v>1430875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1430875</v>
      </c>
      <c r="O20" s="41">
        <f t="shared" si="1"/>
        <v>56.880068373350291</v>
      </c>
      <c r="P20" s="9"/>
    </row>
    <row r="21" spans="1:119" ht="15.75" thickBot="1">
      <c r="A21" s="12"/>
      <c r="B21" s="42">
        <v>581</v>
      </c>
      <c r="C21" s="19" t="s">
        <v>41</v>
      </c>
      <c r="D21" s="43">
        <v>1430875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1430875</v>
      </c>
      <c r="O21" s="44">
        <f t="shared" si="1"/>
        <v>56.880068373350291</v>
      </c>
      <c r="P21" s="9"/>
    </row>
    <row r="22" spans="1:119" ht="16.5" thickBot="1">
      <c r="A22" s="13" t="s">
        <v>10</v>
      </c>
      <c r="B22" s="21"/>
      <c r="C22" s="20"/>
      <c r="D22" s="14">
        <f>SUM(D5,D13,D15,D17,D20)</f>
        <v>12628063</v>
      </c>
      <c r="E22" s="14">
        <f t="shared" ref="E22:M22" si="8">SUM(E5,E13,E15,E17,E20)</f>
        <v>4882640</v>
      </c>
      <c r="F22" s="14">
        <f t="shared" si="8"/>
        <v>0</v>
      </c>
      <c r="G22" s="14">
        <f t="shared" si="8"/>
        <v>3977810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4"/>
        <v>21488513</v>
      </c>
      <c r="O22" s="35">
        <f t="shared" si="1"/>
        <v>854.21024805215461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3" t="s">
        <v>72</v>
      </c>
      <c r="M24" s="93"/>
      <c r="N24" s="93"/>
      <c r="O24" s="39">
        <v>25156</v>
      </c>
    </row>
    <row r="25" spans="1:119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  <row r="26" spans="1:119" ht="15.75" customHeight="1" thickBot="1">
      <c r="A26" s="97" t="s">
        <v>51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4291375</v>
      </c>
      <c r="E5" s="24">
        <f t="shared" si="0"/>
        <v>282464</v>
      </c>
      <c r="F5" s="24">
        <f t="shared" si="0"/>
        <v>10270</v>
      </c>
      <c r="G5" s="24">
        <f t="shared" si="0"/>
        <v>63186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4647295</v>
      </c>
      <c r="P5" s="30">
        <f t="shared" ref="P5:P28" si="1">(O5/P$30)</f>
        <v>185.58743660396948</v>
      </c>
      <c r="Q5" s="6"/>
    </row>
    <row r="6" spans="1:134">
      <c r="A6" s="12"/>
      <c r="B6" s="42">
        <v>511</v>
      </c>
      <c r="C6" s="19" t="s">
        <v>19</v>
      </c>
      <c r="D6" s="43">
        <v>165505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165505</v>
      </c>
      <c r="P6" s="44">
        <f t="shared" si="1"/>
        <v>6.6093606485364003</v>
      </c>
      <c r="Q6" s="9"/>
    </row>
    <row r="7" spans="1:134">
      <c r="A7" s="12"/>
      <c r="B7" s="42">
        <v>512</v>
      </c>
      <c r="C7" s="19" t="s">
        <v>20</v>
      </c>
      <c r="D7" s="43">
        <v>644714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644714</v>
      </c>
      <c r="P7" s="44">
        <f t="shared" si="1"/>
        <v>25.746336008945331</v>
      </c>
      <c r="Q7" s="9"/>
    </row>
    <row r="8" spans="1:134">
      <c r="A8" s="12"/>
      <c r="B8" s="42">
        <v>513</v>
      </c>
      <c r="C8" s="19" t="s">
        <v>21</v>
      </c>
      <c r="D8" s="43">
        <v>844516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844516</v>
      </c>
      <c r="P8" s="44">
        <f t="shared" si="1"/>
        <v>33.725330458048802</v>
      </c>
      <c r="Q8" s="9"/>
    </row>
    <row r="9" spans="1:134">
      <c r="A9" s="12"/>
      <c r="B9" s="42">
        <v>514</v>
      </c>
      <c r="C9" s="19" t="s">
        <v>22</v>
      </c>
      <c r="D9" s="43">
        <v>368790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368790</v>
      </c>
      <c r="P9" s="44">
        <f t="shared" si="1"/>
        <v>14.727446986941416</v>
      </c>
      <c r="Q9" s="9"/>
    </row>
    <row r="10" spans="1:134">
      <c r="A10" s="12"/>
      <c r="B10" s="42">
        <v>515</v>
      </c>
      <c r="C10" s="19" t="s">
        <v>23</v>
      </c>
      <c r="D10" s="43">
        <v>373013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373013</v>
      </c>
      <c r="P10" s="44">
        <f t="shared" si="1"/>
        <v>14.896090411724771</v>
      </c>
      <c r="Q10" s="9"/>
    </row>
    <row r="11" spans="1:134">
      <c r="A11" s="12"/>
      <c r="B11" s="42">
        <v>517</v>
      </c>
      <c r="C11" s="19" t="s">
        <v>24</v>
      </c>
      <c r="D11" s="43">
        <v>508939</v>
      </c>
      <c r="E11" s="43">
        <v>282464</v>
      </c>
      <c r="F11" s="43">
        <v>10270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801673</v>
      </c>
      <c r="P11" s="44">
        <f t="shared" si="1"/>
        <v>32.014416357174234</v>
      </c>
      <c r="Q11" s="9"/>
    </row>
    <row r="12" spans="1:134">
      <c r="A12" s="12"/>
      <c r="B12" s="42">
        <v>519</v>
      </c>
      <c r="C12" s="19" t="s">
        <v>25</v>
      </c>
      <c r="D12" s="43">
        <v>1385898</v>
      </c>
      <c r="E12" s="43">
        <v>0</v>
      </c>
      <c r="F12" s="43">
        <v>0</v>
      </c>
      <c r="G12" s="43">
        <v>63186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1449084</v>
      </c>
      <c r="P12" s="44">
        <f t="shared" si="1"/>
        <v>57.868455732598541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SUM(D14:D17)</f>
        <v>6164670</v>
      </c>
      <c r="E13" s="29">
        <f t="shared" si="3"/>
        <v>5672475</v>
      </c>
      <c r="F13" s="29">
        <f t="shared" si="3"/>
        <v>0</v>
      </c>
      <c r="G13" s="29">
        <f t="shared" si="3"/>
        <v>13588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8" si="4">SUM(D13:N13)</f>
        <v>11850733</v>
      </c>
      <c r="P13" s="41">
        <f t="shared" si="1"/>
        <v>473.25318477696578</v>
      </c>
      <c r="Q13" s="10"/>
    </row>
    <row r="14" spans="1:134">
      <c r="A14" s="12"/>
      <c r="B14" s="42">
        <v>521</v>
      </c>
      <c r="C14" s="19" t="s">
        <v>27</v>
      </c>
      <c r="D14" s="43">
        <v>6164670</v>
      </c>
      <c r="E14" s="43">
        <v>47337</v>
      </c>
      <c r="F14" s="43">
        <v>0</v>
      </c>
      <c r="G14" s="43">
        <v>13588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6225595</v>
      </c>
      <c r="P14" s="44">
        <f t="shared" si="1"/>
        <v>248.61606964578093</v>
      </c>
      <c r="Q14" s="9"/>
    </row>
    <row r="15" spans="1:134">
      <c r="A15" s="12"/>
      <c r="B15" s="42">
        <v>524</v>
      </c>
      <c r="C15" s="19" t="s">
        <v>28</v>
      </c>
      <c r="D15" s="43">
        <v>0</v>
      </c>
      <c r="E15" s="43">
        <v>2142005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2142005</v>
      </c>
      <c r="P15" s="44">
        <f t="shared" si="1"/>
        <v>85.539914540154143</v>
      </c>
      <c r="Q15" s="9"/>
    </row>
    <row r="16" spans="1:134">
      <c r="A16" s="12"/>
      <c r="B16" s="42">
        <v>525</v>
      </c>
      <c r="C16" s="19" t="s">
        <v>29</v>
      </c>
      <c r="D16" s="43">
        <v>0</v>
      </c>
      <c r="E16" s="43">
        <v>3441586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3441586</v>
      </c>
      <c r="P16" s="44">
        <f t="shared" si="1"/>
        <v>137.43804161175672</v>
      </c>
      <c r="Q16" s="9"/>
    </row>
    <row r="17" spans="1:120">
      <c r="A17" s="12"/>
      <c r="B17" s="42">
        <v>529</v>
      </c>
      <c r="C17" s="19" t="s">
        <v>30</v>
      </c>
      <c r="D17" s="43">
        <v>0</v>
      </c>
      <c r="E17" s="43">
        <v>41547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41547</v>
      </c>
      <c r="P17" s="44">
        <f t="shared" si="1"/>
        <v>1.6591589792739907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SUM(D19:D19)</f>
        <v>0</v>
      </c>
      <c r="E18" s="29">
        <f t="shared" si="5"/>
        <v>830535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830535</v>
      </c>
      <c r="P18" s="41">
        <f t="shared" si="1"/>
        <v>33.167006109979631</v>
      </c>
      <c r="Q18" s="10"/>
    </row>
    <row r="19" spans="1:120">
      <c r="A19" s="12"/>
      <c r="B19" s="42">
        <v>538</v>
      </c>
      <c r="C19" s="19" t="s">
        <v>32</v>
      </c>
      <c r="D19" s="43">
        <v>0</v>
      </c>
      <c r="E19" s="43">
        <v>830535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830535</v>
      </c>
      <c r="P19" s="44">
        <f t="shared" si="1"/>
        <v>33.167006109979631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SUM(D21:D22)</f>
        <v>0</v>
      </c>
      <c r="E20" s="29">
        <f t="shared" si="6"/>
        <v>1957018</v>
      </c>
      <c r="F20" s="29">
        <f t="shared" si="6"/>
        <v>0</v>
      </c>
      <c r="G20" s="29">
        <f t="shared" si="6"/>
        <v>163957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4"/>
        <v>2120975</v>
      </c>
      <c r="P20" s="41">
        <f t="shared" si="1"/>
        <v>84.700091849367041</v>
      </c>
      <c r="Q20" s="10"/>
    </row>
    <row r="21" spans="1:120">
      <c r="A21" s="12"/>
      <c r="B21" s="42">
        <v>541</v>
      </c>
      <c r="C21" s="19" t="s">
        <v>34</v>
      </c>
      <c r="D21" s="43">
        <v>0</v>
      </c>
      <c r="E21" s="43">
        <v>1361172</v>
      </c>
      <c r="F21" s="43">
        <v>0</v>
      </c>
      <c r="G21" s="43">
        <v>163957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1525129</v>
      </c>
      <c r="P21" s="44">
        <f t="shared" si="1"/>
        <v>60.905275348428574</v>
      </c>
      <c r="Q21" s="9"/>
    </row>
    <row r="22" spans="1:120">
      <c r="A22" s="12"/>
      <c r="B22" s="42">
        <v>544</v>
      </c>
      <c r="C22" s="19" t="s">
        <v>35</v>
      </c>
      <c r="D22" s="43">
        <v>0</v>
      </c>
      <c r="E22" s="43">
        <v>595846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595846</v>
      </c>
      <c r="P22" s="44">
        <f t="shared" si="1"/>
        <v>23.79481650093846</v>
      </c>
      <c r="Q22" s="9"/>
    </row>
    <row r="23" spans="1:120" ht="15.75">
      <c r="A23" s="26" t="s">
        <v>36</v>
      </c>
      <c r="B23" s="27"/>
      <c r="C23" s="28"/>
      <c r="D23" s="29">
        <f t="shared" ref="D23:N23" si="7">SUM(D24:D25)</f>
        <v>2592996</v>
      </c>
      <c r="E23" s="29">
        <f t="shared" si="7"/>
        <v>150026</v>
      </c>
      <c r="F23" s="29">
        <f t="shared" si="7"/>
        <v>0</v>
      </c>
      <c r="G23" s="29">
        <f t="shared" si="7"/>
        <v>101890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4"/>
        <v>2844912</v>
      </c>
      <c r="P23" s="41">
        <f t="shared" si="1"/>
        <v>113.61015933868455</v>
      </c>
      <c r="Q23" s="9"/>
    </row>
    <row r="24" spans="1:120">
      <c r="A24" s="12"/>
      <c r="B24" s="42">
        <v>572</v>
      </c>
      <c r="C24" s="19" t="s">
        <v>38</v>
      </c>
      <c r="D24" s="43">
        <v>2592996</v>
      </c>
      <c r="E24" s="43">
        <v>140780</v>
      </c>
      <c r="F24" s="43">
        <v>0</v>
      </c>
      <c r="G24" s="43">
        <v>20640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2754416</v>
      </c>
      <c r="P24" s="44">
        <f t="shared" si="1"/>
        <v>109.99624615630366</v>
      </c>
      <c r="Q24" s="9"/>
    </row>
    <row r="25" spans="1:120">
      <c r="A25" s="12"/>
      <c r="B25" s="42">
        <v>579</v>
      </c>
      <c r="C25" s="19" t="s">
        <v>40</v>
      </c>
      <c r="D25" s="43">
        <v>0</v>
      </c>
      <c r="E25" s="43">
        <v>9246</v>
      </c>
      <c r="F25" s="43">
        <v>0</v>
      </c>
      <c r="G25" s="43">
        <v>81250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90496</v>
      </c>
      <c r="P25" s="44">
        <f t="shared" si="1"/>
        <v>3.6139131823808954</v>
      </c>
      <c r="Q25" s="9"/>
    </row>
    <row r="26" spans="1:120" ht="15.75">
      <c r="A26" s="26" t="s">
        <v>43</v>
      </c>
      <c r="B26" s="27"/>
      <c r="C26" s="28"/>
      <c r="D26" s="29">
        <f t="shared" ref="D26:N26" si="8">SUM(D27:D27)</f>
        <v>1219655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4"/>
        <v>1219655</v>
      </c>
      <c r="P26" s="41">
        <f t="shared" si="1"/>
        <v>48.706321632522666</v>
      </c>
      <c r="Q26" s="9"/>
    </row>
    <row r="27" spans="1:120" ht="15.75" thickBot="1">
      <c r="A27" s="12"/>
      <c r="B27" s="42">
        <v>581</v>
      </c>
      <c r="C27" s="19" t="s">
        <v>90</v>
      </c>
      <c r="D27" s="43">
        <v>1219655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1219655</v>
      </c>
      <c r="P27" s="44">
        <f t="shared" si="1"/>
        <v>48.706321632522666</v>
      </c>
      <c r="Q27" s="9"/>
    </row>
    <row r="28" spans="1:120" ht="16.5" thickBot="1">
      <c r="A28" s="13" t="s">
        <v>10</v>
      </c>
      <c r="B28" s="21"/>
      <c r="C28" s="20"/>
      <c r="D28" s="14">
        <f>SUM(D5,D13,D18,D20,D23,D26)</f>
        <v>14268696</v>
      </c>
      <c r="E28" s="14">
        <f t="shared" ref="E28:N28" si="9">SUM(E5,E13,E18,E20,E23,E26)</f>
        <v>8892518</v>
      </c>
      <c r="F28" s="14">
        <f t="shared" si="9"/>
        <v>10270</v>
      </c>
      <c r="G28" s="14">
        <f t="shared" si="9"/>
        <v>342621</v>
      </c>
      <c r="H28" s="14">
        <f t="shared" si="9"/>
        <v>0</v>
      </c>
      <c r="I28" s="14">
        <f t="shared" si="9"/>
        <v>0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4">
        <f t="shared" si="4"/>
        <v>23514105</v>
      </c>
      <c r="P28" s="35">
        <f t="shared" si="1"/>
        <v>939.02420031148915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3" t="s">
        <v>94</v>
      </c>
      <c r="N30" s="93"/>
      <c r="O30" s="93"/>
      <c r="P30" s="39">
        <v>25041</v>
      </c>
    </row>
    <row r="31" spans="1:120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20" ht="15.75" customHeight="1" thickBot="1">
      <c r="A32" s="97" t="s">
        <v>51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5109872</v>
      </c>
      <c r="E5" s="24">
        <f t="shared" si="0"/>
        <v>0</v>
      </c>
      <c r="F5" s="24">
        <f t="shared" si="0"/>
        <v>955222</v>
      </c>
      <c r="G5" s="24">
        <f t="shared" si="0"/>
        <v>4530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6069624</v>
      </c>
      <c r="P5" s="30">
        <f t="shared" ref="P5:P30" si="1">(O5/P$32)</f>
        <v>247.74986734152415</v>
      </c>
      <c r="Q5" s="6"/>
    </row>
    <row r="6" spans="1:134">
      <c r="A6" s="12"/>
      <c r="B6" s="42">
        <v>511</v>
      </c>
      <c r="C6" s="19" t="s">
        <v>19</v>
      </c>
      <c r="D6" s="43">
        <v>163808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163808</v>
      </c>
      <c r="P6" s="44">
        <f t="shared" si="1"/>
        <v>6.6863137270909014</v>
      </c>
      <c r="Q6" s="9"/>
    </row>
    <row r="7" spans="1:134">
      <c r="A7" s="12"/>
      <c r="B7" s="42">
        <v>512</v>
      </c>
      <c r="C7" s="19" t="s">
        <v>20</v>
      </c>
      <c r="D7" s="43">
        <v>671475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671475</v>
      </c>
      <c r="P7" s="44">
        <f t="shared" si="1"/>
        <v>27.408261561696396</v>
      </c>
      <c r="Q7" s="9"/>
    </row>
    <row r="8" spans="1:134">
      <c r="A8" s="12"/>
      <c r="B8" s="42">
        <v>513</v>
      </c>
      <c r="C8" s="19" t="s">
        <v>21</v>
      </c>
      <c r="D8" s="43">
        <v>798085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798085</v>
      </c>
      <c r="P8" s="44">
        <f t="shared" si="1"/>
        <v>32.576227601126575</v>
      </c>
      <c r="Q8" s="9"/>
    </row>
    <row r="9" spans="1:134">
      <c r="A9" s="12"/>
      <c r="B9" s="42">
        <v>514</v>
      </c>
      <c r="C9" s="19" t="s">
        <v>22</v>
      </c>
      <c r="D9" s="43">
        <v>376544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376544</v>
      </c>
      <c r="P9" s="44">
        <f t="shared" si="1"/>
        <v>15.369770194701825</v>
      </c>
      <c r="Q9" s="9"/>
    </row>
    <row r="10" spans="1:134">
      <c r="A10" s="12"/>
      <c r="B10" s="42">
        <v>515</v>
      </c>
      <c r="C10" s="19" t="s">
        <v>23</v>
      </c>
      <c r="D10" s="43">
        <v>360111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360111</v>
      </c>
      <c r="P10" s="44">
        <f t="shared" si="1"/>
        <v>14.699008122780521</v>
      </c>
      <c r="Q10" s="9"/>
    </row>
    <row r="11" spans="1:134">
      <c r="A11" s="12"/>
      <c r="B11" s="42">
        <v>517</v>
      </c>
      <c r="C11" s="19" t="s">
        <v>24</v>
      </c>
      <c r="D11" s="43">
        <v>1530663</v>
      </c>
      <c r="E11" s="43">
        <v>0</v>
      </c>
      <c r="F11" s="43">
        <v>955222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2485885</v>
      </c>
      <c r="P11" s="44">
        <f t="shared" si="1"/>
        <v>101.46883546267195</v>
      </c>
      <c r="Q11" s="9"/>
    </row>
    <row r="12" spans="1:134">
      <c r="A12" s="12"/>
      <c r="B12" s="42">
        <v>519</v>
      </c>
      <c r="C12" s="19" t="s">
        <v>25</v>
      </c>
      <c r="D12" s="43">
        <v>1209186</v>
      </c>
      <c r="E12" s="43">
        <v>0</v>
      </c>
      <c r="F12" s="43">
        <v>0</v>
      </c>
      <c r="G12" s="43">
        <v>4530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1213716</v>
      </c>
      <c r="P12" s="44">
        <f t="shared" si="1"/>
        <v>49.541450671455976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SUM(D14:D17)</f>
        <v>7949825</v>
      </c>
      <c r="E13" s="29">
        <f t="shared" si="3"/>
        <v>2709132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0" si="4">SUM(D13:N13)</f>
        <v>10658957</v>
      </c>
      <c r="P13" s="41">
        <f t="shared" si="1"/>
        <v>435.07722764194455</v>
      </c>
      <c r="Q13" s="10"/>
    </row>
    <row r="14" spans="1:134">
      <c r="A14" s="12"/>
      <c r="B14" s="42">
        <v>521</v>
      </c>
      <c r="C14" s="19" t="s">
        <v>27</v>
      </c>
      <c r="D14" s="43">
        <v>7949825</v>
      </c>
      <c r="E14" s="43">
        <v>11851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7961676</v>
      </c>
      <c r="P14" s="44">
        <f t="shared" si="1"/>
        <v>324.97963182170702</v>
      </c>
      <c r="Q14" s="9"/>
    </row>
    <row r="15" spans="1:134">
      <c r="A15" s="12"/>
      <c r="B15" s="42">
        <v>524</v>
      </c>
      <c r="C15" s="19" t="s">
        <v>28</v>
      </c>
      <c r="D15" s="43">
        <v>0</v>
      </c>
      <c r="E15" s="43">
        <v>2497148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2497148</v>
      </c>
      <c r="P15" s="44">
        <f t="shared" si="1"/>
        <v>101.92856851300053</v>
      </c>
      <c r="Q15" s="9"/>
    </row>
    <row r="16" spans="1:134">
      <c r="A16" s="12"/>
      <c r="B16" s="42">
        <v>525</v>
      </c>
      <c r="C16" s="19" t="s">
        <v>29</v>
      </c>
      <c r="D16" s="43">
        <v>0</v>
      </c>
      <c r="E16" s="43">
        <v>159073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159073</v>
      </c>
      <c r="P16" s="44">
        <f t="shared" si="1"/>
        <v>6.4930405322666234</v>
      </c>
      <c r="Q16" s="9"/>
    </row>
    <row r="17" spans="1:120">
      <c r="A17" s="12"/>
      <c r="B17" s="42">
        <v>529</v>
      </c>
      <c r="C17" s="19" t="s">
        <v>30</v>
      </c>
      <c r="D17" s="43">
        <v>0</v>
      </c>
      <c r="E17" s="43">
        <v>41060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41060</v>
      </c>
      <c r="P17" s="44">
        <f t="shared" si="1"/>
        <v>1.6759867749704069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SUM(D19:D19)</f>
        <v>0</v>
      </c>
      <c r="E18" s="29">
        <f t="shared" si="5"/>
        <v>763536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763536</v>
      </c>
      <c r="P18" s="41">
        <f t="shared" si="1"/>
        <v>31.166006775786766</v>
      </c>
      <c r="Q18" s="10"/>
    </row>
    <row r="19" spans="1:120">
      <c r="A19" s="12"/>
      <c r="B19" s="42">
        <v>538</v>
      </c>
      <c r="C19" s="19" t="s">
        <v>32</v>
      </c>
      <c r="D19" s="43">
        <v>0</v>
      </c>
      <c r="E19" s="43">
        <v>763536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763536</v>
      </c>
      <c r="P19" s="44">
        <f t="shared" si="1"/>
        <v>31.166006775786766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SUM(D21:D22)</f>
        <v>0</v>
      </c>
      <c r="E20" s="29">
        <f t="shared" si="6"/>
        <v>2366470</v>
      </c>
      <c r="F20" s="29">
        <f t="shared" si="6"/>
        <v>0</v>
      </c>
      <c r="G20" s="29">
        <f t="shared" si="6"/>
        <v>501440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4"/>
        <v>2867910</v>
      </c>
      <c r="P20" s="41">
        <f t="shared" si="1"/>
        <v>117.06232907465611</v>
      </c>
      <c r="Q20" s="10"/>
    </row>
    <row r="21" spans="1:120">
      <c r="A21" s="12"/>
      <c r="B21" s="42">
        <v>541</v>
      </c>
      <c r="C21" s="19" t="s">
        <v>34</v>
      </c>
      <c r="D21" s="43">
        <v>0</v>
      </c>
      <c r="E21" s="43">
        <v>1882072</v>
      </c>
      <c r="F21" s="43">
        <v>0</v>
      </c>
      <c r="G21" s="43">
        <v>501440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2383512</v>
      </c>
      <c r="P21" s="44">
        <f t="shared" si="1"/>
        <v>97.290175109188127</v>
      </c>
      <c r="Q21" s="9"/>
    </row>
    <row r="22" spans="1:120">
      <c r="A22" s="12"/>
      <c r="B22" s="42">
        <v>544</v>
      </c>
      <c r="C22" s="19" t="s">
        <v>35</v>
      </c>
      <c r="D22" s="43">
        <v>0</v>
      </c>
      <c r="E22" s="43">
        <v>484398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484398</v>
      </c>
      <c r="P22" s="44">
        <f t="shared" si="1"/>
        <v>19.772153965467979</v>
      </c>
      <c r="Q22" s="9"/>
    </row>
    <row r="23" spans="1:120" ht="15.75">
      <c r="A23" s="26" t="s">
        <v>36</v>
      </c>
      <c r="B23" s="27"/>
      <c r="C23" s="28"/>
      <c r="D23" s="29">
        <f t="shared" ref="D23:N23" si="7">SUM(D24:D25)</f>
        <v>2117720</v>
      </c>
      <c r="E23" s="29">
        <f t="shared" si="7"/>
        <v>601170</v>
      </c>
      <c r="F23" s="29">
        <f t="shared" si="7"/>
        <v>0</v>
      </c>
      <c r="G23" s="29">
        <f t="shared" si="7"/>
        <v>367925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4"/>
        <v>3086815</v>
      </c>
      <c r="P23" s="41">
        <f t="shared" si="1"/>
        <v>125.9975917384383</v>
      </c>
      <c r="Q23" s="9"/>
    </row>
    <row r="24" spans="1:120">
      <c r="A24" s="12"/>
      <c r="B24" s="42">
        <v>572</v>
      </c>
      <c r="C24" s="19" t="s">
        <v>38</v>
      </c>
      <c r="D24" s="43">
        <v>2117720</v>
      </c>
      <c r="E24" s="43">
        <v>513357</v>
      </c>
      <c r="F24" s="43">
        <v>0</v>
      </c>
      <c r="G24" s="43">
        <v>367925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2999002</v>
      </c>
      <c r="P24" s="44">
        <f t="shared" si="1"/>
        <v>122.41324135679007</v>
      </c>
      <c r="Q24" s="9"/>
    </row>
    <row r="25" spans="1:120">
      <c r="A25" s="12"/>
      <c r="B25" s="42">
        <v>579</v>
      </c>
      <c r="C25" s="19" t="s">
        <v>40</v>
      </c>
      <c r="D25" s="43">
        <v>0</v>
      </c>
      <c r="E25" s="43">
        <v>87813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87813</v>
      </c>
      <c r="P25" s="44">
        <f t="shared" si="1"/>
        <v>3.5843503816482305</v>
      </c>
      <c r="Q25" s="9"/>
    </row>
    <row r="26" spans="1:120" ht="15.75">
      <c r="A26" s="26" t="s">
        <v>43</v>
      </c>
      <c r="B26" s="27"/>
      <c r="C26" s="28"/>
      <c r="D26" s="29">
        <f t="shared" ref="D26:N26" si="8">SUM(D27:D29)</f>
        <v>10593686</v>
      </c>
      <c r="E26" s="29">
        <f t="shared" si="8"/>
        <v>110192</v>
      </c>
      <c r="F26" s="29">
        <f t="shared" si="8"/>
        <v>0</v>
      </c>
      <c r="G26" s="29">
        <f t="shared" si="8"/>
        <v>105387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4"/>
        <v>10809265</v>
      </c>
      <c r="P26" s="41">
        <f t="shared" si="1"/>
        <v>441.21249846932528</v>
      </c>
      <c r="Q26" s="9"/>
    </row>
    <row r="27" spans="1:120">
      <c r="A27" s="12"/>
      <c r="B27" s="42">
        <v>581</v>
      </c>
      <c r="C27" s="19" t="s">
        <v>90</v>
      </c>
      <c r="D27" s="43">
        <v>293950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293950</v>
      </c>
      <c r="P27" s="44">
        <f t="shared" si="1"/>
        <v>11.998448916282298</v>
      </c>
      <c r="Q27" s="9"/>
    </row>
    <row r="28" spans="1:120">
      <c r="A28" s="12"/>
      <c r="B28" s="42">
        <v>584</v>
      </c>
      <c r="C28" s="19" t="s">
        <v>91</v>
      </c>
      <c r="D28" s="43">
        <v>0</v>
      </c>
      <c r="E28" s="43">
        <v>110192</v>
      </c>
      <c r="F28" s="43">
        <v>0</v>
      </c>
      <c r="G28" s="43">
        <v>105387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215579</v>
      </c>
      <c r="P28" s="44">
        <f t="shared" si="1"/>
        <v>8.7995020204906318</v>
      </c>
      <c r="Q28" s="9"/>
    </row>
    <row r="29" spans="1:120" ht="15.75" thickBot="1">
      <c r="A29" s="12"/>
      <c r="B29" s="42">
        <v>585</v>
      </c>
      <c r="C29" s="19" t="s">
        <v>76</v>
      </c>
      <c r="D29" s="43">
        <v>10299736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10299736</v>
      </c>
      <c r="P29" s="44">
        <f t="shared" si="1"/>
        <v>420.41454753255238</v>
      </c>
      <c r="Q29" s="9"/>
    </row>
    <row r="30" spans="1:120" ht="16.5" thickBot="1">
      <c r="A30" s="13" t="s">
        <v>10</v>
      </c>
      <c r="B30" s="21"/>
      <c r="C30" s="20"/>
      <c r="D30" s="14">
        <f>SUM(D5,D13,D18,D20,D23,D26)</f>
        <v>25771103</v>
      </c>
      <c r="E30" s="14">
        <f t="shared" ref="E30:N30" si="9">SUM(E5,E13,E18,E20,E23,E26)</f>
        <v>6550500</v>
      </c>
      <c r="F30" s="14">
        <f t="shared" si="9"/>
        <v>955222</v>
      </c>
      <c r="G30" s="14">
        <f t="shared" si="9"/>
        <v>979282</v>
      </c>
      <c r="H30" s="14">
        <f t="shared" si="9"/>
        <v>0</v>
      </c>
      <c r="I30" s="14">
        <f t="shared" si="9"/>
        <v>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9"/>
        <v>0</v>
      </c>
      <c r="O30" s="14">
        <f t="shared" si="4"/>
        <v>34256107</v>
      </c>
      <c r="P30" s="35">
        <f t="shared" si="1"/>
        <v>1398.2655210416751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3" t="s">
        <v>92</v>
      </c>
      <c r="N32" s="93"/>
      <c r="O32" s="93"/>
      <c r="P32" s="39">
        <v>24499</v>
      </c>
    </row>
    <row r="33" spans="1:16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15.75" customHeight="1" thickBot="1">
      <c r="A34" s="97" t="s">
        <v>51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4735710</v>
      </c>
      <c r="E5" s="24">
        <f t="shared" si="0"/>
        <v>0</v>
      </c>
      <c r="F5" s="24">
        <f t="shared" si="0"/>
        <v>0</v>
      </c>
      <c r="G5" s="24">
        <f t="shared" si="0"/>
        <v>12657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4748367</v>
      </c>
      <c r="O5" s="30">
        <f t="shared" ref="O5:O27" si="2">(N5/O$29)</f>
        <v>190.92750301568154</v>
      </c>
      <c r="P5" s="6"/>
    </row>
    <row r="6" spans="1:133">
      <c r="A6" s="12"/>
      <c r="B6" s="42">
        <v>511</v>
      </c>
      <c r="C6" s="19" t="s">
        <v>19</v>
      </c>
      <c r="D6" s="43">
        <v>163053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163053</v>
      </c>
      <c r="O6" s="44">
        <f t="shared" si="2"/>
        <v>6.5562123039806997</v>
      </c>
      <c r="P6" s="9"/>
    </row>
    <row r="7" spans="1:133">
      <c r="A7" s="12"/>
      <c r="B7" s="42">
        <v>512</v>
      </c>
      <c r="C7" s="19" t="s">
        <v>20</v>
      </c>
      <c r="D7" s="43">
        <v>732960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732960</v>
      </c>
      <c r="O7" s="44">
        <f t="shared" si="2"/>
        <v>29.471652593486127</v>
      </c>
      <c r="P7" s="9"/>
    </row>
    <row r="8" spans="1:133">
      <c r="A8" s="12"/>
      <c r="B8" s="42">
        <v>513</v>
      </c>
      <c r="C8" s="19" t="s">
        <v>21</v>
      </c>
      <c r="D8" s="43">
        <v>681538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681538</v>
      </c>
      <c r="O8" s="44">
        <f t="shared" si="2"/>
        <v>27.404020908725371</v>
      </c>
      <c r="P8" s="9"/>
    </row>
    <row r="9" spans="1:133">
      <c r="A9" s="12"/>
      <c r="B9" s="42">
        <v>514</v>
      </c>
      <c r="C9" s="19" t="s">
        <v>22</v>
      </c>
      <c r="D9" s="43">
        <v>270996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270996</v>
      </c>
      <c r="O9" s="44">
        <f t="shared" si="2"/>
        <v>10.896501809408926</v>
      </c>
      <c r="P9" s="9"/>
    </row>
    <row r="10" spans="1:133">
      <c r="A10" s="12"/>
      <c r="B10" s="42">
        <v>515</v>
      </c>
      <c r="C10" s="19" t="s">
        <v>23</v>
      </c>
      <c r="D10" s="43">
        <v>519662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519662</v>
      </c>
      <c r="O10" s="44">
        <f t="shared" si="2"/>
        <v>20.895134700442298</v>
      </c>
      <c r="P10" s="9"/>
    </row>
    <row r="11" spans="1:133">
      <c r="A11" s="12"/>
      <c r="B11" s="42">
        <v>519</v>
      </c>
      <c r="C11" s="19" t="s">
        <v>60</v>
      </c>
      <c r="D11" s="43">
        <v>2367501</v>
      </c>
      <c r="E11" s="43">
        <v>0</v>
      </c>
      <c r="F11" s="43">
        <v>0</v>
      </c>
      <c r="G11" s="43">
        <v>12657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2380158</v>
      </c>
      <c r="O11" s="44">
        <f t="shared" si="2"/>
        <v>95.703980699638123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8022548</v>
      </c>
      <c r="E12" s="29">
        <f t="shared" si="3"/>
        <v>2853747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10876295</v>
      </c>
      <c r="O12" s="41">
        <f t="shared" si="2"/>
        <v>437.32589465219138</v>
      </c>
      <c r="P12" s="10"/>
    </row>
    <row r="13" spans="1:133">
      <c r="A13" s="12"/>
      <c r="B13" s="42">
        <v>521</v>
      </c>
      <c r="C13" s="19" t="s">
        <v>27</v>
      </c>
      <c r="D13" s="43">
        <v>8022548</v>
      </c>
      <c r="E13" s="43">
        <v>6127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8028675</v>
      </c>
      <c r="O13" s="44">
        <f t="shared" si="2"/>
        <v>322.82569360675512</v>
      </c>
      <c r="P13" s="9"/>
    </row>
    <row r="14" spans="1:133">
      <c r="A14" s="12"/>
      <c r="B14" s="42">
        <v>524</v>
      </c>
      <c r="C14" s="19" t="s">
        <v>28</v>
      </c>
      <c r="D14" s="43">
        <v>0</v>
      </c>
      <c r="E14" s="43">
        <v>2384966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2384966</v>
      </c>
      <c r="O14" s="44">
        <f t="shared" si="2"/>
        <v>95.897305991153999</v>
      </c>
      <c r="P14" s="9"/>
    </row>
    <row r="15" spans="1:133">
      <c r="A15" s="12"/>
      <c r="B15" s="42">
        <v>525</v>
      </c>
      <c r="C15" s="19" t="s">
        <v>29</v>
      </c>
      <c r="D15" s="43">
        <v>0</v>
      </c>
      <c r="E15" s="43">
        <v>434351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434351</v>
      </c>
      <c r="O15" s="44">
        <f t="shared" si="2"/>
        <v>17.464857257740249</v>
      </c>
      <c r="P15" s="9"/>
    </row>
    <row r="16" spans="1:133">
      <c r="A16" s="12"/>
      <c r="B16" s="42">
        <v>529</v>
      </c>
      <c r="C16" s="19" t="s">
        <v>30</v>
      </c>
      <c r="D16" s="43">
        <v>0</v>
      </c>
      <c r="E16" s="43">
        <v>28303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28303</v>
      </c>
      <c r="O16" s="44">
        <f t="shared" si="2"/>
        <v>1.1380377965420185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SUM(D18:D18)</f>
        <v>0</v>
      </c>
      <c r="E17" s="29">
        <f t="shared" si="4"/>
        <v>839208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839208</v>
      </c>
      <c r="O17" s="41">
        <f t="shared" si="2"/>
        <v>33.743787696019304</v>
      </c>
      <c r="P17" s="10"/>
    </row>
    <row r="18" spans="1:119">
      <c r="A18" s="12"/>
      <c r="B18" s="42">
        <v>538</v>
      </c>
      <c r="C18" s="19" t="s">
        <v>62</v>
      </c>
      <c r="D18" s="43">
        <v>0</v>
      </c>
      <c r="E18" s="43">
        <v>839208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839208</v>
      </c>
      <c r="O18" s="44">
        <f t="shared" si="2"/>
        <v>33.743787696019304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SUM(D20:D21)</f>
        <v>0</v>
      </c>
      <c r="E19" s="29">
        <f t="shared" si="5"/>
        <v>4414712</v>
      </c>
      <c r="F19" s="29">
        <f t="shared" si="5"/>
        <v>0</v>
      </c>
      <c r="G19" s="29">
        <f t="shared" si="5"/>
        <v>741574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5156286</v>
      </c>
      <c r="O19" s="41">
        <f t="shared" si="2"/>
        <v>207.32955367913149</v>
      </c>
      <c r="P19" s="10"/>
    </row>
    <row r="20" spans="1:119">
      <c r="A20" s="12"/>
      <c r="B20" s="42">
        <v>541</v>
      </c>
      <c r="C20" s="19" t="s">
        <v>63</v>
      </c>
      <c r="D20" s="43">
        <v>0</v>
      </c>
      <c r="E20" s="43">
        <v>3913646</v>
      </c>
      <c r="F20" s="43">
        <v>0</v>
      </c>
      <c r="G20" s="43">
        <v>741574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4655220</v>
      </c>
      <c r="O20" s="44">
        <f t="shared" si="2"/>
        <v>187.18214716525935</v>
      </c>
      <c r="P20" s="9"/>
    </row>
    <row r="21" spans="1:119">
      <c r="A21" s="12"/>
      <c r="B21" s="42">
        <v>544</v>
      </c>
      <c r="C21" s="19" t="s">
        <v>64</v>
      </c>
      <c r="D21" s="43">
        <v>0</v>
      </c>
      <c r="E21" s="43">
        <v>501066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501066</v>
      </c>
      <c r="O21" s="44">
        <f t="shared" si="2"/>
        <v>20.147406513872134</v>
      </c>
      <c r="P21" s="9"/>
    </row>
    <row r="22" spans="1:119" ht="15.75">
      <c r="A22" s="26" t="s">
        <v>65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3388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3388</v>
      </c>
      <c r="O22" s="41">
        <f t="shared" si="2"/>
        <v>0.13622838761560113</v>
      </c>
      <c r="P22" s="10"/>
    </row>
    <row r="23" spans="1:119">
      <c r="A23" s="90"/>
      <c r="B23" s="91">
        <v>552</v>
      </c>
      <c r="C23" s="92" t="s">
        <v>66</v>
      </c>
      <c r="D23" s="43">
        <v>0</v>
      </c>
      <c r="E23" s="43">
        <v>0</v>
      </c>
      <c r="F23" s="43">
        <v>0</v>
      </c>
      <c r="G23" s="43">
        <v>3388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3388</v>
      </c>
      <c r="O23" s="44">
        <f t="shared" si="2"/>
        <v>0.13622838761560113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1631031</v>
      </c>
      <c r="E24" s="29">
        <f t="shared" si="7"/>
        <v>366240</v>
      </c>
      <c r="F24" s="29">
        <f t="shared" si="7"/>
        <v>0</v>
      </c>
      <c r="G24" s="29">
        <f t="shared" si="7"/>
        <v>35877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2033148</v>
      </c>
      <c r="O24" s="41">
        <f t="shared" si="2"/>
        <v>81.751025331724975</v>
      </c>
      <c r="P24" s="9"/>
    </row>
    <row r="25" spans="1:119">
      <c r="A25" s="12"/>
      <c r="B25" s="42">
        <v>572</v>
      </c>
      <c r="C25" s="19" t="s">
        <v>67</v>
      </c>
      <c r="D25" s="43">
        <v>1631031</v>
      </c>
      <c r="E25" s="43">
        <v>363850</v>
      </c>
      <c r="F25" s="43">
        <v>0</v>
      </c>
      <c r="G25" s="43">
        <v>35877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2030758</v>
      </c>
      <c r="O25" s="44">
        <f t="shared" si="2"/>
        <v>81.654925613188581</v>
      </c>
      <c r="P25" s="9"/>
    </row>
    <row r="26" spans="1:119" ht="15.75" thickBot="1">
      <c r="A26" s="12"/>
      <c r="B26" s="42">
        <v>579</v>
      </c>
      <c r="C26" s="19" t="s">
        <v>40</v>
      </c>
      <c r="D26" s="43">
        <v>0</v>
      </c>
      <c r="E26" s="43">
        <v>2390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2390</v>
      </c>
      <c r="O26" s="44">
        <f t="shared" si="2"/>
        <v>9.6099718536389225E-2</v>
      </c>
      <c r="P26" s="9"/>
    </row>
    <row r="27" spans="1:119" ht="16.5" thickBot="1">
      <c r="A27" s="13" t="s">
        <v>10</v>
      </c>
      <c r="B27" s="21"/>
      <c r="C27" s="20"/>
      <c r="D27" s="14">
        <f>SUM(D5,D12,D17,D19,D22,D24)</f>
        <v>14389289</v>
      </c>
      <c r="E27" s="14">
        <f t="shared" ref="E27:M27" si="8">SUM(E5,E12,E17,E19,E22,E24)</f>
        <v>8473907</v>
      </c>
      <c r="F27" s="14">
        <f t="shared" si="8"/>
        <v>0</v>
      </c>
      <c r="G27" s="14">
        <f t="shared" si="8"/>
        <v>793496</v>
      </c>
      <c r="H27" s="14">
        <f t="shared" si="8"/>
        <v>0</v>
      </c>
      <c r="I27" s="14">
        <f t="shared" si="8"/>
        <v>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23656692</v>
      </c>
      <c r="O27" s="35">
        <f t="shared" si="2"/>
        <v>951.21399276236434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85</v>
      </c>
      <c r="M29" s="93"/>
      <c r="N29" s="93"/>
      <c r="O29" s="39">
        <v>24870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51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4754357</v>
      </c>
      <c r="E5" s="24">
        <f t="shared" si="0"/>
        <v>0</v>
      </c>
      <c r="F5" s="24">
        <f t="shared" si="0"/>
        <v>0</v>
      </c>
      <c r="G5" s="24">
        <f t="shared" si="0"/>
        <v>101487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4855844</v>
      </c>
      <c r="O5" s="30">
        <f t="shared" ref="O5:O29" si="2">(N5/O$31)</f>
        <v>199.49237911343002</v>
      </c>
      <c r="P5" s="6"/>
    </row>
    <row r="6" spans="1:133">
      <c r="A6" s="12"/>
      <c r="B6" s="42">
        <v>511</v>
      </c>
      <c r="C6" s="19" t="s">
        <v>19</v>
      </c>
      <c r="D6" s="43">
        <v>165879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165879</v>
      </c>
      <c r="O6" s="44">
        <f t="shared" si="2"/>
        <v>6.8147980773181054</v>
      </c>
      <c r="P6" s="9"/>
    </row>
    <row r="7" spans="1:133">
      <c r="A7" s="12"/>
      <c r="B7" s="42">
        <v>512</v>
      </c>
      <c r="C7" s="19" t="s">
        <v>20</v>
      </c>
      <c r="D7" s="43">
        <v>663617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663617</v>
      </c>
      <c r="O7" s="44">
        <f t="shared" si="2"/>
        <v>27.263341686865783</v>
      </c>
      <c r="P7" s="9"/>
    </row>
    <row r="8" spans="1:133">
      <c r="A8" s="12"/>
      <c r="B8" s="42">
        <v>513</v>
      </c>
      <c r="C8" s="19" t="s">
        <v>21</v>
      </c>
      <c r="D8" s="43">
        <v>593592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593592</v>
      </c>
      <c r="O8" s="44">
        <f t="shared" si="2"/>
        <v>24.386508360379608</v>
      </c>
      <c r="P8" s="9"/>
    </row>
    <row r="9" spans="1:133">
      <c r="A9" s="12"/>
      <c r="B9" s="42">
        <v>514</v>
      </c>
      <c r="C9" s="19" t="s">
        <v>22</v>
      </c>
      <c r="D9" s="43">
        <v>168042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168042</v>
      </c>
      <c r="O9" s="44">
        <f t="shared" si="2"/>
        <v>6.9036604905303811</v>
      </c>
      <c r="P9" s="9"/>
    </row>
    <row r="10" spans="1:133">
      <c r="A10" s="12"/>
      <c r="B10" s="42">
        <v>515</v>
      </c>
      <c r="C10" s="19" t="s">
        <v>23</v>
      </c>
      <c r="D10" s="43">
        <v>83132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83132</v>
      </c>
      <c r="O10" s="44">
        <f t="shared" si="2"/>
        <v>3.4153075058543201</v>
      </c>
      <c r="P10" s="9"/>
    </row>
    <row r="11" spans="1:133">
      <c r="A11" s="12"/>
      <c r="B11" s="42">
        <v>519</v>
      </c>
      <c r="C11" s="19" t="s">
        <v>60</v>
      </c>
      <c r="D11" s="43">
        <v>3080095</v>
      </c>
      <c r="E11" s="43">
        <v>0</v>
      </c>
      <c r="F11" s="43">
        <v>0</v>
      </c>
      <c r="G11" s="43">
        <v>101487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3181582</v>
      </c>
      <c r="O11" s="44">
        <f t="shared" si="2"/>
        <v>130.70876299248181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8079196</v>
      </c>
      <c r="E12" s="29">
        <f t="shared" si="3"/>
        <v>2886331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10965527</v>
      </c>
      <c r="O12" s="41">
        <f t="shared" si="2"/>
        <v>450.49615874450518</v>
      </c>
      <c r="P12" s="10"/>
    </row>
    <row r="13" spans="1:133">
      <c r="A13" s="12"/>
      <c r="B13" s="42">
        <v>521</v>
      </c>
      <c r="C13" s="19" t="s">
        <v>27</v>
      </c>
      <c r="D13" s="43">
        <v>8079196</v>
      </c>
      <c r="E13" s="43">
        <v>56793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8135989</v>
      </c>
      <c r="O13" s="44">
        <f t="shared" si="2"/>
        <v>334.25040055872807</v>
      </c>
      <c r="P13" s="9"/>
    </row>
    <row r="14" spans="1:133">
      <c r="A14" s="12"/>
      <c r="B14" s="42">
        <v>524</v>
      </c>
      <c r="C14" s="19" t="s">
        <v>28</v>
      </c>
      <c r="D14" s="43">
        <v>0</v>
      </c>
      <c r="E14" s="43">
        <v>2765502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2765502</v>
      </c>
      <c r="O14" s="44">
        <f t="shared" si="2"/>
        <v>113.61497062569327</v>
      </c>
      <c r="P14" s="9"/>
    </row>
    <row r="15" spans="1:133">
      <c r="A15" s="12"/>
      <c r="B15" s="42">
        <v>525</v>
      </c>
      <c r="C15" s="19" t="s">
        <v>29</v>
      </c>
      <c r="D15" s="43">
        <v>0</v>
      </c>
      <c r="E15" s="43">
        <v>1184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1184</v>
      </c>
      <c r="O15" s="44">
        <f t="shared" si="2"/>
        <v>4.8642208619202168E-2</v>
      </c>
      <c r="P15" s="9"/>
    </row>
    <row r="16" spans="1:133">
      <c r="A16" s="12"/>
      <c r="B16" s="42">
        <v>529</v>
      </c>
      <c r="C16" s="19" t="s">
        <v>30</v>
      </c>
      <c r="D16" s="43">
        <v>0</v>
      </c>
      <c r="E16" s="43">
        <v>62852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62852</v>
      </c>
      <c r="O16" s="44">
        <f t="shared" si="2"/>
        <v>2.5821453514646069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SUM(D18:D18)</f>
        <v>0</v>
      </c>
      <c r="E17" s="29">
        <f t="shared" si="4"/>
        <v>740105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740105</v>
      </c>
      <c r="O17" s="41">
        <f t="shared" si="2"/>
        <v>30.405694096380593</v>
      </c>
      <c r="P17" s="10"/>
    </row>
    <row r="18" spans="1:119">
      <c r="A18" s="12"/>
      <c r="B18" s="42">
        <v>538</v>
      </c>
      <c r="C18" s="19" t="s">
        <v>62</v>
      </c>
      <c r="D18" s="43">
        <v>0</v>
      </c>
      <c r="E18" s="43">
        <v>740105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740105</v>
      </c>
      <c r="O18" s="44">
        <f t="shared" si="2"/>
        <v>30.405694096380593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SUM(D20:D21)</f>
        <v>0</v>
      </c>
      <c r="E19" s="29">
        <f t="shared" si="5"/>
        <v>6530617</v>
      </c>
      <c r="F19" s="29">
        <f t="shared" si="5"/>
        <v>0</v>
      </c>
      <c r="G19" s="29">
        <f t="shared" si="5"/>
        <v>1593219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8123836</v>
      </c>
      <c r="O19" s="41">
        <f t="shared" si="2"/>
        <v>333.75111951029129</v>
      </c>
      <c r="P19" s="10"/>
    </row>
    <row r="20" spans="1:119">
      <c r="A20" s="12"/>
      <c r="B20" s="42">
        <v>541</v>
      </c>
      <c r="C20" s="19" t="s">
        <v>63</v>
      </c>
      <c r="D20" s="43">
        <v>0</v>
      </c>
      <c r="E20" s="43">
        <v>6216386</v>
      </c>
      <c r="F20" s="43">
        <v>0</v>
      </c>
      <c r="G20" s="43">
        <v>1593219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7809605</v>
      </c>
      <c r="O20" s="44">
        <f t="shared" si="2"/>
        <v>320.84158415841586</v>
      </c>
      <c r="P20" s="9"/>
    </row>
    <row r="21" spans="1:119">
      <c r="A21" s="12"/>
      <c r="B21" s="42">
        <v>544</v>
      </c>
      <c r="C21" s="19" t="s">
        <v>64</v>
      </c>
      <c r="D21" s="43">
        <v>0</v>
      </c>
      <c r="E21" s="43">
        <v>314231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314231</v>
      </c>
      <c r="O21" s="44">
        <f t="shared" si="2"/>
        <v>12.909535351875437</v>
      </c>
      <c r="P21" s="9"/>
    </row>
    <row r="22" spans="1:119" ht="15.75">
      <c r="A22" s="26" t="s">
        <v>65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85881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85881</v>
      </c>
      <c r="O22" s="41">
        <f t="shared" si="2"/>
        <v>3.5282445256973829</v>
      </c>
      <c r="P22" s="10"/>
    </row>
    <row r="23" spans="1:119">
      <c r="A23" s="90"/>
      <c r="B23" s="91">
        <v>552</v>
      </c>
      <c r="C23" s="92" t="s">
        <v>66</v>
      </c>
      <c r="D23" s="43">
        <v>0</v>
      </c>
      <c r="E23" s="43">
        <v>0</v>
      </c>
      <c r="F23" s="43">
        <v>0</v>
      </c>
      <c r="G23" s="43">
        <v>85881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85881</v>
      </c>
      <c r="O23" s="44">
        <f t="shared" si="2"/>
        <v>3.5282445256973829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2016256</v>
      </c>
      <c r="E24" s="29">
        <f t="shared" si="7"/>
        <v>327617</v>
      </c>
      <c r="F24" s="29">
        <f t="shared" si="7"/>
        <v>0</v>
      </c>
      <c r="G24" s="29">
        <f t="shared" si="7"/>
        <v>144506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2488379</v>
      </c>
      <c r="O24" s="41">
        <f t="shared" si="2"/>
        <v>102.22994125138655</v>
      </c>
      <c r="P24" s="9"/>
    </row>
    <row r="25" spans="1:119">
      <c r="A25" s="12"/>
      <c r="B25" s="42">
        <v>572</v>
      </c>
      <c r="C25" s="19" t="s">
        <v>67</v>
      </c>
      <c r="D25" s="43">
        <v>2016256</v>
      </c>
      <c r="E25" s="43">
        <v>307617</v>
      </c>
      <c r="F25" s="43">
        <v>0</v>
      </c>
      <c r="G25" s="43">
        <v>144506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2468379</v>
      </c>
      <c r="O25" s="44">
        <f t="shared" si="2"/>
        <v>101.40828232200813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20000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20000</v>
      </c>
      <c r="O26" s="44">
        <f t="shared" si="2"/>
        <v>0.821658929378415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SUM(D28:D28)</f>
        <v>151285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151285</v>
      </c>
      <c r="O27" s="41">
        <f t="shared" si="2"/>
        <v>6.2152335565506762</v>
      </c>
      <c r="P27" s="9"/>
    </row>
    <row r="28" spans="1:119" ht="15.75" thickBot="1">
      <c r="A28" s="12"/>
      <c r="B28" s="42">
        <v>581</v>
      </c>
      <c r="C28" s="19" t="s">
        <v>69</v>
      </c>
      <c r="D28" s="43">
        <v>151285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151285</v>
      </c>
      <c r="O28" s="44">
        <f t="shared" si="2"/>
        <v>6.2152335565506762</v>
      </c>
      <c r="P28" s="9"/>
    </row>
    <row r="29" spans="1:119" ht="16.5" thickBot="1">
      <c r="A29" s="13" t="s">
        <v>10</v>
      </c>
      <c r="B29" s="21"/>
      <c r="C29" s="20"/>
      <c r="D29" s="14">
        <f>SUM(D5,D12,D17,D19,D22,D24,D27)</f>
        <v>15001094</v>
      </c>
      <c r="E29" s="14">
        <f t="shared" ref="E29:M29" si="9">SUM(E5,E12,E17,E19,E22,E24,E27)</f>
        <v>10484670</v>
      </c>
      <c r="F29" s="14">
        <f t="shared" si="9"/>
        <v>0</v>
      </c>
      <c r="G29" s="14">
        <f t="shared" si="9"/>
        <v>1925093</v>
      </c>
      <c r="H29" s="14">
        <f t="shared" si="9"/>
        <v>0</v>
      </c>
      <c r="I29" s="14">
        <f t="shared" si="9"/>
        <v>0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27410857</v>
      </c>
      <c r="O29" s="35">
        <f t="shared" si="2"/>
        <v>1126.1187707982417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83</v>
      </c>
      <c r="M31" s="93"/>
      <c r="N31" s="93"/>
      <c r="O31" s="39">
        <v>24341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51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4488870</v>
      </c>
      <c r="E5" s="24">
        <f t="shared" si="0"/>
        <v>0</v>
      </c>
      <c r="F5" s="24">
        <f t="shared" si="0"/>
        <v>0</v>
      </c>
      <c r="G5" s="24">
        <f t="shared" si="0"/>
        <v>1311004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5799874</v>
      </c>
      <c r="O5" s="30">
        <f t="shared" ref="O5:O29" si="2">(N5/O$31)</f>
        <v>240.22009609012591</v>
      </c>
      <c r="P5" s="6"/>
    </row>
    <row r="6" spans="1:133">
      <c r="A6" s="12"/>
      <c r="B6" s="42">
        <v>511</v>
      </c>
      <c r="C6" s="19" t="s">
        <v>19</v>
      </c>
      <c r="D6" s="43">
        <v>180004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180004</v>
      </c>
      <c r="O6" s="44">
        <f t="shared" si="2"/>
        <v>7.4554340622929089</v>
      </c>
      <c r="P6" s="9"/>
    </row>
    <row r="7" spans="1:133">
      <c r="A7" s="12"/>
      <c r="B7" s="42">
        <v>512</v>
      </c>
      <c r="C7" s="19" t="s">
        <v>20</v>
      </c>
      <c r="D7" s="43">
        <v>541413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541413</v>
      </c>
      <c r="O7" s="44">
        <f t="shared" si="2"/>
        <v>22.42432902584493</v>
      </c>
      <c r="P7" s="9"/>
    </row>
    <row r="8" spans="1:133">
      <c r="A8" s="12"/>
      <c r="B8" s="42">
        <v>513</v>
      </c>
      <c r="C8" s="19" t="s">
        <v>21</v>
      </c>
      <c r="D8" s="43">
        <v>705679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705679</v>
      </c>
      <c r="O8" s="44">
        <f t="shared" si="2"/>
        <v>29.227924121935057</v>
      </c>
      <c r="P8" s="9"/>
    </row>
    <row r="9" spans="1:133">
      <c r="A9" s="12"/>
      <c r="B9" s="42">
        <v>514</v>
      </c>
      <c r="C9" s="19" t="s">
        <v>22</v>
      </c>
      <c r="D9" s="43">
        <v>164691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164691</v>
      </c>
      <c r="O9" s="44">
        <f t="shared" si="2"/>
        <v>6.8211978131212723</v>
      </c>
      <c r="P9" s="9"/>
    </row>
    <row r="10" spans="1:133">
      <c r="A10" s="12"/>
      <c r="B10" s="42">
        <v>515</v>
      </c>
      <c r="C10" s="19" t="s">
        <v>23</v>
      </c>
      <c r="D10" s="43">
        <v>163141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163141</v>
      </c>
      <c r="O10" s="44">
        <f t="shared" si="2"/>
        <v>6.7569996686547382</v>
      </c>
      <c r="P10" s="9"/>
    </row>
    <row r="11" spans="1:133">
      <c r="A11" s="12"/>
      <c r="B11" s="42">
        <v>519</v>
      </c>
      <c r="C11" s="19" t="s">
        <v>60</v>
      </c>
      <c r="D11" s="43">
        <v>2733942</v>
      </c>
      <c r="E11" s="43">
        <v>0</v>
      </c>
      <c r="F11" s="43">
        <v>0</v>
      </c>
      <c r="G11" s="43">
        <v>1311004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4044946</v>
      </c>
      <c r="O11" s="44">
        <f t="shared" si="2"/>
        <v>167.53421139827699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7620501</v>
      </c>
      <c r="E12" s="29">
        <f t="shared" si="3"/>
        <v>3950289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11570790</v>
      </c>
      <c r="O12" s="41">
        <f t="shared" si="2"/>
        <v>479.24080516898607</v>
      </c>
      <c r="P12" s="10"/>
    </row>
    <row r="13" spans="1:133">
      <c r="A13" s="12"/>
      <c r="B13" s="42">
        <v>521</v>
      </c>
      <c r="C13" s="19" t="s">
        <v>27</v>
      </c>
      <c r="D13" s="43">
        <v>7552378</v>
      </c>
      <c r="E13" s="43">
        <v>2800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7555178</v>
      </c>
      <c r="O13" s="44">
        <f t="shared" si="2"/>
        <v>312.92155400927766</v>
      </c>
      <c r="P13" s="9"/>
    </row>
    <row r="14" spans="1:133">
      <c r="A14" s="12"/>
      <c r="B14" s="42">
        <v>524</v>
      </c>
      <c r="C14" s="19" t="s">
        <v>28</v>
      </c>
      <c r="D14" s="43">
        <v>0</v>
      </c>
      <c r="E14" s="43">
        <v>2101151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2101151</v>
      </c>
      <c r="O14" s="44">
        <f t="shared" si="2"/>
        <v>87.02580351225977</v>
      </c>
      <c r="P14" s="9"/>
    </row>
    <row r="15" spans="1:133">
      <c r="A15" s="12"/>
      <c r="B15" s="42">
        <v>525</v>
      </c>
      <c r="C15" s="19" t="s">
        <v>29</v>
      </c>
      <c r="D15" s="43">
        <v>68123</v>
      </c>
      <c r="E15" s="43">
        <v>1765431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1833554</v>
      </c>
      <c r="O15" s="44">
        <f t="shared" si="2"/>
        <v>75.942428760768721</v>
      </c>
      <c r="P15" s="9"/>
    </row>
    <row r="16" spans="1:133">
      <c r="A16" s="12"/>
      <c r="B16" s="42">
        <v>529</v>
      </c>
      <c r="C16" s="19" t="s">
        <v>30</v>
      </c>
      <c r="D16" s="43">
        <v>0</v>
      </c>
      <c r="E16" s="43">
        <v>80907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80907</v>
      </c>
      <c r="O16" s="44">
        <f t="shared" si="2"/>
        <v>3.3510188866799204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SUM(D18:D18)</f>
        <v>0</v>
      </c>
      <c r="E17" s="29">
        <f t="shared" si="4"/>
        <v>1603373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1603373</v>
      </c>
      <c r="O17" s="41">
        <f t="shared" si="2"/>
        <v>66.408755798542074</v>
      </c>
      <c r="P17" s="10"/>
    </row>
    <row r="18" spans="1:119">
      <c r="A18" s="12"/>
      <c r="B18" s="42">
        <v>538</v>
      </c>
      <c r="C18" s="19" t="s">
        <v>62</v>
      </c>
      <c r="D18" s="43">
        <v>0</v>
      </c>
      <c r="E18" s="43">
        <v>1603373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1603373</v>
      </c>
      <c r="O18" s="44">
        <f t="shared" si="2"/>
        <v>66.408755798542074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SUM(D20:D21)</f>
        <v>0</v>
      </c>
      <c r="E19" s="29">
        <f t="shared" si="5"/>
        <v>4166143</v>
      </c>
      <c r="F19" s="29">
        <f t="shared" si="5"/>
        <v>0</v>
      </c>
      <c r="G19" s="29">
        <f t="shared" si="5"/>
        <v>453805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4619948</v>
      </c>
      <c r="O19" s="41">
        <f t="shared" si="2"/>
        <v>191.34973492379058</v>
      </c>
      <c r="P19" s="10"/>
    </row>
    <row r="20" spans="1:119">
      <c r="A20" s="12"/>
      <c r="B20" s="42">
        <v>541</v>
      </c>
      <c r="C20" s="19" t="s">
        <v>63</v>
      </c>
      <c r="D20" s="43">
        <v>0</v>
      </c>
      <c r="E20" s="43">
        <v>4027830</v>
      </c>
      <c r="F20" s="43">
        <v>0</v>
      </c>
      <c r="G20" s="43">
        <v>453805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4481635</v>
      </c>
      <c r="O20" s="44">
        <f t="shared" si="2"/>
        <v>185.62106527501658</v>
      </c>
      <c r="P20" s="9"/>
    </row>
    <row r="21" spans="1:119">
      <c r="A21" s="12"/>
      <c r="B21" s="42">
        <v>544</v>
      </c>
      <c r="C21" s="19" t="s">
        <v>64</v>
      </c>
      <c r="D21" s="43">
        <v>0</v>
      </c>
      <c r="E21" s="43">
        <v>138313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138313</v>
      </c>
      <c r="O21" s="44">
        <f t="shared" si="2"/>
        <v>5.728669648774023</v>
      </c>
      <c r="P21" s="9"/>
    </row>
    <row r="22" spans="1:119" ht="15.75">
      <c r="A22" s="26" t="s">
        <v>65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119121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119121</v>
      </c>
      <c r="O22" s="41">
        <f t="shared" si="2"/>
        <v>4.9337723658051686</v>
      </c>
      <c r="P22" s="10"/>
    </row>
    <row r="23" spans="1:119">
      <c r="A23" s="90"/>
      <c r="B23" s="91">
        <v>552</v>
      </c>
      <c r="C23" s="92" t="s">
        <v>66</v>
      </c>
      <c r="D23" s="43">
        <v>0</v>
      </c>
      <c r="E23" s="43">
        <v>0</v>
      </c>
      <c r="F23" s="43">
        <v>0</v>
      </c>
      <c r="G23" s="43">
        <v>119121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119121</v>
      </c>
      <c r="O23" s="44">
        <f t="shared" si="2"/>
        <v>4.9337723658051686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1742421</v>
      </c>
      <c r="E24" s="29">
        <f t="shared" si="7"/>
        <v>158087</v>
      </c>
      <c r="F24" s="29">
        <f t="shared" si="7"/>
        <v>0</v>
      </c>
      <c r="G24" s="29">
        <f t="shared" si="7"/>
        <v>109314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2009822</v>
      </c>
      <c r="O24" s="41">
        <f t="shared" si="2"/>
        <v>83.243124585818421</v>
      </c>
      <c r="P24" s="9"/>
    </row>
    <row r="25" spans="1:119">
      <c r="A25" s="12"/>
      <c r="B25" s="42">
        <v>572</v>
      </c>
      <c r="C25" s="19" t="s">
        <v>67</v>
      </c>
      <c r="D25" s="43">
        <v>1742421</v>
      </c>
      <c r="E25" s="43">
        <v>157558</v>
      </c>
      <c r="F25" s="43">
        <v>0</v>
      </c>
      <c r="G25" s="43">
        <v>109314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2009293</v>
      </c>
      <c r="O25" s="44">
        <f t="shared" si="2"/>
        <v>83.221214380384367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529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529</v>
      </c>
      <c r="O26" s="44">
        <f t="shared" si="2"/>
        <v>2.1910205434062292E-2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SUM(D28:D28)</f>
        <v>480000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480000</v>
      </c>
      <c r="O27" s="41">
        <f t="shared" si="2"/>
        <v>19.880715705765407</v>
      </c>
      <c r="P27" s="9"/>
    </row>
    <row r="28" spans="1:119" ht="15.75" thickBot="1">
      <c r="A28" s="12"/>
      <c r="B28" s="42">
        <v>581</v>
      </c>
      <c r="C28" s="19" t="s">
        <v>69</v>
      </c>
      <c r="D28" s="43">
        <v>480000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480000</v>
      </c>
      <c r="O28" s="44">
        <f t="shared" si="2"/>
        <v>19.880715705765407</v>
      </c>
      <c r="P28" s="9"/>
    </row>
    <row r="29" spans="1:119" ht="16.5" thickBot="1">
      <c r="A29" s="13" t="s">
        <v>10</v>
      </c>
      <c r="B29" s="21"/>
      <c r="C29" s="20"/>
      <c r="D29" s="14">
        <f>SUM(D5,D12,D17,D19,D22,D24,D27)</f>
        <v>14331792</v>
      </c>
      <c r="E29" s="14">
        <f t="shared" ref="E29:M29" si="9">SUM(E5,E12,E17,E19,E22,E24,E27)</f>
        <v>9877892</v>
      </c>
      <c r="F29" s="14">
        <f t="shared" si="9"/>
        <v>0</v>
      </c>
      <c r="G29" s="14">
        <f t="shared" si="9"/>
        <v>1993244</v>
      </c>
      <c r="H29" s="14">
        <f t="shared" si="9"/>
        <v>0</v>
      </c>
      <c r="I29" s="14">
        <f t="shared" si="9"/>
        <v>0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26202928</v>
      </c>
      <c r="O29" s="35">
        <f t="shared" si="2"/>
        <v>1085.2770046388337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81</v>
      </c>
      <c r="M31" s="93"/>
      <c r="N31" s="93"/>
      <c r="O31" s="39">
        <v>24144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51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4442424</v>
      </c>
      <c r="E5" s="24">
        <f t="shared" si="0"/>
        <v>0</v>
      </c>
      <c r="F5" s="24">
        <f t="shared" si="0"/>
        <v>0</v>
      </c>
      <c r="G5" s="24">
        <f t="shared" si="0"/>
        <v>25853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4468277</v>
      </c>
      <c r="O5" s="30">
        <f t="shared" ref="O5:O27" si="2">(N5/O$29)</f>
        <v>185.11380396056012</v>
      </c>
      <c r="P5" s="6"/>
    </row>
    <row r="6" spans="1:133">
      <c r="A6" s="12"/>
      <c r="B6" s="42">
        <v>511</v>
      </c>
      <c r="C6" s="19" t="s">
        <v>19</v>
      </c>
      <c r="D6" s="43">
        <v>170932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170932</v>
      </c>
      <c r="O6" s="44">
        <f t="shared" si="2"/>
        <v>7.0814483387190323</v>
      </c>
      <c r="P6" s="9"/>
    </row>
    <row r="7" spans="1:133">
      <c r="A7" s="12"/>
      <c r="B7" s="42">
        <v>512</v>
      </c>
      <c r="C7" s="19" t="s">
        <v>20</v>
      </c>
      <c r="D7" s="43">
        <v>546395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546395</v>
      </c>
      <c r="O7" s="44">
        <f t="shared" si="2"/>
        <v>22.636299610572543</v>
      </c>
      <c r="P7" s="9"/>
    </row>
    <row r="8" spans="1:133">
      <c r="A8" s="12"/>
      <c r="B8" s="42">
        <v>513</v>
      </c>
      <c r="C8" s="19" t="s">
        <v>21</v>
      </c>
      <c r="D8" s="43">
        <v>654413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654413</v>
      </c>
      <c r="O8" s="44">
        <f t="shared" si="2"/>
        <v>27.111318253376417</v>
      </c>
      <c r="P8" s="9"/>
    </row>
    <row r="9" spans="1:133">
      <c r="A9" s="12"/>
      <c r="B9" s="42">
        <v>514</v>
      </c>
      <c r="C9" s="19" t="s">
        <v>22</v>
      </c>
      <c r="D9" s="43">
        <v>159336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159336</v>
      </c>
      <c r="O9" s="44">
        <f t="shared" si="2"/>
        <v>6.6010439970171513</v>
      </c>
      <c r="P9" s="9"/>
    </row>
    <row r="10" spans="1:133">
      <c r="A10" s="12"/>
      <c r="B10" s="42">
        <v>515</v>
      </c>
      <c r="C10" s="19" t="s">
        <v>23</v>
      </c>
      <c r="D10" s="43">
        <v>86424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86424</v>
      </c>
      <c r="O10" s="44">
        <f t="shared" si="2"/>
        <v>3.580412627392493</v>
      </c>
      <c r="P10" s="9"/>
    </row>
    <row r="11" spans="1:133">
      <c r="A11" s="12"/>
      <c r="B11" s="42">
        <v>519</v>
      </c>
      <c r="C11" s="19" t="s">
        <v>60</v>
      </c>
      <c r="D11" s="43">
        <v>2824924</v>
      </c>
      <c r="E11" s="43">
        <v>0</v>
      </c>
      <c r="F11" s="43">
        <v>0</v>
      </c>
      <c r="G11" s="43">
        <v>25853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2850777</v>
      </c>
      <c r="O11" s="44">
        <f t="shared" si="2"/>
        <v>118.10328113348248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SUM(D13:D16)</f>
        <v>7479931</v>
      </c>
      <c r="E12" s="29">
        <f t="shared" si="3"/>
        <v>2202718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9682649</v>
      </c>
      <c r="O12" s="41">
        <f t="shared" si="2"/>
        <v>401.13716960808682</v>
      </c>
      <c r="P12" s="10"/>
    </row>
    <row r="13" spans="1:133">
      <c r="A13" s="12"/>
      <c r="B13" s="42">
        <v>521</v>
      </c>
      <c r="C13" s="19" t="s">
        <v>27</v>
      </c>
      <c r="D13" s="43">
        <v>7385365</v>
      </c>
      <c r="E13" s="43">
        <v>25501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7410866</v>
      </c>
      <c r="O13" s="44">
        <f t="shared" si="2"/>
        <v>307.0207142265308</v>
      </c>
      <c r="P13" s="9"/>
    </row>
    <row r="14" spans="1:133">
      <c r="A14" s="12"/>
      <c r="B14" s="42">
        <v>524</v>
      </c>
      <c r="C14" s="19" t="s">
        <v>28</v>
      </c>
      <c r="D14" s="43">
        <v>0</v>
      </c>
      <c r="E14" s="43">
        <v>1814829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1814829</v>
      </c>
      <c r="O14" s="44">
        <f t="shared" si="2"/>
        <v>75.185558041262738</v>
      </c>
      <c r="P14" s="9"/>
    </row>
    <row r="15" spans="1:133">
      <c r="A15" s="12"/>
      <c r="B15" s="42">
        <v>525</v>
      </c>
      <c r="C15" s="19" t="s">
        <v>29</v>
      </c>
      <c r="D15" s="43">
        <v>94566</v>
      </c>
      <c r="E15" s="43">
        <v>283956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378522</v>
      </c>
      <c r="O15" s="44">
        <f t="shared" si="2"/>
        <v>15.681580909768829</v>
      </c>
      <c r="P15" s="9"/>
    </row>
    <row r="16" spans="1:133">
      <c r="A16" s="12"/>
      <c r="B16" s="42">
        <v>529</v>
      </c>
      <c r="C16" s="19" t="s">
        <v>30</v>
      </c>
      <c r="D16" s="43">
        <v>0</v>
      </c>
      <c r="E16" s="43">
        <v>78432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78432</v>
      </c>
      <c r="O16" s="44">
        <f t="shared" si="2"/>
        <v>3.2493164305244844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SUM(D18:D18)</f>
        <v>0</v>
      </c>
      <c r="E17" s="29">
        <f t="shared" si="4"/>
        <v>207787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207787</v>
      </c>
      <c r="O17" s="41">
        <f t="shared" si="2"/>
        <v>8.6082939763029245</v>
      </c>
      <c r="P17" s="10"/>
    </row>
    <row r="18" spans="1:119">
      <c r="A18" s="12"/>
      <c r="B18" s="42">
        <v>538</v>
      </c>
      <c r="C18" s="19" t="s">
        <v>62</v>
      </c>
      <c r="D18" s="43">
        <v>0</v>
      </c>
      <c r="E18" s="43">
        <v>207787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207787</v>
      </c>
      <c r="O18" s="44">
        <f t="shared" si="2"/>
        <v>8.6082939763029245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SUM(D20:D21)</f>
        <v>0</v>
      </c>
      <c r="E19" s="29">
        <f t="shared" si="5"/>
        <v>2423118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2423118</v>
      </c>
      <c r="O19" s="41">
        <f t="shared" si="2"/>
        <v>100.38603032562764</v>
      </c>
      <c r="P19" s="10"/>
    </row>
    <row r="20" spans="1:119">
      <c r="A20" s="12"/>
      <c r="B20" s="42">
        <v>541</v>
      </c>
      <c r="C20" s="19" t="s">
        <v>63</v>
      </c>
      <c r="D20" s="43">
        <v>0</v>
      </c>
      <c r="E20" s="43">
        <v>2205206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2205206</v>
      </c>
      <c r="O20" s="44">
        <f t="shared" si="2"/>
        <v>91.358273262076395</v>
      </c>
      <c r="P20" s="9"/>
    </row>
    <row r="21" spans="1:119">
      <c r="A21" s="12"/>
      <c r="B21" s="42">
        <v>544</v>
      </c>
      <c r="C21" s="19" t="s">
        <v>64</v>
      </c>
      <c r="D21" s="43">
        <v>0</v>
      </c>
      <c r="E21" s="43">
        <v>217912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217912</v>
      </c>
      <c r="O21" s="44">
        <f t="shared" si="2"/>
        <v>9.0277570635512472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SUM(D23:D24)</f>
        <v>1623088</v>
      </c>
      <c r="E22" s="29">
        <f t="shared" si="6"/>
        <v>8991</v>
      </c>
      <c r="F22" s="29">
        <f t="shared" si="6"/>
        <v>0</v>
      </c>
      <c r="G22" s="29">
        <f t="shared" si="6"/>
        <v>122385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1754464</v>
      </c>
      <c r="O22" s="41">
        <f t="shared" si="2"/>
        <v>72.684729472201511</v>
      </c>
      <c r="P22" s="9"/>
    </row>
    <row r="23" spans="1:119">
      <c r="A23" s="12"/>
      <c r="B23" s="42">
        <v>572</v>
      </c>
      <c r="C23" s="19" t="s">
        <v>67</v>
      </c>
      <c r="D23" s="43">
        <v>1623088</v>
      </c>
      <c r="E23" s="43">
        <v>8691</v>
      </c>
      <c r="F23" s="43">
        <v>0</v>
      </c>
      <c r="G23" s="43">
        <v>122385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1754164</v>
      </c>
      <c r="O23" s="44">
        <f t="shared" si="2"/>
        <v>72.672300936283037</v>
      </c>
      <c r="P23" s="9"/>
    </row>
    <row r="24" spans="1:119">
      <c r="A24" s="12"/>
      <c r="B24" s="42">
        <v>579</v>
      </c>
      <c r="C24" s="19" t="s">
        <v>40</v>
      </c>
      <c r="D24" s="43">
        <v>0</v>
      </c>
      <c r="E24" s="43">
        <v>300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300</v>
      </c>
      <c r="O24" s="44">
        <f t="shared" si="2"/>
        <v>1.2428535918468804E-2</v>
      </c>
      <c r="P24" s="9"/>
    </row>
    <row r="25" spans="1:119" ht="15.75">
      <c r="A25" s="26" t="s">
        <v>68</v>
      </c>
      <c r="B25" s="27"/>
      <c r="C25" s="28"/>
      <c r="D25" s="29">
        <f t="shared" ref="D25:M25" si="7">SUM(D26:D26)</f>
        <v>1550000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1550000</v>
      </c>
      <c r="O25" s="41">
        <f t="shared" si="2"/>
        <v>64.214102245422154</v>
      </c>
      <c r="P25" s="9"/>
    </row>
    <row r="26" spans="1:119" ht="15.75" thickBot="1">
      <c r="A26" s="12"/>
      <c r="B26" s="42">
        <v>581</v>
      </c>
      <c r="C26" s="19" t="s">
        <v>69</v>
      </c>
      <c r="D26" s="43">
        <v>1550000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1550000</v>
      </c>
      <c r="O26" s="44">
        <f t="shared" si="2"/>
        <v>64.214102245422154</v>
      </c>
      <c r="P26" s="9"/>
    </row>
    <row r="27" spans="1:119" ht="16.5" thickBot="1">
      <c r="A27" s="13" t="s">
        <v>10</v>
      </c>
      <c r="B27" s="21"/>
      <c r="C27" s="20"/>
      <c r="D27" s="14">
        <f>SUM(D5,D12,D17,D19,D22,D25)</f>
        <v>15095443</v>
      </c>
      <c r="E27" s="14">
        <f t="shared" ref="E27:M27" si="8">SUM(E5,E12,E17,E19,E22,E25)</f>
        <v>4842614</v>
      </c>
      <c r="F27" s="14">
        <f t="shared" si="8"/>
        <v>0</v>
      </c>
      <c r="G27" s="14">
        <f t="shared" si="8"/>
        <v>148238</v>
      </c>
      <c r="H27" s="14">
        <f t="shared" si="8"/>
        <v>0</v>
      </c>
      <c r="I27" s="14">
        <f t="shared" si="8"/>
        <v>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20086295</v>
      </c>
      <c r="O27" s="35">
        <f t="shared" si="2"/>
        <v>832.14412958820117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79</v>
      </c>
      <c r="M29" s="93"/>
      <c r="N29" s="93"/>
      <c r="O29" s="39">
        <v>24138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51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5135875</v>
      </c>
      <c r="E5" s="24">
        <f t="shared" si="0"/>
        <v>0</v>
      </c>
      <c r="F5" s="24">
        <f t="shared" si="0"/>
        <v>0</v>
      </c>
      <c r="G5" s="24">
        <f t="shared" si="0"/>
        <v>41117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5176992</v>
      </c>
      <c r="O5" s="30">
        <f t="shared" ref="O5:O30" si="2">(N5/O$32)</f>
        <v>216.05007929221267</v>
      </c>
      <c r="P5" s="6"/>
    </row>
    <row r="6" spans="1:133">
      <c r="A6" s="12"/>
      <c r="B6" s="42">
        <v>511</v>
      </c>
      <c r="C6" s="19" t="s">
        <v>19</v>
      </c>
      <c r="D6" s="43">
        <v>184797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184797</v>
      </c>
      <c r="O6" s="44">
        <f t="shared" si="2"/>
        <v>7.712085802520658</v>
      </c>
      <c r="P6" s="9"/>
    </row>
    <row r="7" spans="1:133">
      <c r="A7" s="12"/>
      <c r="B7" s="42">
        <v>512</v>
      </c>
      <c r="C7" s="19" t="s">
        <v>20</v>
      </c>
      <c r="D7" s="43">
        <v>559427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559427</v>
      </c>
      <c r="O7" s="44">
        <f t="shared" si="2"/>
        <v>23.346423503881145</v>
      </c>
      <c r="P7" s="9"/>
    </row>
    <row r="8" spans="1:133">
      <c r="A8" s="12"/>
      <c r="B8" s="42">
        <v>513</v>
      </c>
      <c r="C8" s="19" t="s">
        <v>21</v>
      </c>
      <c r="D8" s="43">
        <v>714334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714334</v>
      </c>
      <c r="O8" s="44">
        <f t="shared" si="2"/>
        <v>29.811117602871214</v>
      </c>
      <c r="P8" s="9"/>
    </row>
    <row r="9" spans="1:133">
      <c r="A9" s="12"/>
      <c r="B9" s="42">
        <v>514</v>
      </c>
      <c r="C9" s="19" t="s">
        <v>22</v>
      </c>
      <c r="D9" s="43">
        <v>230011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230011</v>
      </c>
      <c r="O9" s="44">
        <f t="shared" si="2"/>
        <v>9.5989900676070441</v>
      </c>
      <c r="P9" s="9"/>
    </row>
    <row r="10" spans="1:133">
      <c r="A10" s="12"/>
      <c r="B10" s="42">
        <v>515</v>
      </c>
      <c r="C10" s="19" t="s">
        <v>23</v>
      </c>
      <c r="D10" s="43">
        <v>277621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277621</v>
      </c>
      <c r="O10" s="44">
        <f t="shared" si="2"/>
        <v>11.58588598614473</v>
      </c>
      <c r="P10" s="9"/>
    </row>
    <row r="11" spans="1:133">
      <c r="A11" s="12"/>
      <c r="B11" s="42">
        <v>519</v>
      </c>
      <c r="C11" s="19" t="s">
        <v>60</v>
      </c>
      <c r="D11" s="43">
        <v>3169685</v>
      </c>
      <c r="E11" s="43">
        <v>0</v>
      </c>
      <c r="F11" s="43">
        <v>0</v>
      </c>
      <c r="G11" s="43">
        <v>41117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3210802</v>
      </c>
      <c r="O11" s="44">
        <f t="shared" si="2"/>
        <v>133.99557632918788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6755483</v>
      </c>
      <c r="E12" s="29">
        <f t="shared" si="3"/>
        <v>1415922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8171405</v>
      </c>
      <c r="O12" s="41">
        <f t="shared" si="2"/>
        <v>341.01514898589431</v>
      </c>
      <c r="P12" s="10"/>
    </row>
    <row r="13" spans="1:133">
      <c r="A13" s="12"/>
      <c r="B13" s="42">
        <v>521</v>
      </c>
      <c r="C13" s="19" t="s">
        <v>27</v>
      </c>
      <c r="D13" s="43">
        <v>6755483</v>
      </c>
      <c r="E13" s="43">
        <v>24700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6780183</v>
      </c>
      <c r="O13" s="44">
        <f t="shared" si="2"/>
        <v>282.9556380936483</v>
      </c>
      <c r="P13" s="9"/>
    </row>
    <row r="14" spans="1:133">
      <c r="A14" s="12"/>
      <c r="B14" s="42">
        <v>524</v>
      </c>
      <c r="C14" s="19" t="s">
        <v>28</v>
      </c>
      <c r="D14" s="43">
        <v>0</v>
      </c>
      <c r="E14" s="43">
        <v>1316979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1316979</v>
      </c>
      <c r="O14" s="44">
        <f t="shared" si="2"/>
        <v>54.961146815791672</v>
      </c>
      <c r="P14" s="9"/>
    </row>
    <row r="15" spans="1:133">
      <c r="A15" s="12"/>
      <c r="B15" s="42">
        <v>529</v>
      </c>
      <c r="C15" s="19" t="s">
        <v>30</v>
      </c>
      <c r="D15" s="43">
        <v>0</v>
      </c>
      <c r="E15" s="43">
        <v>74243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74243</v>
      </c>
      <c r="O15" s="44">
        <f t="shared" si="2"/>
        <v>3.0983640764543861</v>
      </c>
      <c r="P15" s="9"/>
    </row>
    <row r="16" spans="1:133" ht="15.75">
      <c r="A16" s="26" t="s">
        <v>31</v>
      </c>
      <c r="B16" s="27"/>
      <c r="C16" s="28"/>
      <c r="D16" s="29">
        <f t="shared" ref="D16:M16" si="4">SUM(D17:D18)</f>
        <v>0</v>
      </c>
      <c r="E16" s="29">
        <f t="shared" si="4"/>
        <v>941041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941041</v>
      </c>
      <c r="O16" s="41">
        <f t="shared" si="2"/>
        <v>39.272222685919374</v>
      </c>
      <c r="P16" s="10"/>
    </row>
    <row r="17" spans="1:119">
      <c r="A17" s="12"/>
      <c r="B17" s="42">
        <v>537</v>
      </c>
      <c r="C17" s="19" t="s">
        <v>61</v>
      </c>
      <c r="D17" s="43">
        <v>0</v>
      </c>
      <c r="E17" s="43">
        <v>1399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1399</v>
      </c>
      <c r="O17" s="44">
        <f t="shared" si="2"/>
        <v>5.8384108171271182E-2</v>
      </c>
      <c r="P17" s="9"/>
    </row>
    <row r="18" spans="1:119">
      <c r="A18" s="12"/>
      <c r="B18" s="42">
        <v>538</v>
      </c>
      <c r="C18" s="19" t="s">
        <v>62</v>
      </c>
      <c r="D18" s="43">
        <v>0</v>
      </c>
      <c r="E18" s="43">
        <v>939642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939642</v>
      </c>
      <c r="O18" s="44">
        <f t="shared" si="2"/>
        <v>39.213838577748099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SUM(D20:D21)</f>
        <v>0</v>
      </c>
      <c r="E19" s="29">
        <f t="shared" si="5"/>
        <v>1730836</v>
      </c>
      <c r="F19" s="29">
        <f t="shared" si="5"/>
        <v>0</v>
      </c>
      <c r="G19" s="29">
        <f t="shared" si="5"/>
        <v>163548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1894384</v>
      </c>
      <c r="O19" s="41">
        <f t="shared" si="2"/>
        <v>79.057841582505631</v>
      </c>
      <c r="P19" s="10"/>
    </row>
    <row r="20" spans="1:119">
      <c r="A20" s="12"/>
      <c r="B20" s="42">
        <v>541</v>
      </c>
      <c r="C20" s="19" t="s">
        <v>63</v>
      </c>
      <c r="D20" s="43">
        <v>0</v>
      </c>
      <c r="E20" s="43">
        <v>1540771</v>
      </c>
      <c r="F20" s="43">
        <v>0</v>
      </c>
      <c r="G20" s="43">
        <v>163548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1704319</v>
      </c>
      <c r="O20" s="44">
        <f t="shared" si="2"/>
        <v>71.125907687171349</v>
      </c>
      <c r="P20" s="9"/>
    </row>
    <row r="21" spans="1:119">
      <c r="A21" s="12"/>
      <c r="B21" s="42">
        <v>544</v>
      </c>
      <c r="C21" s="19" t="s">
        <v>64</v>
      </c>
      <c r="D21" s="43">
        <v>0</v>
      </c>
      <c r="E21" s="43">
        <v>190065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190065</v>
      </c>
      <c r="O21" s="44">
        <f t="shared" si="2"/>
        <v>7.9319338953342795</v>
      </c>
      <c r="P21" s="9"/>
    </row>
    <row r="22" spans="1:119" ht="15.75">
      <c r="A22" s="26" t="s">
        <v>65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11196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11196</v>
      </c>
      <c r="O22" s="41">
        <f t="shared" si="2"/>
        <v>0.46723979634421164</v>
      </c>
      <c r="P22" s="10"/>
    </row>
    <row r="23" spans="1:119">
      <c r="A23" s="90"/>
      <c r="B23" s="91">
        <v>552</v>
      </c>
      <c r="C23" s="92" t="s">
        <v>66</v>
      </c>
      <c r="D23" s="43">
        <v>0</v>
      </c>
      <c r="E23" s="43">
        <v>0</v>
      </c>
      <c r="F23" s="43">
        <v>0</v>
      </c>
      <c r="G23" s="43">
        <v>11196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11196</v>
      </c>
      <c r="O23" s="44">
        <f t="shared" si="2"/>
        <v>0.46723979634421164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1472635</v>
      </c>
      <c r="E24" s="29">
        <f t="shared" si="7"/>
        <v>162731</v>
      </c>
      <c r="F24" s="29">
        <f t="shared" si="7"/>
        <v>0</v>
      </c>
      <c r="G24" s="29">
        <f t="shared" si="7"/>
        <v>123332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1758698</v>
      </c>
      <c r="O24" s="41">
        <f t="shared" si="2"/>
        <v>73.395292546532005</v>
      </c>
      <c r="P24" s="9"/>
    </row>
    <row r="25" spans="1:119">
      <c r="A25" s="12"/>
      <c r="B25" s="42">
        <v>572</v>
      </c>
      <c r="C25" s="19" t="s">
        <v>67</v>
      </c>
      <c r="D25" s="43">
        <v>1472635</v>
      </c>
      <c r="E25" s="43">
        <v>158604</v>
      </c>
      <c r="F25" s="43">
        <v>0</v>
      </c>
      <c r="G25" s="43">
        <v>123332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1754571</v>
      </c>
      <c r="O25" s="44">
        <f t="shared" si="2"/>
        <v>73.223061514063929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4127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4127</v>
      </c>
      <c r="O26" s="44">
        <f t="shared" si="2"/>
        <v>0.17223103246807445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SUM(D28:D29)</f>
        <v>4452148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4452148</v>
      </c>
      <c r="O27" s="41">
        <f t="shared" si="2"/>
        <v>185.8003505550455</v>
      </c>
      <c r="P27" s="9"/>
    </row>
    <row r="28" spans="1:119">
      <c r="A28" s="12"/>
      <c r="B28" s="42">
        <v>581</v>
      </c>
      <c r="C28" s="19" t="s">
        <v>69</v>
      </c>
      <c r="D28" s="43">
        <v>3200000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3200000</v>
      </c>
      <c r="O28" s="44">
        <f t="shared" si="2"/>
        <v>133.54477923378684</v>
      </c>
      <c r="P28" s="9"/>
    </row>
    <row r="29" spans="1:119" ht="15.75" thickBot="1">
      <c r="A29" s="12"/>
      <c r="B29" s="42">
        <v>585</v>
      </c>
      <c r="C29" s="19" t="s">
        <v>76</v>
      </c>
      <c r="D29" s="43">
        <v>1252148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1252148</v>
      </c>
      <c r="O29" s="44">
        <f t="shared" si="2"/>
        <v>52.255571321258657</v>
      </c>
      <c r="P29" s="9"/>
    </row>
    <row r="30" spans="1:119" ht="16.5" thickBot="1">
      <c r="A30" s="13" t="s">
        <v>10</v>
      </c>
      <c r="B30" s="21"/>
      <c r="C30" s="20"/>
      <c r="D30" s="14">
        <f>SUM(D5,D12,D16,D19,D22,D24,D27)</f>
        <v>17816141</v>
      </c>
      <c r="E30" s="14">
        <f t="shared" ref="E30:M30" si="9">SUM(E5,E12,E16,E19,E22,E24,E27)</f>
        <v>4250530</v>
      </c>
      <c r="F30" s="14">
        <f t="shared" si="9"/>
        <v>0</v>
      </c>
      <c r="G30" s="14">
        <f t="shared" si="9"/>
        <v>339193</v>
      </c>
      <c r="H30" s="14">
        <f t="shared" si="9"/>
        <v>0</v>
      </c>
      <c r="I30" s="14">
        <f t="shared" si="9"/>
        <v>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1"/>
        <v>22405864</v>
      </c>
      <c r="O30" s="35">
        <f t="shared" si="2"/>
        <v>935.0581754444537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77</v>
      </c>
      <c r="M32" s="93"/>
      <c r="N32" s="93"/>
      <c r="O32" s="39">
        <v>23962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51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4355823</v>
      </c>
      <c r="E5" s="24">
        <f t="shared" si="0"/>
        <v>0</v>
      </c>
      <c r="F5" s="24">
        <f t="shared" si="0"/>
        <v>0</v>
      </c>
      <c r="G5" s="24">
        <f t="shared" si="0"/>
        <v>-14159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4341664</v>
      </c>
      <c r="O5" s="30">
        <f t="shared" ref="O5:O29" si="2">(N5/O$31)</f>
        <v>182.0938640271778</v>
      </c>
      <c r="P5" s="6"/>
    </row>
    <row r="6" spans="1:133">
      <c r="A6" s="12"/>
      <c r="B6" s="42">
        <v>511</v>
      </c>
      <c r="C6" s="19" t="s">
        <v>19</v>
      </c>
      <c r="D6" s="43">
        <v>167250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167250</v>
      </c>
      <c r="O6" s="44">
        <f t="shared" si="2"/>
        <v>7.0146374197877783</v>
      </c>
      <c r="P6" s="9"/>
    </row>
    <row r="7" spans="1:133">
      <c r="A7" s="12"/>
      <c r="B7" s="42">
        <v>512</v>
      </c>
      <c r="C7" s="19" t="s">
        <v>20</v>
      </c>
      <c r="D7" s="43">
        <v>833207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833207</v>
      </c>
      <c r="O7" s="44">
        <f t="shared" si="2"/>
        <v>34.945560541878116</v>
      </c>
      <c r="P7" s="9"/>
    </row>
    <row r="8" spans="1:133">
      <c r="A8" s="12"/>
      <c r="B8" s="42">
        <v>513</v>
      </c>
      <c r="C8" s="19" t="s">
        <v>21</v>
      </c>
      <c r="D8" s="43">
        <v>651973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651973</v>
      </c>
      <c r="O8" s="44">
        <f t="shared" si="2"/>
        <v>27.344419745837353</v>
      </c>
      <c r="P8" s="9"/>
    </row>
    <row r="9" spans="1:133">
      <c r="A9" s="12"/>
      <c r="B9" s="42">
        <v>514</v>
      </c>
      <c r="C9" s="19" t="s">
        <v>22</v>
      </c>
      <c r="D9" s="43">
        <v>129568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129568</v>
      </c>
      <c r="O9" s="44">
        <f t="shared" si="2"/>
        <v>5.4342154930168185</v>
      </c>
      <c r="P9" s="9"/>
    </row>
    <row r="10" spans="1:133">
      <c r="A10" s="12"/>
      <c r="B10" s="42">
        <v>515</v>
      </c>
      <c r="C10" s="19" t="s">
        <v>23</v>
      </c>
      <c r="D10" s="43">
        <v>536524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536524</v>
      </c>
      <c r="O10" s="44">
        <f t="shared" si="2"/>
        <v>22.502369668246445</v>
      </c>
      <c r="P10" s="9"/>
    </row>
    <row r="11" spans="1:133">
      <c r="A11" s="12"/>
      <c r="B11" s="42">
        <v>519</v>
      </c>
      <c r="C11" s="19" t="s">
        <v>60</v>
      </c>
      <c r="D11" s="43">
        <v>2037301</v>
      </c>
      <c r="E11" s="43">
        <v>0</v>
      </c>
      <c r="F11" s="43">
        <v>0</v>
      </c>
      <c r="G11" s="43">
        <v>-14159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2023142</v>
      </c>
      <c r="O11" s="44">
        <f t="shared" si="2"/>
        <v>84.85266115841128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6999209</v>
      </c>
      <c r="E12" s="29">
        <f t="shared" si="3"/>
        <v>1082618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8081827</v>
      </c>
      <c r="O12" s="41">
        <f t="shared" si="2"/>
        <v>338.960156020635</v>
      </c>
      <c r="P12" s="10"/>
    </row>
    <row r="13" spans="1:133">
      <c r="A13" s="12"/>
      <c r="B13" s="42">
        <v>521</v>
      </c>
      <c r="C13" s="19" t="s">
        <v>27</v>
      </c>
      <c r="D13" s="43">
        <v>6999209</v>
      </c>
      <c r="E13" s="43">
        <v>14490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7013699</v>
      </c>
      <c r="O13" s="44">
        <f t="shared" si="2"/>
        <v>294.16176655622195</v>
      </c>
      <c r="P13" s="9"/>
    </row>
    <row r="14" spans="1:133">
      <c r="A14" s="12"/>
      <c r="B14" s="42">
        <v>524</v>
      </c>
      <c r="C14" s="19" t="s">
        <v>28</v>
      </c>
      <c r="D14" s="43">
        <v>0</v>
      </c>
      <c r="E14" s="43">
        <v>1006146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1006146</v>
      </c>
      <c r="O14" s="44">
        <f t="shared" si="2"/>
        <v>42.198800486515957</v>
      </c>
      <c r="P14" s="9"/>
    </row>
    <row r="15" spans="1:133">
      <c r="A15" s="12"/>
      <c r="B15" s="42">
        <v>529</v>
      </c>
      <c r="C15" s="19" t="s">
        <v>30</v>
      </c>
      <c r="D15" s="43">
        <v>0</v>
      </c>
      <c r="E15" s="43">
        <v>61982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61982</v>
      </c>
      <c r="O15" s="44">
        <f t="shared" si="2"/>
        <v>2.5995889778970769</v>
      </c>
      <c r="P15" s="9"/>
    </row>
    <row r="16" spans="1:133" ht="15.75">
      <c r="A16" s="26" t="s">
        <v>31</v>
      </c>
      <c r="B16" s="27"/>
      <c r="C16" s="28"/>
      <c r="D16" s="29">
        <f t="shared" ref="D16:M16" si="4">SUM(D17:D18)</f>
        <v>0</v>
      </c>
      <c r="E16" s="29">
        <f t="shared" si="4"/>
        <v>640455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640455</v>
      </c>
      <c r="O16" s="41">
        <f t="shared" si="2"/>
        <v>26.861342951809757</v>
      </c>
      <c r="P16" s="10"/>
    </row>
    <row r="17" spans="1:119">
      <c r="A17" s="12"/>
      <c r="B17" s="42">
        <v>537</v>
      </c>
      <c r="C17" s="19" t="s">
        <v>61</v>
      </c>
      <c r="D17" s="43">
        <v>0</v>
      </c>
      <c r="E17" s="43">
        <v>15485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15485</v>
      </c>
      <c r="O17" s="44">
        <f t="shared" si="2"/>
        <v>0.64945686364970856</v>
      </c>
      <c r="P17" s="9"/>
    </row>
    <row r="18" spans="1:119">
      <c r="A18" s="12"/>
      <c r="B18" s="42">
        <v>538</v>
      </c>
      <c r="C18" s="19" t="s">
        <v>62</v>
      </c>
      <c r="D18" s="43">
        <v>0</v>
      </c>
      <c r="E18" s="43">
        <v>624970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624970</v>
      </c>
      <c r="O18" s="44">
        <f t="shared" si="2"/>
        <v>26.211886088160046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SUM(D20:D21)</f>
        <v>0</v>
      </c>
      <c r="E19" s="29">
        <f t="shared" si="5"/>
        <v>1451431</v>
      </c>
      <c r="F19" s="29">
        <f t="shared" si="5"/>
        <v>0</v>
      </c>
      <c r="G19" s="29">
        <f t="shared" si="5"/>
        <v>22832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1474263</v>
      </c>
      <c r="O19" s="41">
        <f t="shared" si="2"/>
        <v>61.832110053265112</v>
      </c>
      <c r="P19" s="10"/>
    </row>
    <row r="20" spans="1:119">
      <c r="A20" s="12"/>
      <c r="B20" s="42">
        <v>541</v>
      </c>
      <c r="C20" s="19" t="s">
        <v>63</v>
      </c>
      <c r="D20" s="43">
        <v>0</v>
      </c>
      <c r="E20" s="43">
        <v>1337517</v>
      </c>
      <c r="F20" s="43">
        <v>0</v>
      </c>
      <c r="G20" s="43">
        <v>22832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1360349</v>
      </c>
      <c r="O20" s="44">
        <f t="shared" si="2"/>
        <v>57.054439458121884</v>
      </c>
      <c r="P20" s="9"/>
    </row>
    <row r="21" spans="1:119">
      <c r="A21" s="12"/>
      <c r="B21" s="42">
        <v>544</v>
      </c>
      <c r="C21" s="19" t="s">
        <v>64</v>
      </c>
      <c r="D21" s="43">
        <v>0</v>
      </c>
      <c r="E21" s="43">
        <v>113914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113914</v>
      </c>
      <c r="O21" s="44">
        <f t="shared" si="2"/>
        <v>4.7776705951432286</v>
      </c>
      <c r="P21" s="9"/>
    </row>
    <row r="22" spans="1:119" ht="15.75">
      <c r="A22" s="26" t="s">
        <v>65</v>
      </c>
      <c r="B22" s="27"/>
      <c r="C22" s="28"/>
      <c r="D22" s="29">
        <f t="shared" ref="D22:M22" si="6">SUM(D23:D23)</f>
        <v>0</v>
      </c>
      <c r="E22" s="29">
        <f t="shared" si="6"/>
        <v>0</v>
      </c>
      <c r="F22" s="29">
        <f t="shared" si="6"/>
        <v>0</v>
      </c>
      <c r="G22" s="29">
        <f t="shared" si="6"/>
        <v>118335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118335</v>
      </c>
      <c r="O22" s="41">
        <f t="shared" si="2"/>
        <v>4.9630918927987251</v>
      </c>
      <c r="P22" s="10"/>
    </row>
    <row r="23" spans="1:119">
      <c r="A23" s="90"/>
      <c r="B23" s="91">
        <v>552</v>
      </c>
      <c r="C23" s="92" t="s">
        <v>66</v>
      </c>
      <c r="D23" s="43">
        <v>0</v>
      </c>
      <c r="E23" s="43">
        <v>0</v>
      </c>
      <c r="F23" s="43">
        <v>0</v>
      </c>
      <c r="G23" s="43">
        <v>118335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118335</v>
      </c>
      <c r="O23" s="44">
        <f t="shared" si="2"/>
        <v>4.9630918927987251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SUM(D25:D26)</f>
        <v>2012986</v>
      </c>
      <c r="E24" s="29">
        <f t="shared" si="7"/>
        <v>55622</v>
      </c>
      <c r="F24" s="29">
        <f t="shared" si="7"/>
        <v>0</v>
      </c>
      <c r="G24" s="29">
        <f t="shared" si="7"/>
        <v>346578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2415186</v>
      </c>
      <c r="O24" s="41">
        <f t="shared" si="2"/>
        <v>101.29539068070294</v>
      </c>
      <c r="P24" s="9"/>
    </row>
    <row r="25" spans="1:119">
      <c r="A25" s="12"/>
      <c r="B25" s="42">
        <v>572</v>
      </c>
      <c r="C25" s="19" t="s">
        <v>67</v>
      </c>
      <c r="D25" s="43">
        <v>2012986</v>
      </c>
      <c r="E25" s="43">
        <v>44349</v>
      </c>
      <c r="F25" s="43">
        <v>0</v>
      </c>
      <c r="G25" s="43">
        <v>346578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2403913</v>
      </c>
      <c r="O25" s="44">
        <f t="shared" si="2"/>
        <v>100.82258943924842</v>
      </c>
      <c r="P25" s="9"/>
    </row>
    <row r="26" spans="1:119">
      <c r="A26" s="12"/>
      <c r="B26" s="42">
        <v>579</v>
      </c>
      <c r="C26" s="19" t="s">
        <v>40</v>
      </c>
      <c r="D26" s="43">
        <v>0</v>
      </c>
      <c r="E26" s="43">
        <v>11273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11273</v>
      </c>
      <c r="O26" s="44">
        <f t="shared" si="2"/>
        <v>0.47280124145451496</v>
      </c>
      <c r="P26" s="9"/>
    </row>
    <row r="27" spans="1:119" ht="15.75">
      <c r="A27" s="26" t="s">
        <v>68</v>
      </c>
      <c r="B27" s="27"/>
      <c r="C27" s="28"/>
      <c r="D27" s="29">
        <f t="shared" ref="D27:M27" si="8">SUM(D28:D28)</f>
        <v>121000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121000</v>
      </c>
      <c r="O27" s="41">
        <f t="shared" si="2"/>
        <v>5.0748647401753137</v>
      </c>
      <c r="P27" s="9"/>
    </row>
    <row r="28" spans="1:119" ht="15.75" thickBot="1">
      <c r="A28" s="12"/>
      <c r="B28" s="42">
        <v>581</v>
      </c>
      <c r="C28" s="19" t="s">
        <v>69</v>
      </c>
      <c r="D28" s="43">
        <v>121000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121000</v>
      </c>
      <c r="O28" s="44">
        <f t="shared" si="2"/>
        <v>5.0748647401753137</v>
      </c>
      <c r="P28" s="9"/>
    </row>
    <row r="29" spans="1:119" ht="16.5" thickBot="1">
      <c r="A29" s="13" t="s">
        <v>10</v>
      </c>
      <c r="B29" s="21"/>
      <c r="C29" s="20"/>
      <c r="D29" s="14">
        <f>SUM(D5,D12,D16,D19,D22,D24,D27)</f>
        <v>13489018</v>
      </c>
      <c r="E29" s="14">
        <f t="shared" ref="E29:M29" si="9">SUM(E5,E12,E16,E19,E22,E24,E27)</f>
        <v>3230126</v>
      </c>
      <c r="F29" s="14">
        <f t="shared" si="9"/>
        <v>0</v>
      </c>
      <c r="G29" s="14">
        <f t="shared" si="9"/>
        <v>473586</v>
      </c>
      <c r="H29" s="14">
        <f t="shared" si="9"/>
        <v>0</v>
      </c>
      <c r="I29" s="14">
        <f t="shared" si="9"/>
        <v>0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17192730</v>
      </c>
      <c r="O29" s="35">
        <f t="shared" si="2"/>
        <v>721.08082036656458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74</v>
      </c>
      <c r="M31" s="93"/>
      <c r="N31" s="93"/>
      <c r="O31" s="39">
        <v>23843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51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2024-06-05T18:29:16Z</cp:lastPrinted>
  <dcterms:created xsi:type="dcterms:W3CDTF">2000-08-31T21:26:31Z</dcterms:created>
  <dcterms:modified xsi:type="dcterms:W3CDTF">2024-06-05T18:29:22Z</dcterms:modified>
</cp:coreProperties>
</file>