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'2009'!$A$1:$O$57</definedName>
    <definedName name="_xlnm.Print_Area" localSheetId="13">'2010'!$A$1:$O$62</definedName>
    <definedName name="_xlnm.Print_Area" localSheetId="12">'2011'!$A$1:$O$59</definedName>
    <definedName name="_xlnm.Print_Area" localSheetId="11">'2012'!$A$1:$O$59</definedName>
    <definedName name="_xlnm.Print_Area" localSheetId="10">'2013'!$A$1:$O$65</definedName>
    <definedName name="_xlnm.Print_Area" localSheetId="9">'2014'!$A$1:$O$67</definedName>
    <definedName name="_xlnm.Print_Area" localSheetId="8">'2015'!$A$1:$O$64</definedName>
    <definedName name="_xlnm.Print_Area" localSheetId="7">'2016'!$A$1:$O$65</definedName>
    <definedName name="_xlnm.Print_Area" localSheetId="6">'2017'!$A$1:$O$68</definedName>
    <definedName name="_xlnm.Print_Area" localSheetId="5">'2018'!$A$1:$O$66</definedName>
    <definedName name="_xlnm.Print_Area" localSheetId="4">'2019'!$A$1:$O$68</definedName>
    <definedName name="_xlnm.Print_Area" localSheetId="3">'2020'!$A$1:$O$68</definedName>
    <definedName name="_xlnm.Print_Area" localSheetId="2">'2021'!$A$1:$P$68</definedName>
    <definedName name="_xlnm.Print_Area" localSheetId="1">'2022'!$A$1:$P$71</definedName>
    <definedName name="_xlnm.Print_Area" localSheetId="0">'2023'!$A$1:$P$71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6" i="48" l="1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8" l="1"/>
  <c r="P64" i="48" s="1"/>
  <c r="O58" i="48"/>
  <c r="P58" i="48" s="1"/>
  <c r="O55" i="48"/>
  <c r="P55" i="48" s="1"/>
  <c r="O42" i="48"/>
  <c r="P42" i="48" s="1"/>
  <c r="F67" i="48"/>
  <c r="O24" i="48"/>
  <c r="P24" i="48" s="1"/>
  <c r="H67" i="48"/>
  <c r="I67" i="48"/>
  <c r="G67" i="48"/>
  <c r="J67" i="48"/>
  <c r="D67" i="48"/>
  <c r="K67" i="48"/>
  <c r="L67" i="48"/>
  <c r="O12" i="48"/>
  <c r="P12" i="48" s="1"/>
  <c r="M67" i="48"/>
  <c r="N67" i="48"/>
  <c r="E67" i="48"/>
  <c r="O5" i="48"/>
  <c r="P5" i="48" s="1"/>
  <c r="O66" i="47"/>
  <c r="P66" i="47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/>
  <c r="O59" i="47"/>
  <c r="P59" i="47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/>
  <c r="O50" i="47"/>
  <c r="P50" i="47"/>
  <c r="O49" i="47"/>
  <c r="P49" i="47" s="1"/>
  <c r="O48" i="47"/>
  <c r="P48" i="47" s="1"/>
  <c r="O47" i="47"/>
  <c r="P47" i="47" s="1"/>
  <c r="O46" i="47"/>
  <c r="P46" i="47" s="1"/>
  <c r="O45" i="47"/>
  <c r="P45" i="47"/>
  <c r="O44" i="47"/>
  <c r="P44" i="47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/>
  <c r="O39" i="47"/>
  <c r="P39" i="47"/>
  <c r="O38" i="47"/>
  <c r="P38" i="47"/>
  <c r="O37" i="47"/>
  <c r="P37" i="47" s="1"/>
  <c r="O36" i="47"/>
  <c r="P36" i="47"/>
  <c r="O35" i="47"/>
  <c r="P35" i="47"/>
  <c r="O34" i="47"/>
  <c r="P34" i="47"/>
  <c r="O33" i="47"/>
  <c r="P33" i="47"/>
  <c r="O32" i="47"/>
  <c r="P32" i="47"/>
  <c r="O31" i="47"/>
  <c r="P31" i="47" s="1"/>
  <c r="O30" i="47"/>
  <c r="P30" i="47"/>
  <c r="O29" i="47"/>
  <c r="P29" i="47"/>
  <c r="O28" i="47"/>
  <c r="P28" i="47"/>
  <c r="O27" i="47"/>
  <c r="P27" i="47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 s="1"/>
  <c r="O19" i="47"/>
  <c r="P19" i="47" s="1"/>
  <c r="O18" i="47"/>
  <c r="P18" i="47"/>
  <c r="O17" i="47"/>
  <c r="P17" i="47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O63" i="46"/>
  <c r="P63" i="46" s="1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/>
  <c r="O60" i="46"/>
  <c r="P60" i="46" s="1"/>
  <c r="O59" i="46"/>
  <c r="P59" i="46"/>
  <c r="O58" i="46"/>
  <c r="P58" i="46"/>
  <c r="O57" i="46"/>
  <c r="P57" i="46"/>
  <c r="O56" i="46"/>
  <c r="P56" i="46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/>
  <c r="O49" i="46"/>
  <c r="P49" i="46"/>
  <c r="O48" i="46"/>
  <c r="P48" i="46"/>
  <c r="O47" i="46"/>
  <c r="P47" i="46"/>
  <c r="O46" i="46"/>
  <c r="P46" i="46"/>
  <c r="O45" i="46"/>
  <c r="P45" i="46" s="1"/>
  <c r="O44" i="46"/>
  <c r="P44" i="46"/>
  <c r="O43" i="46"/>
  <c r="P43" i="46" s="1"/>
  <c r="O42" i="46"/>
  <c r="P42" i="46"/>
  <c r="O41" i="46"/>
  <c r="P41" i="46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/>
  <c r="O36" i="46"/>
  <c r="P36" i="46" s="1"/>
  <c r="O35" i="46"/>
  <c r="P35" i="46" s="1"/>
  <c r="O34" i="46"/>
  <c r="P34" i="46" s="1"/>
  <c r="O33" i="46"/>
  <c r="P33" i="46" s="1"/>
  <c r="O32" i="46"/>
  <c r="P32" i="46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/>
  <c r="O20" i="46"/>
  <c r="P20" i="46"/>
  <c r="O19" i="46"/>
  <c r="P19" i="46"/>
  <c r="O18" i="46"/>
  <c r="P18" i="46" s="1"/>
  <c r="O17" i="46"/>
  <c r="P17" i="46"/>
  <c r="O16" i="46"/>
  <c r="P16" i="46" s="1"/>
  <c r="O15" i="46"/>
  <c r="P15" i="46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3" i="45"/>
  <c r="O63" i="45" s="1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/>
  <c r="N58" i="45"/>
  <c r="O58" i="45" s="1"/>
  <c r="N57" i="45"/>
  <c r="O57" i="45"/>
  <c r="N56" i="45"/>
  <c r="O56" i="45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/>
  <c r="N48" i="45"/>
  <c r="O48" i="45" s="1"/>
  <c r="N47" i="45"/>
  <c r="O47" i="45"/>
  <c r="N46" i="45"/>
  <c r="O46" i="45"/>
  <c r="N45" i="45"/>
  <c r="O45" i="45" s="1"/>
  <c r="N44" i="45"/>
  <c r="O44" i="45" s="1"/>
  <c r="N43" i="45"/>
  <c r="O43" i="45"/>
  <c r="N42" i="45"/>
  <c r="O42" i="45" s="1"/>
  <c r="N41" i="45"/>
  <c r="O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/>
  <c r="N18" i="45"/>
  <c r="O18" i="45"/>
  <c r="N17" i="45"/>
  <c r="O17" i="45" s="1"/>
  <c r="N16" i="45"/>
  <c r="O16" i="45" s="1"/>
  <c r="N15" i="45"/>
  <c r="O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/>
  <c r="N29" i="44"/>
  <c r="O29" i="44"/>
  <c r="N28" i="44"/>
  <c r="O28" i="44" s="1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/>
  <c r="N17" i="44"/>
  <c r="O17" i="44" s="1"/>
  <c r="N16" i="44"/>
  <c r="O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/>
  <c r="M51" i="43"/>
  <c r="L51" i="43"/>
  <c r="K51" i="43"/>
  <c r="J51" i="43"/>
  <c r="I51" i="43"/>
  <c r="H51" i="43"/>
  <c r="G51" i="43"/>
  <c r="F51" i="43"/>
  <c r="E51" i="43"/>
  <c r="D51" i="43"/>
  <c r="N50" i="43"/>
  <c r="O50" i="43"/>
  <c r="N49" i="43"/>
  <c r="O49" i="43" s="1"/>
  <c r="N48" i="43"/>
  <c r="O48" i="43" s="1"/>
  <c r="N47" i="43"/>
  <c r="O47" i="43"/>
  <c r="N46" i="43"/>
  <c r="O46" i="43" s="1"/>
  <c r="N45" i="43"/>
  <c r="O45" i="43"/>
  <c r="N44" i="43"/>
  <c r="O44" i="43"/>
  <c r="N43" i="43"/>
  <c r="O43" i="43" s="1"/>
  <c r="N42" i="43"/>
  <c r="O42" i="43" s="1"/>
  <c r="N41" i="43"/>
  <c r="O41" i="43"/>
  <c r="N40" i="43"/>
  <c r="O40" i="43" s="1"/>
  <c r="N39" i="43"/>
  <c r="O39" i="43"/>
  <c r="M38" i="43"/>
  <c r="L38" i="43"/>
  <c r="K38" i="43"/>
  <c r="J38" i="43"/>
  <c r="I38" i="43"/>
  <c r="I62" i="43" s="1"/>
  <c r="H38" i="43"/>
  <c r="G38" i="43"/>
  <c r="F38" i="43"/>
  <c r="E38" i="43"/>
  <c r="D38" i="43"/>
  <c r="N37" i="43"/>
  <c r="O37" i="43"/>
  <c r="N36" i="43"/>
  <c r="O36" i="43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/>
  <c r="N29" i="43"/>
  <c r="O29" i="43" s="1"/>
  <c r="N28" i="43"/>
  <c r="O28" i="43" s="1"/>
  <c r="N27" i="43"/>
  <c r="O27" i="43"/>
  <c r="N26" i="43"/>
  <c r="O26" i="43" s="1"/>
  <c r="N25" i="43"/>
  <c r="O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/>
  <c r="N16" i="43"/>
  <c r="O16" i="43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E62" i="43" s="1"/>
  <c r="D12" i="43"/>
  <c r="N11" i="43"/>
  <c r="O11" i="43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/>
  <c r="N59" i="42"/>
  <c r="O59" i="42" s="1"/>
  <c r="N58" i="42"/>
  <c r="O58" i="42"/>
  <c r="N57" i="42"/>
  <c r="O57" i="42"/>
  <c r="M56" i="42"/>
  <c r="L56" i="42"/>
  <c r="K56" i="42"/>
  <c r="K64" i="42" s="1"/>
  <c r="J56" i="42"/>
  <c r="I56" i="42"/>
  <c r="H56" i="42"/>
  <c r="G56" i="42"/>
  <c r="F56" i="42"/>
  <c r="E56" i="42"/>
  <c r="D56" i="42"/>
  <c r="N55" i="42"/>
  <c r="O55" i="42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/>
  <c r="N49" i="42"/>
  <c r="O49" i="42" s="1"/>
  <c r="N48" i="42"/>
  <c r="O48" i="42"/>
  <c r="N47" i="42"/>
  <c r="O47" i="42"/>
  <c r="N46" i="42"/>
  <c r="O46" i="42" s="1"/>
  <c r="N45" i="42"/>
  <c r="O45" i="42" s="1"/>
  <c r="N44" i="42"/>
  <c r="O44" i="42"/>
  <c r="N43" i="42"/>
  <c r="O43" i="42" s="1"/>
  <c r="N42" i="42"/>
  <c r="O42" i="42"/>
  <c r="N41" i="42"/>
  <c r="O41" i="42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/>
  <c r="N32" i="42"/>
  <c r="O32" i="42" s="1"/>
  <c r="N31" i="42"/>
  <c r="O31" i="42" s="1"/>
  <c r="N30" i="42"/>
  <c r="O30" i="42"/>
  <c r="N29" i="42"/>
  <c r="O29" i="42" s="1"/>
  <c r="N28" i="42"/>
  <c r="O28" i="42"/>
  <c r="N27" i="42"/>
  <c r="O27" i="42"/>
  <c r="N26" i="42"/>
  <c r="O26" i="42" s="1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0" i="41"/>
  <c r="O60" i="41"/>
  <c r="M59" i="41"/>
  <c r="L59" i="41"/>
  <c r="K59" i="41"/>
  <c r="J59" i="41"/>
  <c r="I59" i="41"/>
  <c r="H59" i="41"/>
  <c r="G59" i="41"/>
  <c r="F59" i="41"/>
  <c r="E59" i="41"/>
  <c r="D59" i="41"/>
  <c r="N58" i="41"/>
  <c r="O58" i="41"/>
  <c r="N57" i="41"/>
  <c r="O57" i="4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M50" i="41"/>
  <c r="L50" i="41"/>
  <c r="K50" i="41"/>
  <c r="J50" i="41"/>
  <c r="I50" i="41"/>
  <c r="H50" i="41"/>
  <c r="G50" i="41"/>
  <c r="N50" i="41" s="1"/>
  <c r="O50" i="41" s="1"/>
  <c r="F50" i="41"/>
  <c r="E50" i="41"/>
  <c r="D50" i="41"/>
  <c r="N49" i="41"/>
  <c r="O49" i="41" s="1"/>
  <c r="N48" i="41"/>
  <c r="O48" i="4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/>
  <c r="N41" i="41"/>
  <c r="O41" i="41"/>
  <c r="N40" i="41"/>
  <c r="O40" i="41" s="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/>
  <c r="N27" i="41"/>
  <c r="O27" i="41"/>
  <c r="N26" i="41"/>
  <c r="O26" i="41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/>
  <c r="N15" i="41"/>
  <c r="O15" i="41" s="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59" i="40"/>
  <c r="O59" i="40"/>
  <c r="M58" i="40"/>
  <c r="L58" i="40"/>
  <c r="K58" i="40"/>
  <c r="J58" i="40"/>
  <c r="I58" i="40"/>
  <c r="H58" i="40"/>
  <c r="G58" i="40"/>
  <c r="F58" i="40"/>
  <c r="E58" i="40"/>
  <c r="D58" i="40"/>
  <c r="N57" i="40"/>
  <c r="O57" i="40"/>
  <c r="N56" i="40"/>
  <c r="O56" i="40" s="1"/>
  <c r="N55" i="40"/>
  <c r="O55" i="40" s="1"/>
  <c r="N54" i="40"/>
  <c r="O54" i="40"/>
  <c r="M53" i="40"/>
  <c r="L53" i="40"/>
  <c r="K53" i="40"/>
  <c r="J53" i="40"/>
  <c r="I53" i="40"/>
  <c r="H53" i="40"/>
  <c r="G53" i="40"/>
  <c r="F53" i="40"/>
  <c r="F60" i="40" s="1"/>
  <c r="E53" i="40"/>
  <c r="D53" i="40"/>
  <c r="N52" i="40"/>
  <c r="O52" i="40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/>
  <c r="N45" i="40"/>
  <c r="O45" i="40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/>
  <c r="N38" i="40"/>
  <c r="O38" i="40"/>
  <c r="N37" i="40"/>
  <c r="O37" i="40" s="1"/>
  <c r="M36" i="40"/>
  <c r="L36" i="40"/>
  <c r="K36" i="40"/>
  <c r="J36" i="40"/>
  <c r="I36" i="40"/>
  <c r="H36" i="40"/>
  <c r="N36" i="40" s="1"/>
  <c r="O36" i="40" s="1"/>
  <c r="G36" i="40"/>
  <c r="F36" i="40"/>
  <c r="E36" i="40"/>
  <c r="D36" i="40"/>
  <c r="N35" i="40"/>
  <c r="O35" i="40" s="1"/>
  <c r="N34" i="40"/>
  <c r="O34" i="40" s="1"/>
  <c r="N33" i="40"/>
  <c r="O33" i="40"/>
  <c r="N32" i="40"/>
  <c r="O32" i="40"/>
  <c r="N31" i="40"/>
  <c r="O31" i="40"/>
  <c r="N30" i="40"/>
  <c r="O30" i="40" s="1"/>
  <c r="N29" i="40"/>
  <c r="O29" i="40" s="1"/>
  <c r="N28" i="40"/>
  <c r="O28" i="40" s="1"/>
  <c r="N27" i="40"/>
  <c r="O27" i="40"/>
  <c r="N26" i="40"/>
  <c r="O26" i="40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D60" i="40" s="1"/>
  <c r="N21" i="40"/>
  <c r="O21" i="40"/>
  <c r="N20" i="40"/>
  <c r="O20" i="40" s="1"/>
  <c r="N19" i="40"/>
  <c r="O19" i="40" s="1"/>
  <c r="N18" i="40"/>
  <c r="O18" i="40"/>
  <c r="N17" i="40"/>
  <c r="O17" i="40" s="1"/>
  <c r="N16" i="40"/>
  <c r="O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L60" i="40" s="1"/>
  <c r="K5" i="40"/>
  <c r="J5" i="40"/>
  <c r="I5" i="40"/>
  <c r="H5" i="40"/>
  <c r="G5" i="40"/>
  <c r="G60" i="40" s="1"/>
  <c r="F5" i="40"/>
  <c r="E5" i="40"/>
  <c r="E60" i="40" s="1"/>
  <c r="D5" i="40"/>
  <c r="N62" i="39"/>
  <c r="O62" i="39"/>
  <c r="N61" i="39"/>
  <c r="O61" i="39" s="1"/>
  <c r="M60" i="39"/>
  <c r="L60" i="39"/>
  <c r="K60" i="39"/>
  <c r="J60" i="39"/>
  <c r="I60" i="39"/>
  <c r="I63" i="39"/>
  <c r="H60" i="39"/>
  <c r="G60" i="39"/>
  <c r="F60" i="39"/>
  <c r="E60" i="39"/>
  <c r="D60" i="39"/>
  <c r="N59" i="39"/>
  <c r="O59" i="39" s="1"/>
  <c r="N58" i="39"/>
  <c r="O58" i="39" s="1"/>
  <c r="N57" i="39"/>
  <c r="O57" i="39"/>
  <c r="N56" i="39"/>
  <c r="O56" i="39"/>
  <c r="M55" i="39"/>
  <c r="L55" i="39"/>
  <c r="K55" i="39"/>
  <c r="J55" i="39"/>
  <c r="I55" i="39"/>
  <c r="H55" i="39"/>
  <c r="G55" i="39"/>
  <c r="F55" i="39"/>
  <c r="N55" i="39" s="1"/>
  <c r="O55" i="39" s="1"/>
  <c r="E55" i="39"/>
  <c r="D55" i="39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N51" i="39" s="1"/>
  <c r="O51" i="39" s="1"/>
  <c r="E51" i="39"/>
  <c r="D51" i="39"/>
  <c r="N50" i="39"/>
  <c r="O50" i="39" s="1"/>
  <c r="N49" i="39"/>
  <c r="O49" i="39"/>
  <c r="N48" i="39"/>
  <c r="O48" i="39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/>
  <c r="N34" i="39"/>
  <c r="O34" i="39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/>
  <c r="N27" i="39"/>
  <c r="O27" i="39" s="1"/>
  <c r="N26" i="39"/>
  <c r="O26" i="39" s="1"/>
  <c r="N25" i="39"/>
  <c r="O25" i="39" s="1"/>
  <c r="M24" i="39"/>
  <c r="L24" i="39"/>
  <c r="N24" i="39" s="1"/>
  <c r="O24" i="39" s="1"/>
  <c r="K24" i="39"/>
  <c r="J24" i="39"/>
  <c r="I24" i="39"/>
  <c r="H24" i="39"/>
  <c r="G24" i="39"/>
  <c r="F24" i="39"/>
  <c r="E24" i="39"/>
  <c r="D24" i="39"/>
  <c r="N23" i="39"/>
  <c r="O23" i="39"/>
  <c r="N22" i="39"/>
  <c r="O22" i="39"/>
  <c r="N21" i="39"/>
  <c r="O21" i="39"/>
  <c r="N20" i="39"/>
  <c r="O20" i="39" s="1"/>
  <c r="N19" i="39"/>
  <c r="O19" i="39" s="1"/>
  <c r="N18" i="39"/>
  <c r="O18" i="39" s="1"/>
  <c r="N17" i="39"/>
  <c r="O17" i="39"/>
  <c r="N16" i="39"/>
  <c r="O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N12" i="39" s="1"/>
  <c r="O12" i="39" s="1"/>
  <c r="E12" i="39"/>
  <c r="D12" i="39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M63" i="39" s="1"/>
  <c r="L5" i="39"/>
  <c r="K5" i="39"/>
  <c r="J5" i="39"/>
  <c r="I5" i="39"/>
  <c r="H5" i="39"/>
  <c r="H63" i="39" s="1"/>
  <c r="G5" i="39"/>
  <c r="F5" i="39"/>
  <c r="F63" i="39" s="1"/>
  <c r="E5" i="39"/>
  <c r="E63" i="39" s="1"/>
  <c r="D5" i="39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8" i="38" s="1"/>
  <c r="O58" i="38" s="1"/>
  <c r="N57" i="38"/>
  <c r="O57" i="38"/>
  <c r="N56" i="38"/>
  <c r="O56" i="38" s="1"/>
  <c r="N55" i="38"/>
  <c r="O55" i="38" s="1"/>
  <c r="M54" i="38"/>
  <c r="L54" i="38"/>
  <c r="K54" i="38"/>
  <c r="J54" i="38"/>
  <c r="I54" i="38"/>
  <c r="H54" i="38"/>
  <c r="G54" i="38"/>
  <c r="G61" i="38" s="1"/>
  <c r="F54" i="38"/>
  <c r="E54" i="38"/>
  <c r="N54" i="38" s="1"/>
  <c r="O54" i="38" s="1"/>
  <c r="D54" i="38"/>
  <c r="N53" i="38"/>
  <c r="O53" i="38" s="1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/>
  <c r="N48" i="38"/>
  <c r="O48" i="38" s="1"/>
  <c r="N47" i="38"/>
  <c r="O47" i="38" s="1"/>
  <c r="N46" i="38"/>
  <c r="O46" i="38" s="1"/>
  <c r="N45" i="38"/>
  <c r="O45" i="38"/>
  <c r="N44" i="38"/>
  <c r="O44" i="38" s="1"/>
  <c r="N43" i="38"/>
  <c r="O43" i="38"/>
  <c r="N42" i="38"/>
  <c r="O42" i="38" s="1"/>
  <c r="N41" i="38"/>
  <c r="O41" i="38" s="1"/>
  <c r="N40" i="38"/>
  <c r="O40" i="38" s="1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/>
  <c r="M23" i="38"/>
  <c r="L23" i="38"/>
  <c r="K23" i="38"/>
  <c r="J23" i="38"/>
  <c r="I23" i="38"/>
  <c r="N23" i="38" s="1"/>
  <c r="O23" i="38" s="1"/>
  <c r="H23" i="38"/>
  <c r="G23" i="38"/>
  <c r="F23" i="38"/>
  <c r="E23" i="38"/>
  <c r="D23" i="38"/>
  <c r="N22" i="38"/>
  <c r="O22" i="38" s="1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 s="1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N12" i="38"/>
  <c r="O12" i="38" s="1"/>
  <c r="D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M61" i="38" s="1"/>
  <c r="L5" i="38"/>
  <c r="L61" i="38" s="1"/>
  <c r="K5" i="38"/>
  <c r="J5" i="38"/>
  <c r="J61" i="38" s="1"/>
  <c r="I5" i="38"/>
  <c r="H5" i="38"/>
  <c r="G5" i="38"/>
  <c r="F5" i="38"/>
  <c r="E5" i="38"/>
  <c r="D5" i="38"/>
  <c r="N49" i="37"/>
  <c r="O49" i="37" s="1"/>
  <c r="N48" i="37"/>
  <c r="O48" i="37" s="1"/>
  <c r="M47" i="37"/>
  <c r="L47" i="37"/>
  <c r="K47" i="37"/>
  <c r="J47" i="37"/>
  <c r="J50" i="37" s="1"/>
  <c r="I47" i="37"/>
  <c r="H47" i="37"/>
  <c r="G47" i="37"/>
  <c r="F47" i="37"/>
  <c r="E47" i="37"/>
  <c r="D47" i="37"/>
  <c r="N46" i="37"/>
  <c r="O46" i="37" s="1"/>
  <c r="N45" i="37"/>
  <c r="O45" i="37" s="1"/>
  <c r="N44" i="37"/>
  <c r="O44" i="37"/>
  <c r="N43" i="37"/>
  <c r="O43" i="37" s="1"/>
  <c r="N42" i="37"/>
  <c r="O42" i="37"/>
  <c r="N41" i="37"/>
  <c r="O41" i="37" s="1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N31" i="37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/>
  <c r="M12" i="37"/>
  <c r="L12" i="37"/>
  <c r="K12" i="37"/>
  <c r="K50" i="37" s="1"/>
  <c r="J12" i="37"/>
  <c r="I12" i="37"/>
  <c r="H12" i="37"/>
  <c r="G12" i="37"/>
  <c r="G50" i="37" s="1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M50" i="37"/>
  <c r="L5" i="37"/>
  <c r="K5" i="37"/>
  <c r="J5" i="37"/>
  <c r="I5" i="37"/>
  <c r="I50" i="37" s="1"/>
  <c r="H5" i="37"/>
  <c r="H50" i="37"/>
  <c r="G5" i="37"/>
  <c r="F5" i="37"/>
  <c r="E5" i="37"/>
  <c r="N5" i="37" s="1"/>
  <c r="O5" i="37" s="1"/>
  <c r="D5" i="37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 s="1"/>
  <c r="N49" i="36"/>
  <c r="O49" i="36"/>
  <c r="M48" i="36"/>
  <c r="L48" i="36"/>
  <c r="K48" i="36"/>
  <c r="K55" i="36" s="1"/>
  <c r="J48" i="36"/>
  <c r="I48" i="36"/>
  <c r="H48" i="36"/>
  <c r="G48" i="36"/>
  <c r="F48" i="36"/>
  <c r="E48" i="36"/>
  <c r="D48" i="36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N45" i="36" s="1"/>
  <c r="O45" i="36" s="1"/>
  <c r="D45" i="36"/>
  <c r="N44" i="36"/>
  <c r="O44" i="36" s="1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N35" i="36" s="1"/>
  <c r="O35" i="36" s="1"/>
  <c r="E35" i="36"/>
  <c r="D35" i="36"/>
  <c r="N34" i="36"/>
  <c r="O34" i="36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H55" i="36" s="1"/>
  <c r="G12" i="36"/>
  <c r="G55" i="36" s="1"/>
  <c r="F12" i="36"/>
  <c r="E12" i="36"/>
  <c r="D12" i="36"/>
  <c r="N11" i="36"/>
  <c r="O11" i="36" s="1"/>
  <c r="N10" i="36"/>
  <c r="O10" i="36" s="1"/>
  <c r="N9" i="36"/>
  <c r="O9" i="36"/>
  <c r="N8" i="36"/>
  <c r="O8" i="36"/>
  <c r="N7" i="36"/>
  <c r="O7" i="36"/>
  <c r="N6" i="36"/>
  <c r="O6" i="36" s="1"/>
  <c r="M5" i="36"/>
  <c r="M55" i="36" s="1"/>
  <c r="L5" i="36"/>
  <c r="L55" i="36" s="1"/>
  <c r="K5" i="36"/>
  <c r="J5" i="36"/>
  <c r="J55" i="36" s="1"/>
  <c r="I5" i="36"/>
  <c r="I55" i="36" s="1"/>
  <c r="H5" i="36"/>
  <c r="G5" i="36"/>
  <c r="F5" i="36"/>
  <c r="E5" i="36"/>
  <c r="D5" i="36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 s="1"/>
  <c r="O53" i="35" s="1"/>
  <c r="N52" i="35"/>
  <c r="O52" i="35"/>
  <c r="N51" i="35"/>
  <c r="O51" i="35" s="1"/>
  <c r="N50" i="35"/>
  <c r="O50" i="35" s="1"/>
  <c r="N49" i="35"/>
  <c r="O49" i="35" s="1"/>
  <c r="N48" i="35"/>
  <c r="O48" i="35"/>
  <c r="M47" i="35"/>
  <c r="L47" i="35"/>
  <c r="K47" i="35"/>
  <c r="J47" i="35"/>
  <c r="I47" i="35"/>
  <c r="N47" i="35" s="1"/>
  <c r="O47" i="35" s="1"/>
  <c r="H47" i="35"/>
  <c r="G47" i="35"/>
  <c r="F47" i="35"/>
  <c r="E47" i="35"/>
  <c r="D47" i="35"/>
  <c r="N46" i="35"/>
  <c r="O46" i="35"/>
  <c r="N45" i="35"/>
  <c r="O45" i="35"/>
  <c r="M44" i="35"/>
  <c r="L44" i="35"/>
  <c r="K44" i="35"/>
  <c r="J44" i="35"/>
  <c r="I44" i="35"/>
  <c r="H44" i="35"/>
  <c r="G44" i="35"/>
  <c r="F44" i="35"/>
  <c r="E44" i="35"/>
  <c r="N44" i="35" s="1"/>
  <c r="O44" i="35" s="1"/>
  <c r="D44" i="35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/>
  <c r="N19" i="35"/>
  <c r="O19" i="35"/>
  <c r="N18" i="35"/>
  <c r="O18" i="35"/>
  <c r="N17" i="35"/>
  <c r="O17" i="35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D55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K55" i="35"/>
  <c r="J5" i="35"/>
  <c r="I5" i="35"/>
  <c r="N5" i="35"/>
  <c r="O5" i="35" s="1"/>
  <c r="H5" i="35"/>
  <c r="H55" i="35" s="1"/>
  <c r="G5" i="35"/>
  <c r="G55" i="35" s="1"/>
  <c r="F5" i="35"/>
  <c r="E5" i="35"/>
  <c r="D5" i="35"/>
  <c r="N57" i="34"/>
  <c r="O57" i="34"/>
  <c r="N56" i="34"/>
  <c r="O56" i="34" s="1"/>
  <c r="N55" i="34"/>
  <c r="O55" i="34"/>
  <c r="M54" i="34"/>
  <c r="L54" i="34"/>
  <c r="K54" i="34"/>
  <c r="J54" i="34"/>
  <c r="I54" i="34"/>
  <c r="H54" i="34"/>
  <c r="G54" i="34"/>
  <c r="F54" i="34"/>
  <c r="E54" i="34"/>
  <c r="N54" i="34" s="1"/>
  <c r="O54" i="34" s="1"/>
  <c r="D54" i="34"/>
  <c r="N53" i="34"/>
  <c r="O53" i="34" s="1"/>
  <c r="N52" i="34"/>
  <c r="O52" i="34" s="1"/>
  <c r="N51" i="34"/>
  <c r="O51" i="34" s="1"/>
  <c r="N50" i="34"/>
  <c r="O50" i="34"/>
  <c r="N49" i="34"/>
  <c r="O49" i="34" s="1"/>
  <c r="M48" i="34"/>
  <c r="M58" i="34" s="1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/>
  <c r="M45" i="34"/>
  <c r="L45" i="34"/>
  <c r="K45" i="34"/>
  <c r="J45" i="34"/>
  <c r="I45" i="34"/>
  <c r="H45" i="34"/>
  <c r="G45" i="34"/>
  <c r="F45" i="34"/>
  <c r="E45" i="34"/>
  <c r="D45" i="34"/>
  <c r="N44" i="34"/>
  <c r="O44" i="34"/>
  <c r="N43" i="34"/>
  <c r="O43" i="34" s="1"/>
  <c r="N42" i="34"/>
  <c r="O42" i="34" s="1"/>
  <c r="N41" i="34"/>
  <c r="O41" i="34" s="1"/>
  <c r="N40" i="34"/>
  <c r="O40" i="34"/>
  <c r="N39" i="34"/>
  <c r="O39" i="34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/>
  <c r="N19" i="34"/>
  <c r="O19" i="34"/>
  <c r="N18" i="34"/>
  <c r="O18" i="34"/>
  <c r="N17" i="34"/>
  <c r="O17" i="34" s="1"/>
  <c r="N16" i="34"/>
  <c r="O16" i="34" s="1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58" i="34" s="1"/>
  <c r="K5" i="34"/>
  <c r="J5" i="34"/>
  <c r="J58" i="34" s="1"/>
  <c r="I5" i="34"/>
  <c r="I58" i="34" s="1"/>
  <c r="H5" i="34"/>
  <c r="H58" i="34"/>
  <c r="G5" i="34"/>
  <c r="G58" i="34"/>
  <c r="F5" i="34"/>
  <c r="E5" i="34"/>
  <c r="E58" i="34" s="1"/>
  <c r="D5" i="34"/>
  <c r="N5" i="34" s="1"/>
  <c r="O5" i="34" s="1"/>
  <c r="N34" i="33"/>
  <c r="O34" i="33"/>
  <c r="N52" i="33"/>
  <c r="O52" i="33"/>
  <c r="N35" i="33"/>
  <c r="O35" i="33" s="1"/>
  <c r="N36" i="33"/>
  <c r="O36" i="33" s="1"/>
  <c r="N37" i="33"/>
  <c r="O37" i="33"/>
  <c r="N38" i="33"/>
  <c r="O38" i="33" s="1"/>
  <c r="N39" i="33"/>
  <c r="O39" i="33"/>
  <c r="N40" i="33"/>
  <c r="O40" i="33"/>
  <c r="N24" i="33"/>
  <c r="O24" i="33" s="1"/>
  <c r="N25" i="33"/>
  <c r="O25" i="33" s="1"/>
  <c r="N26" i="33"/>
  <c r="O26" i="33"/>
  <c r="N27" i="33"/>
  <c r="O27" i="33" s="1"/>
  <c r="N28" i="33"/>
  <c r="O28" i="33"/>
  <c r="N29" i="33"/>
  <c r="O29" i="33"/>
  <c r="N30" i="33"/>
  <c r="O30" i="33" s="1"/>
  <c r="N31" i="33"/>
  <c r="O31" i="33" s="1"/>
  <c r="N32" i="33"/>
  <c r="O32" i="33"/>
  <c r="N8" i="33"/>
  <c r="O8" i="33" s="1"/>
  <c r="E33" i="33"/>
  <c r="F33" i="33"/>
  <c r="G33" i="33"/>
  <c r="H33" i="33"/>
  <c r="I33" i="33"/>
  <c r="N33" i="33" s="1"/>
  <c r="O33" i="33" s="1"/>
  <c r="J33" i="33"/>
  <c r="K33" i="33"/>
  <c r="L33" i="33"/>
  <c r="M33" i="33"/>
  <c r="D33" i="33"/>
  <c r="E23" i="33"/>
  <c r="F23" i="33"/>
  <c r="G23" i="33"/>
  <c r="H23" i="33"/>
  <c r="I23" i="33"/>
  <c r="J23" i="33"/>
  <c r="K23" i="33"/>
  <c r="N23" i="33" s="1"/>
  <c r="O23" i="33" s="1"/>
  <c r="L23" i="33"/>
  <c r="M23" i="33"/>
  <c r="D23" i="33"/>
  <c r="E12" i="33"/>
  <c r="F12" i="33"/>
  <c r="G12" i="33"/>
  <c r="H12" i="33"/>
  <c r="I12" i="33"/>
  <c r="I53" i="33" s="1"/>
  <c r="J12" i="33"/>
  <c r="K12" i="33"/>
  <c r="K53" i="33" s="1"/>
  <c r="L12" i="33"/>
  <c r="M12" i="33"/>
  <c r="D12" i="33"/>
  <c r="N12" i="33" s="1"/>
  <c r="O12" i="33" s="1"/>
  <c r="E5" i="33"/>
  <c r="N5" i="33" s="1"/>
  <c r="O5" i="33" s="1"/>
  <c r="F5" i="33"/>
  <c r="G5" i="33"/>
  <c r="H5" i="33"/>
  <c r="I5" i="33"/>
  <c r="J5" i="33"/>
  <c r="J53" i="33" s="1"/>
  <c r="K5" i="33"/>
  <c r="L5" i="33"/>
  <c r="L53" i="33" s="1"/>
  <c r="M5" i="33"/>
  <c r="M53" i="33" s="1"/>
  <c r="D5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51" i="33"/>
  <c r="O51" i="33" s="1"/>
  <c r="N46" i="33"/>
  <c r="O46" i="33" s="1"/>
  <c r="N47" i="33"/>
  <c r="O47" i="33"/>
  <c r="N48" i="33"/>
  <c r="O48" i="33" s="1"/>
  <c r="N49" i="33"/>
  <c r="O49" i="33"/>
  <c r="N45" i="33"/>
  <c r="O45" i="33"/>
  <c r="E44" i="33"/>
  <c r="F44" i="33"/>
  <c r="G44" i="33"/>
  <c r="G53" i="33" s="1"/>
  <c r="H44" i="33"/>
  <c r="I44" i="33"/>
  <c r="J44" i="33"/>
  <c r="K44" i="33"/>
  <c r="L44" i="33"/>
  <c r="M44" i="33"/>
  <c r="D44" i="33"/>
  <c r="N44" i="33" s="1"/>
  <c r="O44" i="33" s="1"/>
  <c r="E41" i="33"/>
  <c r="F41" i="33"/>
  <c r="F53" i="33"/>
  <c r="G41" i="33"/>
  <c r="H41" i="33"/>
  <c r="I41" i="33"/>
  <c r="J41" i="33"/>
  <c r="K41" i="33"/>
  <c r="L41" i="33"/>
  <c r="M41" i="33"/>
  <c r="D41" i="33"/>
  <c r="N41" i="33" s="1"/>
  <c r="O41" i="33" s="1"/>
  <c r="N42" i="33"/>
  <c r="O42" i="33"/>
  <c r="N43" i="33"/>
  <c r="O43" i="33"/>
  <c r="N14" i="33"/>
  <c r="O14" i="33"/>
  <c r="N15" i="33"/>
  <c r="O15" i="33" s="1"/>
  <c r="N16" i="33"/>
  <c r="O16" i="33"/>
  <c r="N17" i="33"/>
  <c r="O17" i="33"/>
  <c r="N18" i="33"/>
  <c r="O18" i="33"/>
  <c r="N19" i="33"/>
  <c r="O19" i="33"/>
  <c r="N20" i="33"/>
  <c r="O20" i="33"/>
  <c r="N21" i="33"/>
  <c r="O21" i="33" s="1"/>
  <c r="N22" i="33"/>
  <c r="O22" i="33"/>
  <c r="N7" i="33"/>
  <c r="O7" i="33"/>
  <c r="N9" i="33"/>
  <c r="O9" i="33"/>
  <c r="N10" i="33"/>
  <c r="O10" i="33"/>
  <c r="N11" i="33"/>
  <c r="O11" i="33"/>
  <c r="N6" i="33"/>
  <c r="O6" i="33" s="1"/>
  <c r="N13" i="33"/>
  <c r="O13" i="33"/>
  <c r="N53" i="36"/>
  <c r="O53" i="36" s="1"/>
  <c r="D55" i="36"/>
  <c r="N28" i="37"/>
  <c r="O28" i="37" s="1"/>
  <c r="E50" i="37"/>
  <c r="K61" i="38"/>
  <c r="H61" i="38"/>
  <c r="I61" i="38"/>
  <c r="F50" i="37"/>
  <c r="H53" i="33"/>
  <c r="K63" i="39"/>
  <c r="J63" i="39"/>
  <c r="G63" i="39"/>
  <c r="E53" i="33"/>
  <c r="H60" i="40"/>
  <c r="M60" i="40"/>
  <c r="K60" i="40"/>
  <c r="J60" i="40"/>
  <c r="N53" i="40"/>
  <c r="O53" i="40" s="1"/>
  <c r="N49" i="40"/>
  <c r="O49" i="40" s="1"/>
  <c r="N5" i="40"/>
  <c r="O5" i="40"/>
  <c r="E61" i="38"/>
  <c r="D53" i="33"/>
  <c r="D63" i="39"/>
  <c r="N5" i="36"/>
  <c r="O5" i="36" s="1"/>
  <c r="I55" i="35"/>
  <c r="L50" i="37"/>
  <c r="N60" i="39"/>
  <c r="O60" i="39"/>
  <c r="N22" i="40"/>
  <c r="O22" i="40"/>
  <c r="L61" i="41"/>
  <c r="M61" i="41"/>
  <c r="K61" i="41"/>
  <c r="N12" i="41"/>
  <c r="O12" i="41" s="1"/>
  <c r="N59" i="41"/>
  <c r="O59" i="41" s="1"/>
  <c r="N54" i="41"/>
  <c r="O54" i="41"/>
  <c r="J61" i="41"/>
  <c r="I61" i="41"/>
  <c r="H61" i="41"/>
  <c r="N37" i="41"/>
  <c r="O37" i="41"/>
  <c r="N23" i="41"/>
  <c r="O23" i="41" s="1"/>
  <c r="D61" i="41"/>
  <c r="E61" i="41"/>
  <c r="N5" i="41"/>
  <c r="O5" i="41" s="1"/>
  <c r="F61" i="41"/>
  <c r="M64" i="42"/>
  <c r="L64" i="42"/>
  <c r="N52" i="42"/>
  <c r="O52" i="42" s="1"/>
  <c r="N62" i="42"/>
  <c r="O62" i="42"/>
  <c r="N56" i="42"/>
  <c r="O56" i="42" s="1"/>
  <c r="J64" i="42"/>
  <c r="D64" i="42"/>
  <c r="H64" i="42"/>
  <c r="N39" i="42"/>
  <c r="O39" i="42"/>
  <c r="F64" i="42"/>
  <c r="N23" i="42"/>
  <c r="O23" i="42" s="1"/>
  <c r="I64" i="42"/>
  <c r="G64" i="42"/>
  <c r="N12" i="42"/>
  <c r="O12" i="42" s="1"/>
  <c r="N5" i="42"/>
  <c r="O5" i="42"/>
  <c r="E64" i="42"/>
  <c r="M62" i="43"/>
  <c r="K62" i="43"/>
  <c r="L62" i="43"/>
  <c r="N51" i="43"/>
  <c r="O51" i="43"/>
  <c r="N60" i="43"/>
  <c r="O60" i="43" s="1"/>
  <c r="N55" i="43"/>
  <c r="O55" i="43"/>
  <c r="J62" i="43"/>
  <c r="D62" i="43"/>
  <c r="N38" i="43"/>
  <c r="O38" i="43" s="1"/>
  <c r="H62" i="43"/>
  <c r="N23" i="43"/>
  <c r="O23" i="43"/>
  <c r="G62" i="43"/>
  <c r="F62" i="43"/>
  <c r="N12" i="43"/>
  <c r="O12" i="43" s="1"/>
  <c r="N5" i="43"/>
  <c r="O5" i="43"/>
  <c r="L64" i="44"/>
  <c r="K64" i="44"/>
  <c r="M64" i="44"/>
  <c r="N53" i="44"/>
  <c r="O53" i="44" s="1"/>
  <c r="N62" i="44"/>
  <c r="O62" i="44"/>
  <c r="N56" i="44"/>
  <c r="O56" i="44"/>
  <c r="I64" i="44"/>
  <c r="E64" i="44"/>
  <c r="N40" i="44"/>
  <c r="O40" i="44" s="1"/>
  <c r="F64" i="44"/>
  <c r="H64" i="44"/>
  <c r="N24" i="44"/>
  <c r="O24" i="44" s="1"/>
  <c r="J64" i="44"/>
  <c r="G64" i="44"/>
  <c r="N12" i="44"/>
  <c r="O12" i="44"/>
  <c r="N5" i="44"/>
  <c r="O5" i="44" s="1"/>
  <c r="D64" i="44"/>
  <c r="N64" i="44" s="1"/>
  <c r="O64" i="44" s="1"/>
  <c r="M64" i="45"/>
  <c r="L64" i="45"/>
  <c r="N51" i="45"/>
  <c r="O51" i="45"/>
  <c r="K64" i="45"/>
  <c r="J64" i="45"/>
  <c r="N61" i="45"/>
  <c r="O61" i="45"/>
  <c r="N54" i="45"/>
  <c r="O54" i="45"/>
  <c r="N38" i="45"/>
  <c r="O38" i="45"/>
  <c r="I64" i="45"/>
  <c r="E64" i="45"/>
  <c r="F64" i="45"/>
  <c r="H64" i="45"/>
  <c r="N24" i="45"/>
  <c r="O24" i="45" s="1"/>
  <c r="G64" i="45"/>
  <c r="N12" i="45"/>
  <c r="O12" i="45" s="1"/>
  <c r="D64" i="45"/>
  <c r="N64" i="45" s="1"/>
  <c r="O64" i="45" s="1"/>
  <c r="N5" i="45"/>
  <c r="O5" i="45"/>
  <c r="O62" i="46"/>
  <c r="P62" i="46"/>
  <c r="O55" i="46"/>
  <c r="P55" i="46" s="1"/>
  <c r="O52" i="46"/>
  <c r="P52" i="46"/>
  <c r="O39" i="46"/>
  <c r="P39" i="46"/>
  <c r="O24" i="46"/>
  <c r="P24" i="46"/>
  <c r="K64" i="46"/>
  <c r="H64" i="46"/>
  <c r="O12" i="46"/>
  <c r="P12" i="46"/>
  <c r="J64" i="46"/>
  <c r="L64" i="46"/>
  <c r="N64" i="46"/>
  <c r="G64" i="46"/>
  <c r="M64" i="46"/>
  <c r="D64" i="46"/>
  <c r="O64" i="46" s="1"/>
  <c r="P64" i="46" s="1"/>
  <c r="E64" i="46"/>
  <c r="F64" i="46"/>
  <c r="I64" i="46"/>
  <c r="O5" i="46"/>
  <c r="P5" i="46" s="1"/>
  <c r="O64" i="47"/>
  <c r="P64" i="47"/>
  <c r="O57" i="47"/>
  <c r="P57" i="47" s="1"/>
  <c r="O54" i="47"/>
  <c r="P54" i="47" s="1"/>
  <c r="O41" i="47"/>
  <c r="P41" i="47"/>
  <c r="O24" i="47"/>
  <c r="P24" i="47" s="1"/>
  <c r="F67" i="47"/>
  <c r="G67" i="47"/>
  <c r="O67" i="47" s="1"/>
  <c r="P67" i="47" s="1"/>
  <c r="I67" i="47"/>
  <c r="H67" i="47"/>
  <c r="O12" i="47"/>
  <c r="P12" i="47" s="1"/>
  <c r="L67" i="47"/>
  <c r="M67" i="47"/>
  <c r="J67" i="47"/>
  <c r="K67" i="47"/>
  <c r="N67" i="47"/>
  <c r="D67" i="47"/>
  <c r="E67" i="47"/>
  <c r="O5" i="47"/>
  <c r="P5" i="47" s="1"/>
  <c r="O67" i="48" l="1"/>
  <c r="P67" i="48" s="1"/>
  <c r="N62" i="43"/>
  <c r="O62" i="43" s="1"/>
  <c r="N63" i="39"/>
  <c r="O63" i="39" s="1"/>
  <c r="N53" i="33"/>
  <c r="O53" i="33" s="1"/>
  <c r="N61" i="41"/>
  <c r="O61" i="41" s="1"/>
  <c r="N64" i="42"/>
  <c r="O64" i="42" s="1"/>
  <c r="F58" i="34"/>
  <c r="N45" i="34"/>
  <c r="O45" i="34" s="1"/>
  <c r="M55" i="35"/>
  <c r="E55" i="35"/>
  <c r="G61" i="41"/>
  <c r="N36" i="34"/>
  <c r="O36" i="34" s="1"/>
  <c r="F55" i="35"/>
  <c r="N55" i="35" s="1"/>
  <c r="O55" i="35" s="1"/>
  <c r="I60" i="40"/>
  <c r="N60" i="40" s="1"/>
  <c r="O60" i="40" s="1"/>
  <c r="L63" i="39"/>
  <c r="N38" i="37"/>
  <c r="O38" i="37" s="1"/>
  <c r="N47" i="37"/>
  <c r="O47" i="37" s="1"/>
  <c r="N5" i="38"/>
  <c r="O5" i="38" s="1"/>
  <c r="F61" i="38"/>
  <c r="N23" i="36"/>
  <c r="O23" i="36" s="1"/>
  <c r="N48" i="36"/>
  <c r="O48" i="36" s="1"/>
  <c r="F55" i="36"/>
  <c r="N35" i="37"/>
  <c r="O35" i="37" s="1"/>
  <c r="N5" i="39"/>
  <c r="O5" i="39" s="1"/>
  <c r="N12" i="37"/>
  <c r="O12" i="37" s="1"/>
  <c r="D61" i="38"/>
  <c r="N61" i="38" s="1"/>
  <c r="O61" i="38" s="1"/>
  <c r="D50" i="37"/>
  <c r="N50" i="37" s="1"/>
  <c r="O50" i="37" s="1"/>
  <c r="D58" i="34"/>
  <c r="K58" i="34"/>
  <c r="J55" i="35"/>
  <c r="N12" i="36"/>
  <c r="O12" i="36" s="1"/>
  <c r="N58" i="40"/>
  <c r="O58" i="40" s="1"/>
  <c r="N48" i="34"/>
  <c r="O48" i="34" s="1"/>
  <c r="N23" i="34"/>
  <c r="O23" i="34" s="1"/>
  <c r="N16" i="37"/>
  <c r="O16" i="37" s="1"/>
  <c r="E55" i="36"/>
  <c r="N55" i="36" s="1"/>
  <c r="O55" i="36" s="1"/>
  <c r="L55" i="35"/>
  <c r="N38" i="39"/>
  <c r="O38" i="39" s="1"/>
  <c r="N58" i="34" l="1"/>
  <c r="O58" i="34" s="1"/>
</calcChain>
</file>

<file path=xl/sharedStrings.xml><?xml version="1.0" encoding="utf-8"?>
<sst xmlns="http://schemas.openxmlformats.org/spreadsheetml/2006/main" count="1227" uniqueCount="161">
  <si>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</si>
  <si>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</si>
  <si>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</si>
  <si>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</si>
  <si>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</si>
  <si>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</si>
  <si>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</si>
  <si>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</si>
  <si>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</si>
  <si>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</si>
  <si>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</si>
  <si>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</si>
  <si>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</si>
  <si>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</si>
  <si>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</si>
  <si>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</si>
  <si>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</si>
  <si>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</si>
  <si>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</si>
  <si>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</si>
  <si>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</si>
  <si>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</si>
  <si>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</si>
  <si>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</si>
  <si>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</si>
  <si>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</si>
  <si>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</si>
  <si>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</si>
  <si>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</si>
  <si>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</si>
  <si>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</si>
  <si>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</si>
  <si>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General Government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</si>
  <si>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</si>
  <si>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</si>
  <si>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</si>
  <si>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</si>
  <si>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</si>
  <si>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</si>
  <si>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</si>
  <si>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</si>
  <si>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</si>
  <si>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</si>
  <si>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Protective Inspection Fees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</si>
  <si>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</si>
  <si>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</si>
  <si>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</si>
  <si>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</si>
  <si>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</si>
  <si>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</si>
  <si>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</si>
  <si>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</si>
  <si>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</si>
  <si>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</si>
  <si>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</si>
  <si>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</si>
  <si>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</si>
  <si>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</si>
  <si>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</si>
  <si>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</si>
  <si>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</si>
  <si>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</si>
  <si>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</si>
  <si>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</si>
  <si>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</si>
  <si>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</si>
  <si>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</si>
  <si>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Palm Coast Revenues Reported by Account Code and Fund Type</t>
  </si>
  <si>
    <t>Local Fiscal Year Ended September 30, 2010</t>
  </si>
  <si>
    <t>Fire Insurance Premium Tax for Firefighters' Pension</t>
  </si>
  <si>
    <t>Impact Fees - Residential - Culture / Recreation</t>
  </si>
  <si>
    <t>Special Assessments - Charges for Public Services</t>
  </si>
  <si>
    <t>Federal Grant - Transportation - Other Transportation</t>
  </si>
  <si>
    <t>Federal Grant - Culture / Recreation</t>
  </si>
  <si>
    <t>Federal Grant - Other Federal Grants</t>
  </si>
  <si>
    <t>State Grant - Public Safety</t>
  </si>
  <si>
    <t>State Shared Revenues - Public Safety - Firefighter Supplemental Compensation</t>
  </si>
  <si>
    <t>Other Charges for Services</t>
  </si>
  <si>
    <t>Pension Fund Contributions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</si>
  <si>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</si>
  <si>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</si>
  <si>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</si>
  <si>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</si>
  <si>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Human Services - Animal Control and Shelter Fees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</si>
  <si>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</si>
  <si>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</si>
  <si>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</si>
  <si>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</si>
  <si>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</si>
  <si>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</si>
  <si>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Sewer / Wastewater</t>
  </si>
  <si>
    <t>State Grant - Transportation - Other Transportation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</si>
  <si>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</si>
  <si>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</si>
  <si>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</si>
  <si>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</si>
  <si>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</si>
  <si>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</si>
  <si>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</si>
  <si>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</si>
  <si>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Franchise Fee - Gas</t>
  </si>
  <si>
    <t>Federal Grant - Human Services - Public Assistance</t>
  </si>
  <si>
    <t>State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</si>
  <si>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</si>
  <si>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</si>
  <si>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</si>
  <si>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</si>
  <si>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Public Safety</t>
  </si>
  <si>
    <t>Grants from Other Local Units - Transportation</t>
  </si>
  <si>
    <t>Grants from Other Local Units - Culture / Recreation</t>
  </si>
  <si>
    <t>General Government - Internal Service Fund Fees and Charges</t>
  </si>
  <si>
    <t>General Government - Other General Government Charges and Fees</t>
  </si>
  <si>
    <t>Public Safety - Fire Protection</t>
  </si>
  <si>
    <t>Public Safety - Other Public Safety Charges and Fees</t>
  </si>
  <si>
    <t>Transportation - Other Transportation Charges</t>
  </si>
  <si>
    <t>Court-Ordered Judgments and Fines - Other Court-Ordered</t>
  </si>
  <si>
    <t>State Fines and Forfeits</t>
  </si>
  <si>
    <t>2013 Municipal Population:</t>
  </si>
  <si>
    <t>Local Fiscal Year Ended September 30, 2014</t>
  </si>
  <si>
    <t>Federal Grant - Physical Environment - Water Supply System</t>
  </si>
  <si>
    <t>State Grant - Physical Environment - Water Supply System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</si>
  <si>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</si>
  <si>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</si>
  <si>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</si>
  <si>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</si>
  <si>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</si>
  <si>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</si>
  <si>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Economic Environment</t>
  </si>
  <si>
    <t>Sales - Disposition of Fixed Assets</t>
  </si>
  <si>
    <t>2017 Municipal Population:</t>
  </si>
  <si>
    <t>Local Fiscal Year Ended September 30, 2018</t>
  </si>
  <si>
    <t>2018 Municipal Population:</t>
  </si>
  <si>
    <t>Local Fiscal Year Ended September 30, 2019</t>
  </si>
  <si>
    <t>Grants from Other Local Units - Physical Environment</t>
  </si>
  <si>
    <t>Grants from Other Local Units - Economic Environment</t>
  </si>
  <si>
    <t>General Government - Administrative Service Fees</t>
  </si>
  <si>
    <t>Other Judgments, Fines, and Forfeits</t>
  </si>
  <si>
    <t>Other Miscellaneous Revenues - Settlements</t>
  </si>
  <si>
    <t>2019 Municipal Population:</t>
  </si>
  <si>
    <t>Local Fiscal Year Ended September 30, 2020</t>
  </si>
  <si>
    <t>Proprietary Non-Operating - Other Grants and Donations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</si>
  <si>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</si>
  <si>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</si>
  <si>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</si>
  <si>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</si>
  <si>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</si>
  <si>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</si>
  <si>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</si>
  <si>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</si>
  <si>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</si>
  <si>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</si>
  <si>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</si>
  <si>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</si>
  <si>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</si>
  <si>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</si>
  <si>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</si>
  <si>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</si>
  <si>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Federal Grant - Physical Environment - Sewer / Wastewater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</si>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</sst>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tabSelected="1" workbookViewId="0">
      <pane xSplit="3" ySplit="4" topLeftCell="O53" activePane="bottomRight" state="frozen"/>
      <selection pane="topRight" activeCell="D1" sqref="D1"/>
      <selection pane="bottomLeft" activeCell="A5" sqref="A5"/>
      <selection pane="bottomRight" activeCell="O67" sqref="O67:P67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SUM(D6:D11)</f>
        <v>37250150</v>
      </c>
      <c r="E5" s="27">
        <f t="shared" si="0"/>
        <v>2042702</v>
      </c>
      <c r="F5" s="27">
        <f t="shared" si="0"/>
        <v>0</v>
      </c>
      <c r="G5" s="27">
        <f t="shared" si="0"/>
        <v>5048022</v>
      </c>
      <c r="H5" s="27">
        <f t="shared" si="0"/>
        <v>0</v>
      </c>
      <c r="I5" s="27">
        <f t="shared" si="0"/>
        <v>526225</v>
      </c>
      <c r="J5" s="27">
        <f t="shared" si="0"/>
        <v>0</v>
      </c>
      <c r="K5" s="27">
        <f t="shared" si="0"/>
        <v>676591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45543690</v>
      </c>
      <c r="P5" s="33">
        <f t="shared" ref="P5:P36" si="1">(O5/P$69)</f>
        <v>447.66102794460227</v>
      </c>
      <c r="Q5" s="6"/>
    </row>
    <row r="6" spans="1:134">
      <c r="A6" s="12"/>
      <c r="B6" s="25">
        <v>311</v>
      </c>
      <c r="C6" s="20" t="s">
        <v>2</v>
      </c>
      <c r="D6" s="46">
        <v>33406006</v>
      </c>
      <c r="E6" s="46">
        <v>0</v>
      </c>
      <c r="F6" s="46">
        <v>0</v>
      </c>
      <c r="G6" s="46">
        <v>0</v>
      </c>
      <c r="H6" s="46">
        <v>0</v>
      </c>
      <c r="I6" s="46">
        <v>526225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33932231</v>
      </c>
      <c r="P6" s="47">
        <f t="shared" si="1"/>
        <v>333.52891278492586</v>
      </c>
      <c r="Q6" s="9"/>
    </row>
    <row r="7" spans="1:134">
      <c r="A7" s="12"/>
      <c r="B7" s="25">
        <v>312.41000000000003</v>
      </c>
      <c r="C7" s="20" t="s">
        <v>147</v>
      </c>
      <c r="D7" s="46">
        <v>0</v>
      </c>
      <c r="E7" s="46">
        <v>2042702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2042702</v>
      </c>
      <c r="P7" s="47">
        <f t="shared" si="1"/>
        <v>20.078260613149592</v>
      </c>
      <c r="Q7" s="9"/>
    </row>
    <row r="8" spans="1:134">
      <c r="A8" s="12"/>
      <c r="B8" s="25">
        <v>312.51</v>
      </c>
      <c r="C8" s="20" t="s">
        <v>66</v>
      </c>
      <c r="D8" s="46">
        <v>676591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676591</v>
      </c>
      <c r="L8" s="46">
        <v>0</v>
      </c>
      <c r="M8" s="46">
        <v>0</v>
      </c>
      <c r="N8" s="46">
        <v>0</v>
      </c>
      <c r="O8" s="46">
        <f t="shared" si="2"/>
        <v>1353182</v>
      </c>
      <c r="P8" s="47">
        <f t="shared" si="1"/>
        <v>13.300785358325879</v>
      </c>
      <c r="Q8" s="9"/>
    </row>
    <row r="9" spans="1:134">
      <c r="A9" s="12"/>
      <c r="B9" s="25">
        <v>312.64</v>
      </c>
      <c r="C9" s="20" t="s">
        <v>148</v>
      </c>
      <c r="D9" s="46">
        <v>0</v>
      </c>
      <c r="E9" s="46">
        <v>0</v>
      </c>
      <c r="F9" s="46">
        <v>0</v>
      </c>
      <c r="G9" s="46">
        <v>5048022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5048022</v>
      </c>
      <c r="P9" s="47">
        <f t="shared" si="1"/>
        <v>49.618349273125801</v>
      </c>
      <c r="Q9" s="9"/>
    </row>
    <row r="10" spans="1:134">
      <c r="A10" s="12"/>
      <c r="B10" s="25">
        <v>315.10000000000002</v>
      </c>
      <c r="C10" s="20" t="s">
        <v>149</v>
      </c>
      <c r="D10" s="46">
        <v>2659409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2659409</v>
      </c>
      <c r="P10" s="47">
        <f t="shared" si="1"/>
        <v>26.140037547794805</v>
      </c>
      <c r="Q10" s="9"/>
    </row>
    <row r="11" spans="1:134">
      <c r="A11" s="12"/>
      <c r="B11" s="25">
        <v>316</v>
      </c>
      <c r="C11" s="20" t="s">
        <v>99</v>
      </c>
      <c r="D11" s="46">
        <v>508144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508144</v>
      </c>
      <c r="P11" s="47">
        <f t="shared" si="1"/>
        <v>4.9946823672803404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SUM(D13:D23)</f>
        <v>1396338</v>
      </c>
      <c r="E12" s="32">
        <f t="shared" si="3"/>
        <v>331281</v>
      </c>
      <c r="F12" s="32">
        <f t="shared" si="3"/>
        <v>0</v>
      </c>
      <c r="G12" s="32">
        <f t="shared" si="3"/>
        <v>7285050</v>
      </c>
      <c r="H12" s="32">
        <f t="shared" si="3"/>
        <v>0</v>
      </c>
      <c r="I12" s="32">
        <f t="shared" si="3"/>
        <v>22647628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31660297</v>
      </c>
      <c r="P12" s="45">
        <f t="shared" si="1"/>
        <v>311.19746994702024</v>
      </c>
      <c r="Q12" s="10"/>
    </row>
    <row r="13" spans="1:134">
      <c r="A13" s="12"/>
      <c r="B13" s="25">
        <v>323.39999999999998</v>
      </c>
      <c r="C13" s="20" t="s">
        <v>100</v>
      </c>
      <c r="D13" s="46">
        <v>15027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15027</v>
      </c>
      <c r="P13" s="47">
        <f t="shared" si="1"/>
        <v>0.14770437500614328</v>
      </c>
      <c r="Q13" s="9"/>
    </row>
    <row r="14" spans="1:134">
      <c r="A14" s="12"/>
      <c r="B14" s="25">
        <v>323.7</v>
      </c>
      <c r="C14" s="20" t="s">
        <v>15</v>
      </c>
      <c r="D14" s="46">
        <v>1374752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1374752</v>
      </c>
      <c r="P14" s="47">
        <f t="shared" si="1"/>
        <v>13.512802618516371</v>
      </c>
      <c r="Q14" s="9"/>
    </row>
    <row r="15" spans="1:134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693948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693948</v>
      </c>
      <c r="P15" s="47">
        <f t="shared" si="1"/>
        <v>6.8209992431465443</v>
      </c>
      <c r="Q15" s="9"/>
    </row>
    <row r="16" spans="1:134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82645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82645</v>
      </c>
      <c r="P16" s="47">
        <f t="shared" si="1"/>
        <v>0.81233966010399361</v>
      </c>
      <c r="Q16" s="9"/>
    </row>
    <row r="17" spans="1:17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22303522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22303522</v>
      </c>
      <c r="P17" s="47">
        <f t="shared" si="1"/>
        <v>219.22724279269096</v>
      </c>
      <c r="Q17" s="9"/>
    </row>
    <row r="18" spans="1:17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344106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344106</v>
      </c>
      <c r="P18" s="47">
        <f t="shared" si="1"/>
        <v>3.382309287673118</v>
      </c>
      <c r="Q18" s="9"/>
    </row>
    <row r="19" spans="1:17">
      <c r="A19" s="12"/>
      <c r="B19" s="25">
        <v>324.31</v>
      </c>
      <c r="C19" s="20" t="s">
        <v>20</v>
      </c>
      <c r="D19" s="46">
        <v>0</v>
      </c>
      <c r="E19" s="46">
        <v>0</v>
      </c>
      <c r="F19" s="46">
        <v>0</v>
      </c>
      <c r="G19" s="46">
        <v>3472108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3472108</v>
      </c>
      <c r="P19" s="47">
        <f t="shared" si="1"/>
        <v>34.128271916805097</v>
      </c>
      <c r="Q19" s="9"/>
    </row>
    <row r="20" spans="1:17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172871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172871</v>
      </c>
      <c r="P20" s="47">
        <f t="shared" si="1"/>
        <v>1.6991949831428095</v>
      </c>
      <c r="Q20" s="9"/>
    </row>
    <row r="21" spans="1:17">
      <c r="A21" s="12"/>
      <c r="B21" s="25">
        <v>324.61</v>
      </c>
      <c r="C21" s="20" t="s">
        <v>70</v>
      </c>
      <c r="D21" s="46">
        <v>0</v>
      </c>
      <c r="E21" s="46">
        <v>0</v>
      </c>
      <c r="F21" s="46">
        <v>0</v>
      </c>
      <c r="G21" s="46">
        <v>2863478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2863478</v>
      </c>
      <c r="P21" s="47">
        <f t="shared" si="1"/>
        <v>28.145885960859864</v>
      </c>
      <c r="Q21" s="9"/>
    </row>
    <row r="22" spans="1:17">
      <c r="A22" s="12"/>
      <c r="B22" s="25">
        <v>325.2</v>
      </c>
      <c r="C22" s="20" t="s">
        <v>71</v>
      </c>
      <c r="D22" s="46">
        <v>0</v>
      </c>
      <c r="E22" s="46">
        <v>331281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331281</v>
      </c>
      <c r="P22" s="47">
        <f t="shared" si="1"/>
        <v>3.2562489556405243</v>
      </c>
      <c r="Q22" s="9"/>
    </row>
    <row r="23" spans="1:17">
      <c r="A23" s="12"/>
      <c r="B23" s="25">
        <v>329.5</v>
      </c>
      <c r="C23" s="20" t="s">
        <v>150</v>
      </c>
      <c r="D23" s="46">
        <v>6559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6559</v>
      </c>
      <c r="P23" s="47">
        <f t="shared" si="1"/>
        <v>6.4470153434836877E-2</v>
      </c>
      <c r="Q23" s="9"/>
    </row>
    <row r="24" spans="1:17" ht="15.75">
      <c r="A24" s="29" t="s">
        <v>151</v>
      </c>
      <c r="B24" s="30"/>
      <c r="C24" s="31"/>
      <c r="D24" s="32">
        <f t="shared" ref="D24:N24" si="5">SUM(D25:D41)</f>
        <v>7096120</v>
      </c>
      <c r="E24" s="32">
        <f t="shared" si="5"/>
        <v>3496664</v>
      </c>
      <c r="F24" s="32">
        <f t="shared" si="5"/>
        <v>0</v>
      </c>
      <c r="G24" s="32">
        <f t="shared" si="5"/>
        <v>1705075</v>
      </c>
      <c r="H24" s="32">
        <f t="shared" si="5"/>
        <v>0</v>
      </c>
      <c r="I24" s="32">
        <f t="shared" si="5"/>
        <v>749608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13047467</v>
      </c>
      <c r="P24" s="45">
        <f t="shared" si="1"/>
        <v>128.24701927518996</v>
      </c>
      <c r="Q24" s="10"/>
    </row>
    <row r="25" spans="1:17">
      <c r="A25" s="12"/>
      <c r="B25" s="25">
        <v>331.31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101746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6" si="6">SUM(D25:N25)</f>
        <v>101746</v>
      </c>
      <c r="P25" s="47">
        <f t="shared" si="1"/>
        <v>1.0000884633909</v>
      </c>
      <c r="Q25" s="9"/>
    </row>
    <row r="26" spans="1:17">
      <c r="A26" s="12"/>
      <c r="B26" s="25">
        <v>331.35</v>
      </c>
      <c r="C26" s="20" t="s">
        <v>157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277212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277212</v>
      </c>
      <c r="P26" s="47">
        <f t="shared" si="1"/>
        <v>2.7247903909098952</v>
      </c>
      <c r="Q26" s="9"/>
    </row>
    <row r="27" spans="1:17">
      <c r="A27" s="12"/>
      <c r="B27" s="25">
        <v>331.49</v>
      </c>
      <c r="C27" s="20" t="s">
        <v>72</v>
      </c>
      <c r="D27" s="46">
        <v>0</v>
      </c>
      <c r="E27" s="46">
        <v>0</v>
      </c>
      <c r="F27" s="46">
        <v>0</v>
      </c>
      <c r="G27" s="46">
        <v>1124265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1124265</v>
      </c>
      <c r="P27" s="47">
        <f t="shared" si="1"/>
        <v>11.050699352251394</v>
      </c>
      <c r="Q27" s="9"/>
    </row>
    <row r="28" spans="1:17">
      <c r="A28" s="12"/>
      <c r="B28" s="25">
        <v>331.5</v>
      </c>
      <c r="C28" s="20" t="s">
        <v>26</v>
      </c>
      <c r="D28" s="46">
        <v>1071318</v>
      </c>
      <c r="E28" s="46">
        <v>856686</v>
      </c>
      <c r="F28" s="46">
        <v>0</v>
      </c>
      <c r="G28" s="46">
        <v>0</v>
      </c>
      <c r="H28" s="46">
        <v>0</v>
      </c>
      <c r="I28" s="46">
        <v>336516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2264520</v>
      </c>
      <c r="P28" s="47">
        <f t="shared" si="1"/>
        <v>22.258568662335236</v>
      </c>
      <c r="Q28" s="9"/>
    </row>
    <row r="29" spans="1:17">
      <c r="A29" s="12"/>
      <c r="B29" s="25">
        <v>334.2</v>
      </c>
      <c r="C29" s="20" t="s">
        <v>75</v>
      </c>
      <c r="D29" s="46">
        <v>17144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17144</v>
      </c>
      <c r="P29" s="47">
        <f t="shared" si="1"/>
        <v>0.16851293039896989</v>
      </c>
      <c r="Q29" s="9"/>
    </row>
    <row r="30" spans="1:17">
      <c r="A30" s="12"/>
      <c r="B30" s="25">
        <v>334.5</v>
      </c>
      <c r="C30" s="20" t="s">
        <v>127</v>
      </c>
      <c r="D30" s="46">
        <v>33628</v>
      </c>
      <c r="E30" s="46">
        <v>0</v>
      </c>
      <c r="F30" s="46">
        <v>0</v>
      </c>
      <c r="G30" s="46">
        <v>0</v>
      </c>
      <c r="H30" s="46">
        <v>0</v>
      </c>
      <c r="I30" s="46">
        <v>34134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67762</v>
      </c>
      <c r="P30" s="47">
        <f t="shared" si="1"/>
        <v>0.66605069935225136</v>
      </c>
      <c r="Q30" s="9"/>
    </row>
    <row r="31" spans="1:17">
      <c r="A31" s="12"/>
      <c r="B31" s="25">
        <v>334.7</v>
      </c>
      <c r="C31" s="20" t="s">
        <v>27</v>
      </c>
      <c r="D31" s="46">
        <v>0</v>
      </c>
      <c r="E31" s="46">
        <v>0</v>
      </c>
      <c r="F31" s="46">
        <v>0</v>
      </c>
      <c r="G31" s="46">
        <v>489653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489653</v>
      </c>
      <c r="P31" s="47">
        <f t="shared" si="1"/>
        <v>4.8129294160433274</v>
      </c>
      <c r="Q31" s="9"/>
    </row>
    <row r="32" spans="1:17">
      <c r="A32" s="12"/>
      <c r="B32" s="25">
        <v>335.125</v>
      </c>
      <c r="C32" s="20" t="s">
        <v>152</v>
      </c>
      <c r="D32" s="46">
        <v>1206326</v>
      </c>
      <c r="E32" s="46">
        <v>986994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2193320</v>
      </c>
      <c r="P32" s="47">
        <f t="shared" si="1"/>
        <v>21.558724947659162</v>
      </c>
      <c r="Q32" s="9"/>
    </row>
    <row r="33" spans="1:17">
      <c r="A33" s="12"/>
      <c r="B33" s="25">
        <v>335.14</v>
      </c>
      <c r="C33" s="20" t="s">
        <v>104</v>
      </c>
      <c r="D33" s="46">
        <v>673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673</v>
      </c>
      <c r="P33" s="47">
        <f t="shared" si="1"/>
        <v>6.6150957861938137E-3</v>
      </c>
      <c r="Q33" s="9"/>
    </row>
    <row r="34" spans="1:17">
      <c r="A34" s="12"/>
      <c r="B34" s="25">
        <v>335.15</v>
      </c>
      <c r="C34" s="20" t="s">
        <v>105</v>
      </c>
      <c r="D34" s="46">
        <v>29440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29440</v>
      </c>
      <c r="P34" s="47">
        <f t="shared" si="1"/>
        <v>0.289373580899771</v>
      </c>
      <c r="Q34" s="9"/>
    </row>
    <row r="35" spans="1:17">
      <c r="A35" s="12"/>
      <c r="B35" s="25">
        <v>335.18</v>
      </c>
      <c r="C35" s="20" t="s">
        <v>153</v>
      </c>
      <c r="D35" s="46">
        <v>4408831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4408831</v>
      </c>
      <c r="P35" s="47">
        <f t="shared" si="1"/>
        <v>43.335571129480918</v>
      </c>
      <c r="Q35" s="9"/>
    </row>
    <row r="36" spans="1:17">
      <c r="A36" s="12"/>
      <c r="B36" s="25">
        <v>335.21</v>
      </c>
      <c r="C36" s="20" t="s">
        <v>76</v>
      </c>
      <c r="D36" s="46">
        <v>28640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28640</v>
      </c>
      <c r="P36" s="47">
        <f t="shared" si="1"/>
        <v>0.28151016837532067</v>
      </c>
      <c r="Q36" s="9"/>
    </row>
    <row r="37" spans="1:17">
      <c r="A37" s="12"/>
      <c r="B37" s="25">
        <v>337.1</v>
      </c>
      <c r="C37" s="20" t="s">
        <v>32</v>
      </c>
      <c r="D37" s="46">
        <v>0</v>
      </c>
      <c r="E37" s="46">
        <v>0</v>
      </c>
      <c r="F37" s="46">
        <v>0</v>
      </c>
      <c r="G37" s="46">
        <v>91157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0" si="7">SUM(D37:N37)</f>
        <v>91157</v>
      </c>
      <c r="P37" s="47">
        <f t="shared" ref="P37:P68" si="8">(O37/P$69)</f>
        <v>0.89600636936414479</v>
      </c>
      <c r="Q37" s="9"/>
    </row>
    <row r="38" spans="1:17">
      <c r="A38" s="12"/>
      <c r="B38" s="25">
        <v>337.2</v>
      </c>
      <c r="C38" s="20" t="s">
        <v>107</v>
      </c>
      <c r="D38" s="46">
        <v>261565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261565</v>
      </c>
      <c r="P38" s="47">
        <f t="shared" si="8"/>
        <v>2.570991871197303</v>
      </c>
      <c r="Q38" s="9"/>
    </row>
    <row r="39" spans="1:17">
      <c r="A39" s="12"/>
      <c r="B39" s="25">
        <v>337.5</v>
      </c>
      <c r="C39" s="20" t="s">
        <v>134</v>
      </c>
      <c r="D39" s="46">
        <v>4046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4046</v>
      </c>
      <c r="P39" s="47">
        <f t="shared" si="8"/>
        <v>3.976920884240738E-2</v>
      </c>
      <c r="Q39" s="9"/>
    </row>
    <row r="40" spans="1:17">
      <c r="A40" s="12"/>
      <c r="B40" s="25">
        <v>337.7</v>
      </c>
      <c r="C40" s="20" t="s">
        <v>109</v>
      </c>
      <c r="D40" s="46">
        <v>20000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20000</v>
      </c>
      <c r="P40" s="47">
        <f t="shared" si="8"/>
        <v>0.19658531311125746</v>
      </c>
      <c r="Q40" s="9"/>
    </row>
    <row r="41" spans="1:17">
      <c r="A41" s="12"/>
      <c r="B41" s="25">
        <v>338</v>
      </c>
      <c r="C41" s="20" t="s">
        <v>33</v>
      </c>
      <c r="D41" s="46">
        <v>14509</v>
      </c>
      <c r="E41" s="46">
        <v>1652984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1667493</v>
      </c>
      <c r="P41" s="47">
        <f t="shared" si="8"/>
        <v>16.390231675791501</v>
      </c>
      <c r="Q41" s="9"/>
    </row>
    <row r="42" spans="1:17" ht="15.75">
      <c r="A42" s="29" t="s">
        <v>38</v>
      </c>
      <c r="B42" s="30"/>
      <c r="C42" s="31"/>
      <c r="D42" s="32">
        <f t="shared" ref="D42:N42" si="9">SUM(D43:D54)</f>
        <v>7176238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92443000</v>
      </c>
      <c r="J42" s="32">
        <f t="shared" si="9"/>
        <v>23393458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123012696</v>
      </c>
      <c r="P42" s="45">
        <f t="shared" si="8"/>
        <v>1209.1244679909964</v>
      </c>
      <c r="Q42" s="10"/>
    </row>
    <row r="43" spans="1:17">
      <c r="A43" s="12"/>
      <c r="B43" s="25">
        <v>341.2</v>
      </c>
      <c r="C43" s="20" t="s">
        <v>110</v>
      </c>
      <c r="D43" s="46">
        <v>3743848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18461695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3" si="10">SUM(D43:N43)</f>
        <v>22205543</v>
      </c>
      <c r="P43" s="47">
        <f t="shared" si="8"/>
        <v>218.26418117302455</v>
      </c>
      <c r="Q43" s="9"/>
    </row>
    <row r="44" spans="1:17">
      <c r="A44" s="12"/>
      <c r="B44" s="25">
        <v>341.3</v>
      </c>
      <c r="C44" s="20" t="s">
        <v>135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4887882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4887882</v>
      </c>
      <c r="P44" s="47">
        <f t="shared" si="8"/>
        <v>48.044290671043967</v>
      </c>
      <c r="Q44" s="9"/>
    </row>
    <row r="45" spans="1:17">
      <c r="A45" s="12"/>
      <c r="B45" s="25">
        <v>341.9</v>
      </c>
      <c r="C45" s="20" t="s">
        <v>111</v>
      </c>
      <c r="D45" s="46">
        <v>508131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508131</v>
      </c>
      <c r="P45" s="47">
        <f t="shared" si="8"/>
        <v>4.9945545868268182</v>
      </c>
      <c r="Q45" s="9"/>
    </row>
    <row r="46" spans="1:17">
      <c r="A46" s="12"/>
      <c r="B46" s="25">
        <v>342.5</v>
      </c>
      <c r="C46" s="20" t="s">
        <v>43</v>
      </c>
      <c r="D46" s="46">
        <v>1379</v>
      </c>
      <c r="E46" s="46">
        <v>0</v>
      </c>
      <c r="F46" s="46">
        <v>0</v>
      </c>
      <c r="G46" s="46">
        <v>0</v>
      </c>
      <c r="H46" s="46">
        <v>0</v>
      </c>
      <c r="I46" s="46">
        <v>2158193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2159572</v>
      </c>
      <c r="P46" s="47">
        <f t="shared" si="8"/>
        <v>21.227006890315224</v>
      </c>
      <c r="Q46" s="9"/>
    </row>
    <row r="47" spans="1:17">
      <c r="A47" s="12"/>
      <c r="B47" s="25">
        <v>342.9</v>
      </c>
      <c r="C47" s="20" t="s">
        <v>113</v>
      </c>
      <c r="D47" s="46">
        <v>9248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9248</v>
      </c>
      <c r="P47" s="47">
        <f t="shared" si="8"/>
        <v>9.0901048782645447E-2</v>
      </c>
      <c r="Q47" s="9"/>
    </row>
    <row r="48" spans="1:17">
      <c r="A48" s="12"/>
      <c r="B48" s="25">
        <v>343.4</v>
      </c>
      <c r="C48" s="20" t="s">
        <v>44</v>
      </c>
      <c r="D48" s="46">
        <v>107273</v>
      </c>
      <c r="E48" s="46">
        <v>0</v>
      </c>
      <c r="F48" s="46">
        <v>0</v>
      </c>
      <c r="G48" s="46">
        <v>0</v>
      </c>
      <c r="H48" s="46">
        <v>0</v>
      </c>
      <c r="I48" s="46">
        <v>15231156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15338429</v>
      </c>
      <c r="P48" s="47">
        <f t="shared" si="8"/>
        <v>150.76549337998958</v>
      </c>
      <c r="Q48" s="9"/>
    </row>
    <row r="49" spans="1:17">
      <c r="A49" s="12"/>
      <c r="B49" s="25">
        <v>343.6</v>
      </c>
      <c r="C49" s="20" t="s">
        <v>45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59001074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59001074</v>
      </c>
      <c r="P49" s="47">
        <f t="shared" si="8"/>
        <v>579.93723030952356</v>
      </c>
      <c r="Q49" s="9"/>
    </row>
    <row r="50" spans="1:17">
      <c r="A50" s="12"/>
      <c r="B50" s="25">
        <v>343.9</v>
      </c>
      <c r="C50" s="20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15706647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15706647</v>
      </c>
      <c r="P50" s="47">
        <f t="shared" si="8"/>
        <v>154.38480592114962</v>
      </c>
      <c r="Q50" s="9"/>
    </row>
    <row r="51" spans="1:17">
      <c r="A51" s="12"/>
      <c r="B51" s="25">
        <v>344.9</v>
      </c>
      <c r="C51" s="20" t="s">
        <v>114</v>
      </c>
      <c r="D51" s="46">
        <v>247242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38508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285750</v>
      </c>
      <c r="P51" s="47">
        <f t="shared" si="8"/>
        <v>2.8087126610770907</v>
      </c>
      <c r="Q51" s="9"/>
    </row>
    <row r="52" spans="1:17">
      <c r="A52" s="12"/>
      <c r="B52" s="25">
        <v>346.4</v>
      </c>
      <c r="C52" s="20" t="s">
        <v>83</v>
      </c>
      <c r="D52" s="46">
        <v>34749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34749</v>
      </c>
      <c r="P52" s="47">
        <f t="shared" si="8"/>
        <v>0.34155715226515426</v>
      </c>
      <c r="Q52" s="9"/>
    </row>
    <row r="53" spans="1:17">
      <c r="A53" s="12"/>
      <c r="B53" s="25">
        <v>347.2</v>
      </c>
      <c r="C53" s="20" t="s">
        <v>47</v>
      </c>
      <c r="D53" s="46">
        <v>2345290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2345290</v>
      </c>
      <c r="P53" s="47">
        <f t="shared" si="8"/>
        <v>23.052478449335052</v>
      </c>
      <c r="Q53" s="9"/>
    </row>
    <row r="54" spans="1:17">
      <c r="A54" s="12"/>
      <c r="B54" s="25">
        <v>349</v>
      </c>
      <c r="C54" s="20" t="s">
        <v>154</v>
      </c>
      <c r="D54" s="46">
        <v>179078</v>
      </c>
      <c r="E54" s="46">
        <v>0</v>
      </c>
      <c r="F54" s="46">
        <v>0</v>
      </c>
      <c r="G54" s="46">
        <v>0</v>
      </c>
      <c r="H54" s="46">
        <v>0</v>
      </c>
      <c r="I54" s="46">
        <v>345930</v>
      </c>
      <c r="J54" s="46">
        <v>5373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530381</v>
      </c>
      <c r="P54" s="47">
        <f t="shared" si="8"/>
        <v>5.2132557476630925</v>
      </c>
      <c r="Q54" s="9"/>
    </row>
    <row r="55" spans="1:17" ht="15.75">
      <c r="A55" s="29" t="s">
        <v>39</v>
      </c>
      <c r="B55" s="30"/>
      <c r="C55" s="31"/>
      <c r="D55" s="32">
        <f t="shared" ref="D55:N55" si="11">SUM(D56:D57)</f>
        <v>617782</v>
      </c>
      <c r="E55" s="32">
        <f t="shared" si="11"/>
        <v>7779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625561</v>
      </c>
      <c r="P55" s="45">
        <f t="shared" si="8"/>
        <v>6.1488052527595665</v>
      </c>
      <c r="Q55" s="10"/>
    </row>
    <row r="56" spans="1:17">
      <c r="A56" s="13"/>
      <c r="B56" s="39">
        <v>354</v>
      </c>
      <c r="C56" s="21" t="s">
        <v>50</v>
      </c>
      <c r="D56" s="46">
        <v>617782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7" si="12">SUM(D56:N56)</f>
        <v>617782</v>
      </c>
      <c r="P56" s="47">
        <f t="shared" si="8"/>
        <v>6.0723433952249426</v>
      </c>
      <c r="Q56" s="9"/>
    </row>
    <row r="57" spans="1:17">
      <c r="A57" s="13"/>
      <c r="B57" s="39">
        <v>359</v>
      </c>
      <c r="C57" s="21" t="s">
        <v>136</v>
      </c>
      <c r="D57" s="46">
        <v>0</v>
      </c>
      <c r="E57" s="46">
        <v>7779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7779</v>
      </c>
      <c r="P57" s="47">
        <f t="shared" si="8"/>
        <v>7.646185753462359E-2</v>
      </c>
      <c r="Q57" s="9"/>
    </row>
    <row r="58" spans="1:17" ht="15.75">
      <c r="A58" s="29" t="s">
        <v>3</v>
      </c>
      <c r="B58" s="30"/>
      <c r="C58" s="31"/>
      <c r="D58" s="32">
        <f t="shared" ref="D58:N58" si="13">SUM(D59:D63)</f>
        <v>2045217</v>
      </c>
      <c r="E58" s="32">
        <f t="shared" si="13"/>
        <v>394851</v>
      </c>
      <c r="F58" s="32">
        <f t="shared" si="13"/>
        <v>0</v>
      </c>
      <c r="G58" s="32">
        <f t="shared" si="13"/>
        <v>1515495</v>
      </c>
      <c r="H58" s="32">
        <f t="shared" si="13"/>
        <v>0</v>
      </c>
      <c r="I58" s="32">
        <f t="shared" si="13"/>
        <v>4020015</v>
      </c>
      <c r="J58" s="32">
        <f t="shared" si="13"/>
        <v>1815896</v>
      </c>
      <c r="K58" s="32">
        <f t="shared" si="13"/>
        <v>430275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10221749</v>
      </c>
      <c r="P58" s="45">
        <f t="shared" si="8"/>
        <v>100.47228638548414</v>
      </c>
      <c r="Q58" s="10"/>
    </row>
    <row r="59" spans="1:17">
      <c r="A59" s="12"/>
      <c r="B59" s="25">
        <v>361.1</v>
      </c>
      <c r="C59" s="20" t="s">
        <v>52</v>
      </c>
      <c r="D59" s="46">
        <v>1851307</v>
      </c>
      <c r="E59" s="46">
        <v>394851</v>
      </c>
      <c r="F59" s="46">
        <v>0</v>
      </c>
      <c r="G59" s="46">
        <v>1515495</v>
      </c>
      <c r="H59" s="46">
        <v>0</v>
      </c>
      <c r="I59" s="46">
        <v>3600916</v>
      </c>
      <c r="J59" s="46">
        <v>696924</v>
      </c>
      <c r="K59" s="46">
        <v>430275</v>
      </c>
      <c r="L59" s="46">
        <v>0</v>
      </c>
      <c r="M59" s="46">
        <v>0</v>
      </c>
      <c r="N59" s="46">
        <v>0</v>
      </c>
      <c r="O59" s="46">
        <f>SUM(D59:N59)</f>
        <v>8489768</v>
      </c>
      <c r="P59" s="47">
        <f t="shared" si="8"/>
        <v>83.448185026096695</v>
      </c>
      <c r="Q59" s="9"/>
    </row>
    <row r="60" spans="1:17">
      <c r="A60" s="12"/>
      <c r="B60" s="25">
        <v>362</v>
      </c>
      <c r="C60" s="20" t="s">
        <v>53</v>
      </c>
      <c r="D60" s="46">
        <v>10553</v>
      </c>
      <c r="E60" s="46">
        <v>0</v>
      </c>
      <c r="F60" s="46">
        <v>0</v>
      </c>
      <c r="G60" s="46">
        <v>0</v>
      </c>
      <c r="H60" s="46">
        <v>0</v>
      </c>
      <c r="I60" s="46">
        <v>417539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6" si="14">SUM(D60:N60)</f>
        <v>428092</v>
      </c>
      <c r="P60" s="47">
        <f t="shared" si="8"/>
        <v>4.2078299930212211</v>
      </c>
      <c r="Q60" s="9"/>
    </row>
    <row r="61" spans="1:17">
      <c r="A61" s="12"/>
      <c r="B61" s="25">
        <v>364</v>
      </c>
      <c r="C61" s="20" t="s">
        <v>128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976980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976980</v>
      </c>
      <c r="P61" s="47">
        <f t="shared" si="8"/>
        <v>9.6029959601718158</v>
      </c>
      <c r="Q61" s="9"/>
    </row>
    <row r="62" spans="1:17">
      <c r="A62" s="12"/>
      <c r="B62" s="25">
        <v>369.3</v>
      </c>
      <c r="C62" s="20" t="s">
        <v>137</v>
      </c>
      <c r="D62" s="46">
        <v>77388</v>
      </c>
      <c r="E62" s="46">
        <v>0</v>
      </c>
      <c r="F62" s="46">
        <v>0</v>
      </c>
      <c r="G62" s="46">
        <v>0</v>
      </c>
      <c r="H62" s="46">
        <v>0</v>
      </c>
      <c r="I62" s="46">
        <v>1560</v>
      </c>
      <c r="J62" s="46">
        <v>111992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190940</v>
      </c>
      <c r="P62" s="47">
        <f t="shared" si="8"/>
        <v>1.8767999842731748</v>
      </c>
      <c r="Q62" s="9"/>
    </row>
    <row r="63" spans="1:17">
      <c r="A63" s="12"/>
      <c r="B63" s="25">
        <v>369.9</v>
      </c>
      <c r="C63" s="20" t="s">
        <v>56</v>
      </c>
      <c r="D63" s="46">
        <v>105969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30000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135969</v>
      </c>
      <c r="P63" s="47">
        <f t="shared" si="8"/>
        <v>1.3364754219212283</v>
      </c>
      <c r="Q63" s="9"/>
    </row>
    <row r="64" spans="1:17" ht="15.75">
      <c r="A64" s="29" t="s">
        <v>40</v>
      </c>
      <c r="B64" s="30"/>
      <c r="C64" s="31"/>
      <c r="D64" s="32">
        <f t="shared" ref="D64:N64" si="15">SUM(D65:D66)</f>
        <v>1268457</v>
      </c>
      <c r="E64" s="32">
        <f t="shared" si="15"/>
        <v>3580035</v>
      </c>
      <c r="F64" s="32">
        <f t="shared" si="15"/>
        <v>0</v>
      </c>
      <c r="G64" s="32">
        <f t="shared" si="15"/>
        <v>1449922</v>
      </c>
      <c r="H64" s="32">
        <f t="shared" si="15"/>
        <v>0</v>
      </c>
      <c r="I64" s="32">
        <f t="shared" si="15"/>
        <v>211683</v>
      </c>
      <c r="J64" s="32">
        <f t="shared" si="15"/>
        <v>1444180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si="15"/>
        <v>0</v>
      </c>
      <c r="O64" s="32">
        <f t="shared" si="14"/>
        <v>7954277</v>
      </c>
      <c r="P64" s="45">
        <f t="shared" si="8"/>
        <v>78.184701730933682</v>
      </c>
      <c r="Q64" s="9"/>
    </row>
    <row r="65" spans="1:120">
      <c r="A65" s="12"/>
      <c r="B65" s="25">
        <v>381</v>
      </c>
      <c r="C65" s="20" t="s">
        <v>57</v>
      </c>
      <c r="D65" s="46">
        <v>1268457</v>
      </c>
      <c r="E65" s="46">
        <v>3580035</v>
      </c>
      <c r="F65" s="46">
        <v>0</v>
      </c>
      <c r="G65" s="46">
        <v>1449922</v>
      </c>
      <c r="H65" s="46">
        <v>0</v>
      </c>
      <c r="I65" s="46">
        <v>211483</v>
      </c>
      <c r="J65" s="46">
        <v>1444180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7954077</v>
      </c>
      <c r="P65" s="47">
        <f t="shared" si="8"/>
        <v>78.182735877802571</v>
      </c>
      <c r="Q65" s="9"/>
    </row>
    <row r="66" spans="1:120" ht="15.75" thickBot="1">
      <c r="A66" s="12"/>
      <c r="B66" s="25">
        <v>389.4</v>
      </c>
      <c r="C66" s="20" t="s">
        <v>58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200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200</v>
      </c>
      <c r="P66" s="47">
        <f t="shared" si="8"/>
        <v>1.9658531311125744E-3</v>
      </c>
      <c r="Q66" s="9"/>
    </row>
    <row r="67" spans="1:120" ht="16.5" thickBot="1">
      <c r="A67" s="14" t="s">
        <v>48</v>
      </c>
      <c r="B67" s="23"/>
      <c r="C67" s="22"/>
      <c r="D67" s="15">
        <f t="shared" ref="D67:N67" si="16">SUM(D5,D12,D24,D42,D55,D58,D64)</f>
        <v>56850302</v>
      </c>
      <c r="E67" s="15">
        <f t="shared" si="16"/>
        <v>9853312</v>
      </c>
      <c r="F67" s="15">
        <f t="shared" si="16"/>
        <v>0</v>
      </c>
      <c r="G67" s="15">
        <f t="shared" si="16"/>
        <v>17003564</v>
      </c>
      <c r="H67" s="15">
        <f t="shared" si="16"/>
        <v>0</v>
      </c>
      <c r="I67" s="15">
        <f t="shared" si="16"/>
        <v>120598159</v>
      </c>
      <c r="J67" s="15">
        <f t="shared" si="16"/>
        <v>26653534</v>
      </c>
      <c r="K67" s="15">
        <f t="shared" si="16"/>
        <v>1106866</v>
      </c>
      <c r="L67" s="15">
        <f t="shared" si="16"/>
        <v>0</v>
      </c>
      <c r="M67" s="15">
        <f t="shared" si="16"/>
        <v>0</v>
      </c>
      <c r="N67" s="15">
        <f t="shared" si="16"/>
        <v>0</v>
      </c>
      <c r="O67" s="15">
        <f>SUM(D67:N67)</f>
        <v>232065737</v>
      </c>
      <c r="P67" s="38">
        <f t="shared" si="8"/>
        <v>2281.0357785269862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160</v>
      </c>
      <c r="N69" s="48"/>
      <c r="O69" s="48"/>
      <c r="P69" s="43">
        <v>101737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81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18202247</v>
      </c>
      <c r="E5" s="27">
        <f t="shared" si="0"/>
        <v>1692390</v>
      </c>
      <c r="F5" s="27">
        <f t="shared" si="0"/>
        <v>0</v>
      </c>
      <c r="G5" s="27">
        <f t="shared" si="0"/>
        <v>2392639</v>
      </c>
      <c r="H5" s="27">
        <f t="shared" si="0"/>
        <v>0</v>
      </c>
      <c r="I5" s="27">
        <f t="shared" si="0"/>
        <v>275133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22562409</v>
      </c>
      <c r="O5" s="33">
        <f t="shared" ref="O5:O36" si="2">(N5/O$65)</f>
        <v>289.0911641852241</v>
      </c>
      <c r="P5" s="6"/>
    </row>
    <row r="6" spans="1:133">
      <c r="A6" s="12"/>
      <c r="B6" s="25">
        <v>311</v>
      </c>
      <c r="C6" s="20" t="s">
        <v>2</v>
      </c>
      <c r="D6" s="46">
        <v>14951258</v>
      </c>
      <c r="E6" s="46">
        <v>0</v>
      </c>
      <c r="F6" s="46">
        <v>0</v>
      </c>
      <c r="G6" s="46">
        <v>0</v>
      </c>
      <c r="H6" s="46">
        <v>0</v>
      </c>
      <c r="I6" s="46">
        <v>275133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15226391</v>
      </c>
      <c r="O6" s="47">
        <f t="shared" si="2"/>
        <v>195.09508494990135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1692390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1692390</v>
      </c>
      <c r="O7" s="47">
        <f t="shared" si="2"/>
        <v>21.684519386003128</v>
      </c>
      <c r="P7" s="9"/>
    </row>
    <row r="8" spans="1:133">
      <c r="A8" s="12"/>
      <c r="B8" s="25">
        <v>312.51</v>
      </c>
      <c r="C8" s="20" t="s">
        <v>66</v>
      </c>
      <c r="D8" s="46">
        <v>381967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381967</v>
      </c>
      <c r="O8" s="47">
        <f t="shared" si="2"/>
        <v>4.8941265407580143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2392639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2392639</v>
      </c>
      <c r="O9" s="47">
        <f t="shared" si="2"/>
        <v>30.65677933526382</v>
      </c>
      <c r="P9" s="9"/>
    </row>
    <row r="10" spans="1:133">
      <c r="A10" s="12"/>
      <c r="B10" s="25">
        <v>315</v>
      </c>
      <c r="C10" s="20" t="s">
        <v>98</v>
      </c>
      <c r="D10" s="46">
        <v>2522865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2522865</v>
      </c>
      <c r="O10" s="47">
        <f t="shared" si="2"/>
        <v>32.325359403428749</v>
      </c>
      <c r="P10" s="9"/>
    </row>
    <row r="11" spans="1:133">
      <c r="A11" s="12"/>
      <c r="B11" s="25">
        <v>316</v>
      </c>
      <c r="C11" s="20" t="s">
        <v>99</v>
      </c>
      <c r="D11" s="46">
        <v>346157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346157</v>
      </c>
      <c r="O11" s="47">
        <f t="shared" si="2"/>
        <v>4.4352945698690514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SUM(D13:D23)</f>
        <v>904908</v>
      </c>
      <c r="E12" s="32">
        <f t="shared" si="3"/>
        <v>2065297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2451766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5421971</v>
      </c>
      <c r="O12" s="45">
        <f t="shared" si="2"/>
        <v>69.471478358916542</v>
      </c>
      <c r="P12" s="10"/>
    </row>
    <row r="13" spans="1:133">
      <c r="A13" s="12"/>
      <c r="B13" s="25">
        <v>323.39999999999998</v>
      </c>
      <c r="C13" s="20" t="s">
        <v>100</v>
      </c>
      <c r="D13" s="46">
        <v>10586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2" si="4">SUM(D13:M13)</f>
        <v>10586</v>
      </c>
      <c r="O13" s="47">
        <f t="shared" si="2"/>
        <v>0.13563795710222176</v>
      </c>
      <c r="P13" s="9"/>
    </row>
    <row r="14" spans="1:133">
      <c r="A14" s="12"/>
      <c r="B14" s="25">
        <v>323.7</v>
      </c>
      <c r="C14" s="20" t="s">
        <v>15</v>
      </c>
      <c r="D14" s="46">
        <v>774172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774172</v>
      </c>
      <c r="O14" s="47">
        <f t="shared" si="2"/>
        <v>9.9194321297696231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240291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240291</v>
      </c>
      <c r="O15" s="47">
        <f t="shared" si="2"/>
        <v>3.0788381211080647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3537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3537</v>
      </c>
      <c r="O16" s="47">
        <f t="shared" si="2"/>
        <v>4.5319427004587041E-2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1226002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1226002</v>
      </c>
      <c r="O17" s="47">
        <f t="shared" si="2"/>
        <v>15.708710247802578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1225764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1225764</v>
      </c>
      <c r="O18" s="47">
        <f t="shared" si="2"/>
        <v>15.705660764164723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872830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872830</v>
      </c>
      <c r="O19" s="47">
        <f t="shared" si="2"/>
        <v>11.183532788355585</v>
      </c>
      <c r="P19" s="9"/>
    </row>
    <row r="20" spans="1:16">
      <c r="A20" s="12"/>
      <c r="B20" s="25">
        <v>324.32</v>
      </c>
      <c r="C20" s="20" t="s">
        <v>21</v>
      </c>
      <c r="D20" s="46">
        <v>0</v>
      </c>
      <c r="E20" s="46">
        <v>254335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254335</v>
      </c>
      <c r="O20" s="47">
        <f t="shared" si="2"/>
        <v>3.2587832816544089</v>
      </c>
      <c r="P20" s="9"/>
    </row>
    <row r="21" spans="1:16">
      <c r="A21" s="12"/>
      <c r="B21" s="25">
        <v>324.61</v>
      </c>
      <c r="C21" s="20" t="s">
        <v>70</v>
      </c>
      <c r="D21" s="46">
        <v>0</v>
      </c>
      <c r="E21" s="46">
        <v>446225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446225</v>
      </c>
      <c r="O21" s="47">
        <f t="shared" si="2"/>
        <v>5.7174614970658331</v>
      </c>
      <c r="P21" s="9"/>
    </row>
    <row r="22" spans="1:16">
      <c r="A22" s="12"/>
      <c r="B22" s="25">
        <v>325.2</v>
      </c>
      <c r="C22" s="20" t="s">
        <v>71</v>
      </c>
      <c r="D22" s="46">
        <v>0</v>
      </c>
      <c r="E22" s="46">
        <v>248079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248079</v>
      </c>
      <c r="O22" s="47">
        <f t="shared" si="2"/>
        <v>3.1786254260308024</v>
      </c>
      <c r="P22" s="9"/>
    </row>
    <row r="23" spans="1:16">
      <c r="A23" s="12"/>
      <c r="B23" s="25">
        <v>329</v>
      </c>
      <c r="C23" s="20" t="s">
        <v>23</v>
      </c>
      <c r="D23" s="46">
        <v>120150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120150</v>
      </c>
      <c r="O23" s="47">
        <f t="shared" si="2"/>
        <v>1.5394767188581093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SUM(D25:D37)</f>
        <v>3430395</v>
      </c>
      <c r="E24" s="32">
        <f t="shared" si="5"/>
        <v>7097969</v>
      </c>
      <c r="F24" s="32">
        <f t="shared" si="5"/>
        <v>0</v>
      </c>
      <c r="G24" s="32">
        <f t="shared" si="5"/>
        <v>167843</v>
      </c>
      <c r="H24" s="32">
        <f t="shared" si="5"/>
        <v>0</v>
      </c>
      <c r="I24" s="32">
        <f t="shared" si="5"/>
        <v>620797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11317004</v>
      </c>
      <c r="O24" s="45">
        <f t="shared" si="2"/>
        <v>145.00427952745815</v>
      </c>
      <c r="P24" s="10"/>
    </row>
    <row r="25" spans="1:16">
      <c r="A25" s="12"/>
      <c r="B25" s="25">
        <v>331.31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375000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375000</v>
      </c>
      <c r="O25" s="47">
        <f t="shared" si="2"/>
        <v>4.8048586730902292</v>
      </c>
      <c r="P25" s="9"/>
    </row>
    <row r="26" spans="1:16">
      <c r="A26" s="12"/>
      <c r="B26" s="25">
        <v>331.62</v>
      </c>
      <c r="C26" s="20" t="s">
        <v>101</v>
      </c>
      <c r="D26" s="46">
        <v>0</v>
      </c>
      <c r="E26" s="46">
        <v>1293207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1293207</v>
      </c>
      <c r="O26" s="47">
        <f t="shared" si="2"/>
        <v>16.569804986802655</v>
      </c>
      <c r="P26" s="9"/>
    </row>
    <row r="27" spans="1:16">
      <c r="A27" s="12"/>
      <c r="B27" s="25">
        <v>334.31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245797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245797</v>
      </c>
      <c r="O27" s="47">
        <f t="shared" si="2"/>
        <v>3.1493862593854907</v>
      </c>
      <c r="P27" s="9"/>
    </row>
    <row r="28" spans="1:16">
      <c r="A28" s="12"/>
      <c r="B28" s="25">
        <v>334.39</v>
      </c>
      <c r="C28" s="20" t="s">
        <v>102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5000</v>
      </c>
      <c r="O28" s="47">
        <f t="shared" si="2"/>
        <v>6.4064782307869717E-2</v>
      </c>
      <c r="P28" s="9"/>
    </row>
    <row r="29" spans="1:16">
      <c r="A29" s="12"/>
      <c r="B29" s="25">
        <v>334.7</v>
      </c>
      <c r="C29" s="20" t="s">
        <v>27</v>
      </c>
      <c r="D29" s="46">
        <v>0</v>
      </c>
      <c r="E29" s="46">
        <v>0</v>
      </c>
      <c r="F29" s="46">
        <v>0</v>
      </c>
      <c r="G29" s="46">
        <v>167843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167843</v>
      </c>
      <c r="O29" s="47">
        <f t="shared" si="2"/>
        <v>2.1505650513799552</v>
      </c>
      <c r="P29" s="9"/>
    </row>
    <row r="30" spans="1:16">
      <c r="A30" s="12"/>
      <c r="B30" s="25">
        <v>335.12</v>
      </c>
      <c r="C30" s="20" t="s">
        <v>103</v>
      </c>
      <c r="D30" s="46">
        <v>986340</v>
      </c>
      <c r="E30" s="46">
        <v>668363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1654703</v>
      </c>
      <c r="O30" s="47">
        <f t="shared" si="2"/>
        <v>21.20163749583579</v>
      </c>
      <c r="P30" s="9"/>
    </row>
    <row r="31" spans="1:16">
      <c r="A31" s="12"/>
      <c r="B31" s="25">
        <v>335.14</v>
      </c>
      <c r="C31" s="20" t="s">
        <v>104</v>
      </c>
      <c r="D31" s="46">
        <v>112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</v>
      </c>
      <c r="O31" s="47">
        <f t="shared" si="2"/>
        <v>1.4350511236962816E-3</v>
      </c>
      <c r="P31" s="9"/>
    </row>
    <row r="32" spans="1:16">
      <c r="A32" s="12"/>
      <c r="B32" s="25">
        <v>335.15</v>
      </c>
      <c r="C32" s="20" t="s">
        <v>105</v>
      </c>
      <c r="D32" s="46">
        <v>26166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26166</v>
      </c>
      <c r="O32" s="47">
        <f t="shared" si="2"/>
        <v>0.33526381877354383</v>
      </c>
      <c r="P32" s="9"/>
    </row>
    <row r="33" spans="1:16">
      <c r="A33" s="12"/>
      <c r="B33" s="25">
        <v>335.18</v>
      </c>
      <c r="C33" s="20" t="s">
        <v>106</v>
      </c>
      <c r="D33" s="46">
        <v>2340553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2340553</v>
      </c>
      <c r="O33" s="47">
        <f t="shared" si="2"/>
        <v>29.989403685006277</v>
      </c>
      <c r="P33" s="9"/>
    </row>
    <row r="34" spans="1:16">
      <c r="A34" s="12"/>
      <c r="B34" s="25">
        <v>335.21</v>
      </c>
      <c r="C34" s="20" t="s">
        <v>76</v>
      </c>
      <c r="D34" s="46">
        <v>23529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23529</v>
      </c>
      <c r="O34" s="47">
        <f t="shared" si="2"/>
        <v>0.30147605258437332</v>
      </c>
      <c r="P34" s="9"/>
    </row>
    <row r="35" spans="1:16">
      <c r="A35" s="12"/>
      <c r="B35" s="25">
        <v>337.4</v>
      </c>
      <c r="C35" s="20" t="s">
        <v>108</v>
      </c>
      <c r="D35" s="46">
        <v>0</v>
      </c>
      <c r="E35" s="46">
        <v>4025784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4025784</v>
      </c>
      <c r="O35" s="47">
        <f t="shared" si="2"/>
        <v>51.582195115700998</v>
      </c>
      <c r="P35" s="9"/>
    </row>
    <row r="36" spans="1:16">
      <c r="A36" s="12"/>
      <c r="B36" s="25">
        <v>337.7</v>
      </c>
      <c r="C36" s="20" t="s">
        <v>109</v>
      </c>
      <c r="D36" s="46">
        <v>15000</v>
      </c>
      <c r="E36" s="46">
        <v>150000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165000</v>
      </c>
      <c r="O36" s="47">
        <f t="shared" si="2"/>
        <v>2.1141378161597006</v>
      </c>
      <c r="P36" s="9"/>
    </row>
    <row r="37" spans="1:16">
      <c r="A37" s="12"/>
      <c r="B37" s="25">
        <v>338</v>
      </c>
      <c r="C37" s="20" t="s">
        <v>33</v>
      </c>
      <c r="D37" s="46">
        <v>33695</v>
      </c>
      <c r="E37" s="46">
        <v>960615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994310</v>
      </c>
      <c r="O37" s="47">
        <f t="shared" ref="O37:O63" si="7">(N37/O$65)</f>
        <v>12.740050739307588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SUM(D39:D50)</f>
        <v>2844048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54204477</v>
      </c>
      <c r="J38" s="32">
        <f t="shared" si="8"/>
        <v>7252512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64301037</v>
      </c>
      <c r="O38" s="45">
        <f t="shared" si="7"/>
        <v>823.88638751505528</v>
      </c>
      <c r="P38" s="10"/>
    </row>
    <row r="39" spans="1:16">
      <c r="A39" s="12"/>
      <c r="B39" s="25">
        <v>341.2</v>
      </c>
      <c r="C39" s="20" t="s">
        <v>110</v>
      </c>
      <c r="D39" s="46">
        <v>2034793</v>
      </c>
      <c r="E39" s="46">
        <v>0</v>
      </c>
      <c r="F39" s="46">
        <v>0</v>
      </c>
      <c r="G39" s="46">
        <v>0</v>
      </c>
      <c r="H39" s="46">
        <v>0</v>
      </c>
      <c r="I39" s="46">
        <v>2225110</v>
      </c>
      <c r="J39" s="46">
        <v>6957769</v>
      </c>
      <c r="K39" s="46">
        <v>0</v>
      </c>
      <c r="L39" s="46">
        <v>0</v>
      </c>
      <c r="M39" s="46">
        <v>0</v>
      </c>
      <c r="N39" s="46">
        <f t="shared" ref="N39:N50" si="9">SUM(D39:M39)</f>
        <v>11217672</v>
      </c>
      <c r="O39" s="47">
        <f t="shared" si="7"/>
        <v>143.7315429362171</v>
      </c>
      <c r="P39" s="9"/>
    </row>
    <row r="40" spans="1:16">
      <c r="A40" s="12"/>
      <c r="B40" s="25">
        <v>341.9</v>
      </c>
      <c r="C40" s="20" t="s">
        <v>111</v>
      </c>
      <c r="D40" s="46">
        <v>132672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132672</v>
      </c>
      <c r="O40" s="47">
        <f t="shared" si="7"/>
        <v>1.6999205596699383</v>
      </c>
      <c r="P40" s="9"/>
    </row>
    <row r="41" spans="1:16">
      <c r="A41" s="12"/>
      <c r="B41" s="25">
        <v>342.2</v>
      </c>
      <c r="C41" s="20" t="s">
        <v>112</v>
      </c>
      <c r="D41" s="46">
        <v>28155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28155</v>
      </c>
      <c r="O41" s="47">
        <f t="shared" si="7"/>
        <v>0.36074878917561437</v>
      </c>
      <c r="P41" s="9"/>
    </row>
    <row r="42" spans="1:16">
      <c r="A42" s="12"/>
      <c r="B42" s="25">
        <v>342.5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1608821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1608821</v>
      </c>
      <c r="O42" s="47">
        <f t="shared" si="7"/>
        <v>20.613753427465852</v>
      </c>
      <c r="P42" s="9"/>
    </row>
    <row r="43" spans="1:16">
      <c r="A43" s="12"/>
      <c r="B43" s="25">
        <v>342.9</v>
      </c>
      <c r="C43" s="20" t="s">
        <v>113</v>
      </c>
      <c r="D43" s="46">
        <v>1550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1550</v>
      </c>
      <c r="O43" s="47">
        <f t="shared" si="7"/>
        <v>1.9860082515439612E-2</v>
      </c>
      <c r="P43" s="9"/>
    </row>
    <row r="44" spans="1:16">
      <c r="A44" s="12"/>
      <c r="B44" s="25">
        <v>343.4</v>
      </c>
      <c r="C44" s="20" t="s">
        <v>44</v>
      </c>
      <c r="D44" s="46">
        <v>59964</v>
      </c>
      <c r="E44" s="46">
        <v>0</v>
      </c>
      <c r="F44" s="46">
        <v>0</v>
      </c>
      <c r="G44" s="46">
        <v>0</v>
      </c>
      <c r="H44" s="46">
        <v>0</v>
      </c>
      <c r="I44" s="46">
        <v>7420478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7480442</v>
      </c>
      <c r="O44" s="47">
        <f t="shared" si="7"/>
        <v>95.846577659329114</v>
      </c>
      <c r="P44" s="9"/>
    </row>
    <row r="45" spans="1:16">
      <c r="A45" s="12"/>
      <c r="B45" s="25">
        <v>343.6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33943464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33943464</v>
      </c>
      <c r="O45" s="47">
        <f t="shared" si="7"/>
        <v>434.91612638700252</v>
      </c>
      <c r="P45" s="9"/>
    </row>
    <row r="46" spans="1:16">
      <c r="A46" s="12"/>
      <c r="B46" s="25">
        <v>343.9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7154416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7154416</v>
      </c>
      <c r="O46" s="47">
        <f t="shared" si="7"/>
        <v>91.669220715988004</v>
      </c>
      <c r="P46" s="9"/>
    </row>
    <row r="47" spans="1:16">
      <c r="A47" s="12"/>
      <c r="B47" s="25">
        <v>344.9</v>
      </c>
      <c r="C47" s="20" t="s">
        <v>114</v>
      </c>
      <c r="D47" s="46">
        <v>130888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294743</v>
      </c>
      <c r="K47" s="46">
        <v>0</v>
      </c>
      <c r="L47" s="46">
        <v>0</v>
      </c>
      <c r="M47" s="46">
        <v>0</v>
      </c>
      <c r="N47" s="46">
        <f t="shared" si="9"/>
        <v>425631</v>
      </c>
      <c r="O47" s="47">
        <f t="shared" si="7"/>
        <v>5.4535914716961793</v>
      </c>
      <c r="P47" s="9"/>
    </row>
    <row r="48" spans="1:16">
      <c r="A48" s="12"/>
      <c r="B48" s="25">
        <v>346.4</v>
      </c>
      <c r="C48" s="20" t="s">
        <v>83</v>
      </c>
      <c r="D48" s="46">
        <v>27681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27681</v>
      </c>
      <c r="O48" s="47">
        <f t="shared" si="7"/>
        <v>0.35467544781282834</v>
      </c>
      <c r="P48" s="9"/>
    </row>
    <row r="49" spans="1:119">
      <c r="A49" s="12"/>
      <c r="B49" s="25">
        <v>347.2</v>
      </c>
      <c r="C49" s="20" t="s">
        <v>47</v>
      </c>
      <c r="D49" s="46">
        <v>234388</v>
      </c>
      <c r="E49" s="46">
        <v>0</v>
      </c>
      <c r="F49" s="46">
        <v>0</v>
      </c>
      <c r="G49" s="46">
        <v>0</v>
      </c>
      <c r="H49" s="46">
        <v>0</v>
      </c>
      <c r="I49" s="46">
        <v>1436532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1670920</v>
      </c>
      <c r="O49" s="47">
        <f t="shared" si="7"/>
        <v>21.409425210773133</v>
      </c>
      <c r="P49" s="9"/>
    </row>
    <row r="50" spans="1:119">
      <c r="A50" s="12"/>
      <c r="B50" s="25">
        <v>349</v>
      </c>
      <c r="C50" s="20" t="s">
        <v>77</v>
      </c>
      <c r="D50" s="46">
        <v>193957</v>
      </c>
      <c r="E50" s="46">
        <v>0</v>
      </c>
      <c r="F50" s="46">
        <v>0</v>
      </c>
      <c r="G50" s="46">
        <v>0</v>
      </c>
      <c r="H50" s="46">
        <v>0</v>
      </c>
      <c r="I50" s="46">
        <v>415656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609613</v>
      </c>
      <c r="O50" s="47">
        <f t="shared" si="7"/>
        <v>7.8109448274094762</v>
      </c>
      <c r="P50" s="9"/>
    </row>
    <row r="51" spans="1:119" ht="15.75">
      <c r="A51" s="29" t="s">
        <v>39</v>
      </c>
      <c r="B51" s="30"/>
      <c r="C51" s="31"/>
      <c r="D51" s="32">
        <f t="shared" ref="D51:M51" si="10">SUM(D52:D54)</f>
        <v>555544</v>
      </c>
      <c r="E51" s="32">
        <f t="shared" si="10"/>
        <v>1000912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3" si="11">SUM(D51:M51)</f>
        <v>1556456</v>
      </c>
      <c r="O51" s="45">
        <f t="shared" si="7"/>
        <v>19.942802962355533</v>
      </c>
      <c r="P51" s="10"/>
    </row>
    <row r="52" spans="1:119">
      <c r="A52" s="13"/>
      <c r="B52" s="39">
        <v>351.9</v>
      </c>
      <c r="C52" s="21" t="s">
        <v>115</v>
      </c>
      <c r="D52" s="46">
        <v>0</v>
      </c>
      <c r="E52" s="46">
        <v>26795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26795</v>
      </c>
      <c r="O52" s="47">
        <f t="shared" si="7"/>
        <v>0.3433231683878738</v>
      </c>
      <c r="P52" s="9"/>
    </row>
    <row r="53" spans="1:119">
      <c r="A53" s="13"/>
      <c r="B53" s="39">
        <v>354</v>
      </c>
      <c r="C53" s="21" t="s">
        <v>50</v>
      </c>
      <c r="D53" s="46">
        <v>555544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555544</v>
      </c>
      <c r="O53" s="47">
        <f t="shared" si="7"/>
        <v>7.1181610844886345</v>
      </c>
      <c r="P53" s="9"/>
    </row>
    <row r="54" spans="1:119">
      <c r="A54" s="13"/>
      <c r="B54" s="39">
        <v>356</v>
      </c>
      <c r="C54" s="21" t="s">
        <v>116</v>
      </c>
      <c r="D54" s="46">
        <v>0</v>
      </c>
      <c r="E54" s="46">
        <v>974117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974117</v>
      </c>
      <c r="O54" s="47">
        <f t="shared" si="7"/>
        <v>12.481318709479025</v>
      </c>
      <c r="P54" s="9"/>
    </row>
    <row r="55" spans="1:119" ht="15.75">
      <c r="A55" s="29" t="s">
        <v>3</v>
      </c>
      <c r="B55" s="30"/>
      <c r="C55" s="31"/>
      <c r="D55" s="32">
        <f t="shared" ref="D55:M55" si="12">SUM(D56:D59)</f>
        <v>119453</v>
      </c>
      <c r="E55" s="32">
        <f t="shared" si="12"/>
        <v>3464</v>
      </c>
      <c r="F55" s="32">
        <f t="shared" si="12"/>
        <v>0</v>
      </c>
      <c r="G55" s="32">
        <f t="shared" si="12"/>
        <v>5163</v>
      </c>
      <c r="H55" s="32">
        <f t="shared" si="12"/>
        <v>0</v>
      </c>
      <c r="I55" s="32">
        <f t="shared" si="12"/>
        <v>444885</v>
      </c>
      <c r="J55" s="32">
        <f t="shared" si="12"/>
        <v>280593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853558</v>
      </c>
      <c r="O55" s="45">
        <f t="shared" si="7"/>
        <v>10.936601491428132</v>
      </c>
      <c r="P55" s="10"/>
    </row>
    <row r="56" spans="1:119">
      <c r="A56" s="12"/>
      <c r="B56" s="25">
        <v>361.1</v>
      </c>
      <c r="C56" s="20" t="s">
        <v>52</v>
      </c>
      <c r="D56" s="46">
        <v>76685</v>
      </c>
      <c r="E56" s="46">
        <v>3464</v>
      </c>
      <c r="F56" s="46">
        <v>0</v>
      </c>
      <c r="G56" s="46">
        <v>2025</v>
      </c>
      <c r="H56" s="46">
        <v>0</v>
      </c>
      <c r="I56" s="46">
        <v>182978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265152</v>
      </c>
      <c r="O56" s="47">
        <f t="shared" si="7"/>
        <v>3.3973810316992541</v>
      </c>
      <c r="P56" s="9"/>
    </row>
    <row r="57" spans="1:119">
      <c r="A57" s="12"/>
      <c r="B57" s="25">
        <v>362</v>
      </c>
      <c r="C57" s="20" t="s">
        <v>53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261907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261907</v>
      </c>
      <c r="O57" s="47">
        <f t="shared" si="7"/>
        <v>3.355802987981447</v>
      </c>
      <c r="P57" s="9"/>
    </row>
    <row r="58" spans="1:119">
      <c r="A58" s="12"/>
      <c r="B58" s="25">
        <v>366</v>
      </c>
      <c r="C58" s="20" t="s">
        <v>55</v>
      </c>
      <c r="D58" s="46">
        <v>1663</v>
      </c>
      <c r="E58" s="46">
        <v>0</v>
      </c>
      <c r="F58" s="46">
        <v>0</v>
      </c>
      <c r="G58" s="46">
        <v>3138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4801</v>
      </c>
      <c r="O58" s="47">
        <f t="shared" si="7"/>
        <v>6.1515003972016501E-2</v>
      </c>
      <c r="P58" s="9"/>
    </row>
    <row r="59" spans="1:119">
      <c r="A59" s="12"/>
      <c r="B59" s="25">
        <v>369.9</v>
      </c>
      <c r="C59" s="20" t="s">
        <v>56</v>
      </c>
      <c r="D59" s="46">
        <v>41105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280593</v>
      </c>
      <c r="K59" s="46">
        <v>0</v>
      </c>
      <c r="L59" s="46">
        <v>0</v>
      </c>
      <c r="M59" s="46">
        <v>0</v>
      </c>
      <c r="N59" s="46">
        <f t="shared" si="11"/>
        <v>321698</v>
      </c>
      <c r="O59" s="47">
        <f t="shared" si="7"/>
        <v>4.1219024677754144</v>
      </c>
      <c r="P59" s="9"/>
    </row>
    <row r="60" spans="1:119" ht="15.75">
      <c r="A60" s="29" t="s">
        <v>40</v>
      </c>
      <c r="B60" s="30"/>
      <c r="C60" s="31"/>
      <c r="D60" s="32">
        <f t="shared" ref="D60:M60" si="13">SUM(D61:D62)</f>
        <v>789875</v>
      </c>
      <c r="E60" s="32">
        <f t="shared" si="13"/>
        <v>7691222</v>
      </c>
      <c r="F60" s="32">
        <f t="shared" si="13"/>
        <v>0</v>
      </c>
      <c r="G60" s="32">
        <f t="shared" si="13"/>
        <v>6706764</v>
      </c>
      <c r="H60" s="32">
        <f t="shared" si="13"/>
        <v>0</v>
      </c>
      <c r="I60" s="32">
        <f t="shared" si="13"/>
        <v>435000</v>
      </c>
      <c r="J60" s="32">
        <f t="shared" si="13"/>
        <v>248278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15871139</v>
      </c>
      <c r="O60" s="45">
        <f t="shared" si="7"/>
        <v>203.35621300258822</v>
      </c>
      <c r="P60" s="9"/>
    </row>
    <row r="61" spans="1:119">
      <c r="A61" s="12"/>
      <c r="B61" s="25">
        <v>381</v>
      </c>
      <c r="C61" s="20" t="s">
        <v>57</v>
      </c>
      <c r="D61" s="46">
        <v>789875</v>
      </c>
      <c r="E61" s="46">
        <v>1852222</v>
      </c>
      <c r="F61" s="46">
        <v>0</v>
      </c>
      <c r="G61" s="46">
        <v>6706764</v>
      </c>
      <c r="H61" s="46">
        <v>0</v>
      </c>
      <c r="I61" s="46">
        <v>435000</v>
      </c>
      <c r="J61" s="46">
        <v>248278</v>
      </c>
      <c r="K61" s="46">
        <v>0</v>
      </c>
      <c r="L61" s="46">
        <v>0</v>
      </c>
      <c r="M61" s="46">
        <v>0</v>
      </c>
      <c r="N61" s="46">
        <f t="shared" si="11"/>
        <v>10032139</v>
      </c>
      <c r="O61" s="47">
        <f t="shared" si="7"/>
        <v>128.54136022345796</v>
      </c>
      <c r="P61" s="9"/>
    </row>
    <row r="62" spans="1:119" ht="15.75" thickBot="1">
      <c r="A62" s="12"/>
      <c r="B62" s="25">
        <v>384</v>
      </c>
      <c r="C62" s="20" t="s">
        <v>79</v>
      </c>
      <c r="D62" s="46">
        <v>0</v>
      </c>
      <c r="E62" s="46">
        <v>5839000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5839000</v>
      </c>
      <c r="O62" s="47">
        <f t="shared" si="7"/>
        <v>74.814852779130263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4">SUM(D5,D12,D24,D38,D51,D55,D60)</f>
        <v>26846470</v>
      </c>
      <c r="E63" s="15">
        <f t="shared" si="14"/>
        <v>19551254</v>
      </c>
      <c r="F63" s="15">
        <f t="shared" si="14"/>
        <v>0</v>
      </c>
      <c r="G63" s="15">
        <f t="shared" si="14"/>
        <v>9272409</v>
      </c>
      <c r="H63" s="15">
        <f t="shared" si="14"/>
        <v>0</v>
      </c>
      <c r="I63" s="15">
        <f t="shared" si="14"/>
        <v>58432058</v>
      </c>
      <c r="J63" s="15">
        <f t="shared" si="14"/>
        <v>7781383</v>
      </c>
      <c r="K63" s="15">
        <f t="shared" si="14"/>
        <v>0</v>
      </c>
      <c r="L63" s="15">
        <f t="shared" si="14"/>
        <v>0</v>
      </c>
      <c r="M63" s="15">
        <f t="shared" si="14"/>
        <v>0</v>
      </c>
      <c r="N63" s="15">
        <f t="shared" si="11"/>
        <v>121883574</v>
      </c>
      <c r="O63" s="38">
        <f t="shared" si="7"/>
        <v>1561.6889270430258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121</v>
      </c>
      <c r="M65" s="48"/>
      <c r="N65" s="48"/>
      <c r="O65" s="43">
        <v>78046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18131693</v>
      </c>
      <c r="E5" s="27">
        <f t="shared" si="0"/>
        <v>2525115</v>
      </c>
      <c r="F5" s="27">
        <f t="shared" si="0"/>
        <v>0</v>
      </c>
      <c r="G5" s="27">
        <f t="shared" si="0"/>
        <v>1861525</v>
      </c>
      <c r="H5" s="27">
        <f t="shared" si="0"/>
        <v>0</v>
      </c>
      <c r="I5" s="27">
        <f t="shared" si="0"/>
        <v>245750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22764083</v>
      </c>
      <c r="O5" s="33">
        <f t="shared" ref="O5:O36" si="2">(N5/O$63)</f>
        <v>295.3765895053719</v>
      </c>
      <c r="P5" s="6"/>
    </row>
    <row r="6" spans="1:133">
      <c r="A6" s="12"/>
      <c r="B6" s="25">
        <v>311</v>
      </c>
      <c r="C6" s="20" t="s">
        <v>2</v>
      </c>
      <c r="D6" s="46">
        <v>14681791</v>
      </c>
      <c r="E6" s="46">
        <v>100000</v>
      </c>
      <c r="F6" s="46">
        <v>0</v>
      </c>
      <c r="G6" s="46">
        <v>165000</v>
      </c>
      <c r="H6" s="46">
        <v>0</v>
      </c>
      <c r="I6" s="46">
        <v>245750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15192541</v>
      </c>
      <c r="O6" s="47">
        <f t="shared" si="2"/>
        <v>197.13163699589973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1718588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1718588</v>
      </c>
      <c r="O7" s="47">
        <f t="shared" si="2"/>
        <v>22.299631494264805</v>
      </c>
      <c r="P7" s="9"/>
    </row>
    <row r="8" spans="1:133">
      <c r="A8" s="12"/>
      <c r="B8" s="25">
        <v>312.51</v>
      </c>
      <c r="C8" s="20" t="s">
        <v>66</v>
      </c>
      <c r="D8" s="46">
        <v>364571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364571</v>
      </c>
      <c r="O8" s="47">
        <f t="shared" si="2"/>
        <v>4.7305107178076504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706527</v>
      </c>
      <c r="F9" s="46">
        <v>0</v>
      </c>
      <c r="G9" s="46">
        <v>1696525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2403052</v>
      </c>
      <c r="O9" s="47">
        <f t="shared" si="2"/>
        <v>31.18093112575907</v>
      </c>
      <c r="P9" s="9"/>
    </row>
    <row r="10" spans="1:133">
      <c r="A10" s="12"/>
      <c r="B10" s="25">
        <v>315</v>
      </c>
      <c r="C10" s="20" t="s">
        <v>98</v>
      </c>
      <c r="D10" s="46">
        <v>2680645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2680645</v>
      </c>
      <c r="O10" s="47">
        <f t="shared" si="2"/>
        <v>34.782854102870189</v>
      </c>
      <c r="P10" s="9"/>
    </row>
    <row r="11" spans="1:133">
      <c r="A11" s="12"/>
      <c r="B11" s="25">
        <v>316</v>
      </c>
      <c r="C11" s="20" t="s">
        <v>99</v>
      </c>
      <c r="D11" s="46">
        <v>404686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404686</v>
      </c>
      <c r="O11" s="47">
        <f t="shared" si="2"/>
        <v>5.2510250687704367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800638</v>
      </c>
      <c r="E12" s="32">
        <f t="shared" si="3"/>
        <v>1254980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1238479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3294097</v>
      </c>
      <c r="O12" s="45">
        <f t="shared" si="2"/>
        <v>42.742733689728553</v>
      </c>
      <c r="P12" s="10"/>
    </row>
    <row r="13" spans="1:133">
      <c r="A13" s="12"/>
      <c r="B13" s="25">
        <v>323.39999999999998</v>
      </c>
      <c r="C13" s="20" t="s">
        <v>100</v>
      </c>
      <c r="D13" s="46">
        <v>6143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6143</v>
      </c>
      <c r="O13" s="47">
        <f t="shared" si="2"/>
        <v>7.9708828566979806E-2</v>
      </c>
      <c r="P13" s="9"/>
    </row>
    <row r="14" spans="1:133">
      <c r="A14" s="12"/>
      <c r="B14" s="25">
        <v>323.7</v>
      </c>
      <c r="C14" s="20" t="s">
        <v>15</v>
      </c>
      <c r="D14" s="46">
        <v>655295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655295</v>
      </c>
      <c r="O14" s="47">
        <f t="shared" si="2"/>
        <v>8.5028156952301863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54128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54128</v>
      </c>
      <c r="O15" s="47">
        <f t="shared" si="2"/>
        <v>0.70234078995173099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2590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2590</v>
      </c>
      <c r="O16" s="47">
        <f t="shared" si="2"/>
        <v>3.3606685005449735E-2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28546</v>
      </c>
      <c r="O17" s="47">
        <f t="shared" si="2"/>
        <v>0.37040016608709192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1209933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1209933</v>
      </c>
      <c r="O18" s="47">
        <f t="shared" si="2"/>
        <v>15.699551045829656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708025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708025</v>
      </c>
      <c r="O19" s="47">
        <f t="shared" si="2"/>
        <v>9.187016660611409</v>
      </c>
      <c r="P19" s="9"/>
    </row>
    <row r="20" spans="1:16">
      <c r="A20" s="12"/>
      <c r="B20" s="25">
        <v>324.32</v>
      </c>
      <c r="C20" s="20" t="s">
        <v>21</v>
      </c>
      <c r="D20" s="46">
        <v>0</v>
      </c>
      <c r="E20" s="46">
        <v>177246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177246</v>
      </c>
      <c r="O20" s="47">
        <f t="shared" si="2"/>
        <v>2.2998650542378161</v>
      </c>
      <c r="P20" s="9"/>
    </row>
    <row r="21" spans="1:16">
      <c r="A21" s="12"/>
      <c r="B21" s="25">
        <v>324.61</v>
      </c>
      <c r="C21" s="20" t="s">
        <v>70</v>
      </c>
      <c r="D21" s="46">
        <v>0</v>
      </c>
      <c r="E21" s="46">
        <v>312991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312991</v>
      </c>
      <c r="O21" s="47">
        <f t="shared" si="2"/>
        <v>4.0612316395910106</v>
      </c>
      <c r="P21" s="9"/>
    </row>
    <row r="22" spans="1:16">
      <c r="A22" s="12"/>
      <c r="B22" s="25">
        <v>329</v>
      </c>
      <c r="C22" s="20" t="s">
        <v>23</v>
      </c>
      <c r="D22" s="46">
        <v>139200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139200</v>
      </c>
      <c r="O22" s="47">
        <f t="shared" si="2"/>
        <v>1.8061971246172213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3286399</v>
      </c>
      <c r="E23" s="32">
        <f t="shared" si="5"/>
        <v>5068324</v>
      </c>
      <c r="F23" s="32">
        <f t="shared" si="5"/>
        <v>0</v>
      </c>
      <c r="G23" s="32">
        <f t="shared" si="5"/>
        <v>357853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8712576</v>
      </c>
      <c r="O23" s="45">
        <f t="shared" si="2"/>
        <v>113.05050085638656</v>
      </c>
      <c r="P23" s="10"/>
    </row>
    <row r="24" spans="1:16">
      <c r="A24" s="12"/>
      <c r="B24" s="25">
        <v>331.62</v>
      </c>
      <c r="C24" s="20" t="s">
        <v>101</v>
      </c>
      <c r="D24" s="46">
        <v>0</v>
      </c>
      <c r="E24" s="46">
        <v>1695129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1695129</v>
      </c>
      <c r="O24" s="47">
        <f t="shared" si="2"/>
        <v>21.995237971661389</v>
      </c>
      <c r="P24" s="9"/>
    </row>
    <row r="25" spans="1:16">
      <c r="A25" s="12"/>
      <c r="B25" s="25">
        <v>334.2</v>
      </c>
      <c r="C25" s="20" t="s">
        <v>75</v>
      </c>
      <c r="D25" s="46">
        <v>96000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96000</v>
      </c>
      <c r="O25" s="47">
        <f t="shared" si="2"/>
        <v>1.2456531893911871</v>
      </c>
      <c r="P25" s="9"/>
    </row>
    <row r="26" spans="1:16">
      <c r="A26" s="12"/>
      <c r="B26" s="25">
        <v>334.39</v>
      </c>
      <c r="C26" s="20" t="s">
        <v>102</v>
      </c>
      <c r="D26" s="46">
        <v>6195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6195</v>
      </c>
      <c r="O26" s="47">
        <f t="shared" si="2"/>
        <v>8.0383557377900039E-2</v>
      </c>
      <c r="P26" s="9"/>
    </row>
    <row r="27" spans="1:16">
      <c r="A27" s="12"/>
      <c r="B27" s="25">
        <v>334.49</v>
      </c>
      <c r="C27" s="20" t="s">
        <v>91</v>
      </c>
      <c r="D27" s="46">
        <v>0</v>
      </c>
      <c r="E27" s="46">
        <v>194639</v>
      </c>
      <c r="F27" s="46">
        <v>0</v>
      </c>
      <c r="G27" s="46">
        <v>351853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546492</v>
      </c>
      <c r="O27" s="47">
        <f t="shared" si="2"/>
        <v>7.0910364872580063</v>
      </c>
      <c r="P27" s="9"/>
    </row>
    <row r="28" spans="1:16">
      <c r="A28" s="12"/>
      <c r="B28" s="25">
        <v>335.12</v>
      </c>
      <c r="C28" s="20" t="s">
        <v>103</v>
      </c>
      <c r="D28" s="46">
        <v>884312</v>
      </c>
      <c r="E28" s="46">
        <v>714474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1598786</v>
      </c>
      <c r="O28" s="47">
        <f t="shared" si="2"/>
        <v>20.74513416722894</v>
      </c>
      <c r="P28" s="9"/>
    </row>
    <row r="29" spans="1:16">
      <c r="A29" s="12"/>
      <c r="B29" s="25">
        <v>335.14</v>
      </c>
      <c r="C29" s="20" t="s">
        <v>104</v>
      </c>
      <c r="D29" s="46">
        <v>112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112</v>
      </c>
      <c r="O29" s="47">
        <f t="shared" si="2"/>
        <v>1.4532620542897182E-3</v>
      </c>
      <c r="P29" s="9"/>
    </row>
    <row r="30" spans="1:16">
      <c r="A30" s="12"/>
      <c r="B30" s="25">
        <v>335.15</v>
      </c>
      <c r="C30" s="20" t="s">
        <v>105</v>
      </c>
      <c r="D30" s="46">
        <v>21997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21997</v>
      </c>
      <c r="O30" s="47">
        <f t="shared" si="2"/>
        <v>0.28542326257331185</v>
      </c>
      <c r="P30" s="9"/>
    </row>
    <row r="31" spans="1:16">
      <c r="A31" s="12"/>
      <c r="B31" s="25">
        <v>335.18</v>
      </c>
      <c r="C31" s="20" t="s">
        <v>106</v>
      </c>
      <c r="D31" s="46">
        <v>2205052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2205052</v>
      </c>
      <c r="O31" s="47">
        <f t="shared" si="2"/>
        <v>28.611771422639748</v>
      </c>
      <c r="P31" s="9"/>
    </row>
    <row r="32" spans="1:16">
      <c r="A32" s="12"/>
      <c r="B32" s="25">
        <v>335.21</v>
      </c>
      <c r="C32" s="20" t="s">
        <v>76</v>
      </c>
      <c r="D32" s="46">
        <v>24354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24354</v>
      </c>
      <c r="O32" s="47">
        <f t="shared" si="2"/>
        <v>0.31600664348367674</v>
      </c>
      <c r="P32" s="9"/>
    </row>
    <row r="33" spans="1:16">
      <c r="A33" s="12"/>
      <c r="B33" s="25">
        <v>337.2</v>
      </c>
      <c r="C33" s="20" t="s">
        <v>107</v>
      </c>
      <c r="D33" s="46">
        <v>0</v>
      </c>
      <c r="E33" s="46">
        <v>0</v>
      </c>
      <c r="F33" s="46">
        <v>0</v>
      </c>
      <c r="G33" s="46">
        <v>6000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6000</v>
      </c>
      <c r="O33" s="47">
        <f t="shared" si="2"/>
        <v>7.7853324336949192E-2</v>
      </c>
      <c r="P33" s="9"/>
    </row>
    <row r="34" spans="1:16">
      <c r="A34" s="12"/>
      <c r="B34" s="25">
        <v>337.4</v>
      </c>
      <c r="C34" s="20" t="s">
        <v>108</v>
      </c>
      <c r="D34" s="46">
        <v>0</v>
      </c>
      <c r="E34" s="46">
        <v>1607181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1607181</v>
      </c>
      <c r="O34" s="47">
        <f t="shared" si="2"/>
        <v>20.854063943530388</v>
      </c>
      <c r="P34" s="9"/>
    </row>
    <row r="35" spans="1:16">
      <c r="A35" s="12"/>
      <c r="B35" s="25">
        <v>337.7</v>
      </c>
      <c r="C35" s="20" t="s">
        <v>109</v>
      </c>
      <c r="D35" s="46">
        <v>15000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15000</v>
      </c>
      <c r="O35" s="47">
        <f t="shared" si="2"/>
        <v>0.19463331084237298</v>
      </c>
      <c r="P35" s="9"/>
    </row>
    <row r="36" spans="1:16">
      <c r="A36" s="12"/>
      <c r="B36" s="25">
        <v>338</v>
      </c>
      <c r="C36" s="20" t="s">
        <v>33</v>
      </c>
      <c r="D36" s="46">
        <v>33377</v>
      </c>
      <c r="E36" s="46">
        <v>856901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890278</v>
      </c>
      <c r="O36" s="47">
        <f t="shared" si="2"/>
        <v>11.551850314008409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SUM(D38:D49)</f>
        <v>2663117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49867852</v>
      </c>
      <c r="J37" s="32">
        <f t="shared" si="7"/>
        <v>6777467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59308436</v>
      </c>
      <c r="O37" s="45">
        <f t="shared" ref="O37:O61" si="8">(N37/O$63)</f>
        <v>769.55981730419887</v>
      </c>
      <c r="P37" s="10"/>
    </row>
    <row r="38" spans="1:16">
      <c r="A38" s="12"/>
      <c r="B38" s="25">
        <v>341.2</v>
      </c>
      <c r="C38" s="20" t="s">
        <v>110</v>
      </c>
      <c r="D38" s="46">
        <v>1931807</v>
      </c>
      <c r="E38" s="46">
        <v>0</v>
      </c>
      <c r="F38" s="46">
        <v>0</v>
      </c>
      <c r="G38" s="46">
        <v>0</v>
      </c>
      <c r="H38" s="46">
        <v>0</v>
      </c>
      <c r="I38" s="46">
        <v>2246337</v>
      </c>
      <c r="J38" s="46">
        <v>6430335</v>
      </c>
      <c r="K38" s="46">
        <v>0</v>
      </c>
      <c r="L38" s="46">
        <v>0</v>
      </c>
      <c r="M38" s="46">
        <v>0</v>
      </c>
      <c r="N38" s="46">
        <f t="shared" ref="N38:N49" si="9">SUM(D38:M38)</f>
        <v>10608479</v>
      </c>
      <c r="O38" s="47">
        <f t="shared" si="8"/>
        <v>137.65089271811905</v>
      </c>
      <c r="P38" s="9"/>
    </row>
    <row r="39" spans="1:16">
      <c r="A39" s="12"/>
      <c r="B39" s="25">
        <v>341.9</v>
      </c>
      <c r="C39" s="20" t="s">
        <v>111</v>
      </c>
      <c r="D39" s="46">
        <v>90390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90390</v>
      </c>
      <c r="O39" s="47">
        <f t="shared" si="8"/>
        <v>1.1728603311361394</v>
      </c>
      <c r="P39" s="9"/>
    </row>
    <row r="40" spans="1:16">
      <c r="A40" s="12"/>
      <c r="B40" s="25">
        <v>342.2</v>
      </c>
      <c r="C40" s="20" t="s">
        <v>112</v>
      </c>
      <c r="D40" s="46">
        <v>33001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33001</v>
      </c>
      <c r="O40" s="47">
        <f t="shared" si="8"/>
        <v>0.42820625940727669</v>
      </c>
      <c r="P40" s="9"/>
    </row>
    <row r="41" spans="1:16">
      <c r="A41" s="12"/>
      <c r="B41" s="25">
        <v>342.5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1152945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1152945</v>
      </c>
      <c r="O41" s="47">
        <f t="shared" si="8"/>
        <v>14.960100171277313</v>
      </c>
      <c r="P41" s="9"/>
    </row>
    <row r="42" spans="1:16">
      <c r="A42" s="12"/>
      <c r="B42" s="25">
        <v>342.9</v>
      </c>
      <c r="C42" s="20" t="s">
        <v>113</v>
      </c>
      <c r="D42" s="46">
        <v>2006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2006</v>
      </c>
      <c r="O42" s="47">
        <f t="shared" si="8"/>
        <v>2.6028961436653345E-2</v>
      </c>
      <c r="P42" s="9"/>
    </row>
    <row r="43" spans="1:16">
      <c r="A43" s="12"/>
      <c r="B43" s="25">
        <v>343.4</v>
      </c>
      <c r="C43" s="20" t="s">
        <v>44</v>
      </c>
      <c r="D43" s="46">
        <v>58928</v>
      </c>
      <c r="E43" s="46">
        <v>0</v>
      </c>
      <c r="F43" s="46">
        <v>0</v>
      </c>
      <c r="G43" s="46">
        <v>0</v>
      </c>
      <c r="H43" s="46">
        <v>0</v>
      </c>
      <c r="I43" s="46">
        <v>7227081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7286009</v>
      </c>
      <c r="O43" s="47">
        <f t="shared" si="8"/>
        <v>94.540003633155138</v>
      </c>
      <c r="P43" s="9"/>
    </row>
    <row r="44" spans="1:16">
      <c r="A44" s="12"/>
      <c r="B44" s="25">
        <v>343.6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30730934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30730934</v>
      </c>
      <c r="O44" s="47">
        <f t="shared" si="8"/>
        <v>398.75089531322988</v>
      </c>
      <c r="P44" s="9"/>
    </row>
    <row r="45" spans="1:16">
      <c r="A45" s="12"/>
      <c r="B45" s="25">
        <v>343.9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6956004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6956004</v>
      </c>
      <c r="O45" s="47">
        <f t="shared" si="8"/>
        <v>90.258005916852653</v>
      </c>
      <c r="P45" s="9"/>
    </row>
    <row r="46" spans="1:16">
      <c r="A46" s="12"/>
      <c r="B46" s="25">
        <v>344.9</v>
      </c>
      <c r="C46" s="20" t="s">
        <v>114</v>
      </c>
      <c r="D46" s="46">
        <v>124914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124914</v>
      </c>
      <c r="O46" s="47">
        <f t="shared" si="8"/>
        <v>1.6208283593709452</v>
      </c>
      <c r="P46" s="9"/>
    </row>
    <row r="47" spans="1:16">
      <c r="A47" s="12"/>
      <c r="B47" s="25">
        <v>346.4</v>
      </c>
      <c r="C47" s="20" t="s">
        <v>83</v>
      </c>
      <c r="D47" s="46">
        <v>28884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28884</v>
      </c>
      <c r="O47" s="47">
        <f t="shared" si="8"/>
        <v>0.37478590335807338</v>
      </c>
      <c r="P47" s="9"/>
    </row>
    <row r="48" spans="1:16">
      <c r="A48" s="12"/>
      <c r="B48" s="25">
        <v>347.2</v>
      </c>
      <c r="C48" s="20" t="s">
        <v>47</v>
      </c>
      <c r="D48" s="46">
        <v>301657</v>
      </c>
      <c r="E48" s="46">
        <v>0</v>
      </c>
      <c r="F48" s="46">
        <v>0</v>
      </c>
      <c r="G48" s="46">
        <v>0</v>
      </c>
      <c r="H48" s="46">
        <v>0</v>
      </c>
      <c r="I48" s="46">
        <v>1554551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1856208</v>
      </c>
      <c r="O48" s="47">
        <f t="shared" si="8"/>
        <v>24.085327243473298</v>
      </c>
      <c r="P48" s="9"/>
    </row>
    <row r="49" spans="1:119">
      <c r="A49" s="12"/>
      <c r="B49" s="25">
        <v>349</v>
      </c>
      <c r="C49" s="20" t="s">
        <v>77</v>
      </c>
      <c r="D49" s="46">
        <v>91530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347132</v>
      </c>
      <c r="K49" s="46">
        <v>0</v>
      </c>
      <c r="L49" s="46">
        <v>0</v>
      </c>
      <c r="M49" s="46">
        <v>0</v>
      </c>
      <c r="N49" s="46">
        <f t="shared" si="9"/>
        <v>438662</v>
      </c>
      <c r="O49" s="47">
        <f t="shared" si="8"/>
        <v>5.691882493382467</v>
      </c>
      <c r="P49" s="9"/>
    </row>
    <row r="50" spans="1:119" ht="15.75">
      <c r="A50" s="29" t="s">
        <v>39</v>
      </c>
      <c r="B50" s="30"/>
      <c r="C50" s="31"/>
      <c r="D50" s="32">
        <f t="shared" ref="D50:M50" si="10">SUM(D51:D53)</f>
        <v>612347</v>
      </c>
      <c r="E50" s="32">
        <f t="shared" si="10"/>
        <v>965792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1" si="11">SUM(D50:M50)</f>
        <v>1578139</v>
      </c>
      <c r="O50" s="45">
        <f t="shared" si="8"/>
        <v>20.477227902631441</v>
      </c>
      <c r="P50" s="10"/>
    </row>
    <row r="51" spans="1:119">
      <c r="A51" s="13"/>
      <c r="B51" s="39">
        <v>351.9</v>
      </c>
      <c r="C51" s="21" t="s">
        <v>115</v>
      </c>
      <c r="D51" s="46">
        <v>0</v>
      </c>
      <c r="E51" s="46">
        <v>30830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30830</v>
      </c>
      <c r="O51" s="47">
        <f t="shared" si="8"/>
        <v>0.40003633155135726</v>
      </c>
      <c r="P51" s="9"/>
    </row>
    <row r="52" spans="1:119">
      <c r="A52" s="13"/>
      <c r="B52" s="39">
        <v>354</v>
      </c>
      <c r="C52" s="21" t="s">
        <v>50</v>
      </c>
      <c r="D52" s="46">
        <v>612347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612347</v>
      </c>
      <c r="O52" s="47">
        <f t="shared" si="8"/>
        <v>7.9455415996263037</v>
      </c>
      <c r="P52" s="9"/>
    </row>
    <row r="53" spans="1:119">
      <c r="A53" s="13"/>
      <c r="B53" s="39">
        <v>356</v>
      </c>
      <c r="C53" s="21" t="s">
        <v>116</v>
      </c>
      <c r="D53" s="46">
        <v>0</v>
      </c>
      <c r="E53" s="46">
        <v>934962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934962</v>
      </c>
      <c r="O53" s="47">
        <f t="shared" si="8"/>
        <v>12.131649971453781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SUM(D55:D57)</f>
        <v>357332</v>
      </c>
      <c r="E54" s="32">
        <f t="shared" si="12"/>
        <v>4621</v>
      </c>
      <c r="F54" s="32">
        <f t="shared" si="12"/>
        <v>0</v>
      </c>
      <c r="G54" s="32">
        <f t="shared" si="12"/>
        <v>4879</v>
      </c>
      <c r="H54" s="32">
        <f t="shared" si="12"/>
        <v>0</v>
      </c>
      <c r="I54" s="32">
        <f t="shared" si="12"/>
        <v>7063</v>
      </c>
      <c r="J54" s="32">
        <f t="shared" si="12"/>
        <v>191139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565034</v>
      </c>
      <c r="O54" s="45">
        <f t="shared" si="8"/>
        <v>7.3316292105672911</v>
      </c>
      <c r="P54" s="10"/>
    </row>
    <row r="55" spans="1:119">
      <c r="A55" s="12"/>
      <c r="B55" s="25">
        <v>361.1</v>
      </c>
      <c r="C55" s="20" t="s">
        <v>52</v>
      </c>
      <c r="D55" s="46">
        <v>277789</v>
      </c>
      <c r="E55" s="46">
        <v>4621</v>
      </c>
      <c r="F55" s="46">
        <v>0</v>
      </c>
      <c r="G55" s="46">
        <v>4879</v>
      </c>
      <c r="H55" s="46">
        <v>0</v>
      </c>
      <c r="I55" s="46">
        <v>6552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293841</v>
      </c>
      <c r="O55" s="47">
        <f t="shared" si="8"/>
        <v>3.8127497794155811</v>
      </c>
      <c r="P55" s="9"/>
    </row>
    <row r="56" spans="1:119">
      <c r="A56" s="12"/>
      <c r="B56" s="25">
        <v>366</v>
      </c>
      <c r="C56" s="20" t="s">
        <v>55</v>
      </c>
      <c r="D56" s="46">
        <v>2217</v>
      </c>
      <c r="E56" s="46">
        <v>0</v>
      </c>
      <c r="F56" s="46">
        <v>0</v>
      </c>
      <c r="G56" s="46">
        <v>0</v>
      </c>
      <c r="H56" s="46">
        <v>0</v>
      </c>
      <c r="I56" s="46">
        <v>511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2728</v>
      </c>
      <c r="O56" s="47">
        <f t="shared" si="8"/>
        <v>3.5397311465199567E-2</v>
      </c>
      <c r="P56" s="9"/>
    </row>
    <row r="57" spans="1:119">
      <c r="A57" s="12"/>
      <c r="B57" s="25">
        <v>369.9</v>
      </c>
      <c r="C57" s="20" t="s">
        <v>56</v>
      </c>
      <c r="D57" s="46">
        <v>77326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191139</v>
      </c>
      <c r="K57" s="46">
        <v>0</v>
      </c>
      <c r="L57" s="46">
        <v>0</v>
      </c>
      <c r="M57" s="46">
        <v>0</v>
      </c>
      <c r="N57" s="46">
        <f t="shared" si="11"/>
        <v>268465</v>
      </c>
      <c r="O57" s="47">
        <f t="shared" si="8"/>
        <v>3.4834821196865104</v>
      </c>
      <c r="P57" s="9"/>
    </row>
    <row r="58" spans="1:119" ht="15.75">
      <c r="A58" s="29" t="s">
        <v>40</v>
      </c>
      <c r="B58" s="30"/>
      <c r="C58" s="31"/>
      <c r="D58" s="32">
        <f t="shared" ref="D58:M58" si="13">SUM(D59:D60)</f>
        <v>961976</v>
      </c>
      <c r="E58" s="32">
        <f t="shared" si="13"/>
        <v>2962195</v>
      </c>
      <c r="F58" s="32">
        <f t="shared" si="13"/>
        <v>0</v>
      </c>
      <c r="G58" s="32">
        <f t="shared" si="13"/>
        <v>200000</v>
      </c>
      <c r="H58" s="32">
        <f t="shared" si="13"/>
        <v>0</v>
      </c>
      <c r="I58" s="32">
        <f t="shared" si="13"/>
        <v>235000</v>
      </c>
      <c r="J58" s="32">
        <f t="shared" si="13"/>
        <v>82315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4441486</v>
      </c>
      <c r="O58" s="45">
        <f t="shared" si="8"/>
        <v>57.63074168266985</v>
      </c>
      <c r="P58" s="9"/>
    </row>
    <row r="59" spans="1:119">
      <c r="A59" s="12"/>
      <c r="B59" s="25">
        <v>381</v>
      </c>
      <c r="C59" s="20" t="s">
        <v>57</v>
      </c>
      <c r="D59" s="46">
        <v>961976</v>
      </c>
      <c r="E59" s="46">
        <v>874195</v>
      </c>
      <c r="F59" s="46">
        <v>0</v>
      </c>
      <c r="G59" s="46">
        <v>200000</v>
      </c>
      <c r="H59" s="46">
        <v>0</v>
      </c>
      <c r="I59" s="46">
        <v>235000</v>
      </c>
      <c r="J59" s="46">
        <v>82315</v>
      </c>
      <c r="K59" s="46">
        <v>0</v>
      </c>
      <c r="L59" s="46">
        <v>0</v>
      </c>
      <c r="M59" s="46">
        <v>0</v>
      </c>
      <c r="N59" s="46">
        <f t="shared" si="11"/>
        <v>2353486</v>
      </c>
      <c r="O59" s="47">
        <f t="shared" si="8"/>
        <v>30.537784813411534</v>
      </c>
      <c r="P59" s="9"/>
    </row>
    <row r="60" spans="1:119" ht="15.75" thickBot="1">
      <c r="A60" s="12"/>
      <c r="B60" s="25">
        <v>384</v>
      </c>
      <c r="C60" s="20" t="s">
        <v>79</v>
      </c>
      <c r="D60" s="46">
        <v>0</v>
      </c>
      <c r="E60" s="46">
        <v>2088000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2088000</v>
      </c>
      <c r="O60" s="47">
        <f t="shared" si="8"/>
        <v>27.092956869258316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4">SUM(D5,D12,D23,D37,D50,D54,D58)</f>
        <v>26813502</v>
      </c>
      <c r="E61" s="15">
        <f t="shared" si="14"/>
        <v>12781027</v>
      </c>
      <c r="F61" s="15">
        <f t="shared" si="14"/>
        <v>0</v>
      </c>
      <c r="G61" s="15">
        <f t="shared" si="14"/>
        <v>2424257</v>
      </c>
      <c r="H61" s="15">
        <f t="shared" si="14"/>
        <v>0</v>
      </c>
      <c r="I61" s="15">
        <f t="shared" si="14"/>
        <v>51594144</v>
      </c>
      <c r="J61" s="15">
        <f t="shared" si="14"/>
        <v>7050921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1"/>
        <v>100663851</v>
      </c>
      <c r="O61" s="38">
        <f t="shared" si="8"/>
        <v>1306.1692401515545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117</v>
      </c>
      <c r="M63" s="48"/>
      <c r="N63" s="48"/>
      <c r="O63" s="43">
        <v>77068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16835246</v>
      </c>
      <c r="E5" s="27">
        <f t="shared" si="0"/>
        <v>4390130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1686100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22911476</v>
      </c>
      <c r="O5" s="33">
        <f t="shared" ref="O5:O36" si="2">(N5/O$57)</f>
        <v>299.69229561805099</v>
      </c>
      <c r="P5" s="6"/>
    </row>
    <row r="6" spans="1:133">
      <c r="A6" s="12"/>
      <c r="B6" s="25">
        <v>311</v>
      </c>
      <c r="C6" s="20" t="s">
        <v>2</v>
      </c>
      <c r="D6" s="46">
        <v>13381748</v>
      </c>
      <c r="E6" s="46">
        <v>0</v>
      </c>
      <c r="F6" s="46">
        <v>0</v>
      </c>
      <c r="G6" s="46">
        <v>0</v>
      </c>
      <c r="H6" s="46">
        <v>0</v>
      </c>
      <c r="I6" s="46">
        <v>1686100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15067848</v>
      </c>
      <c r="O6" s="47">
        <f t="shared" si="2"/>
        <v>197.09415304120341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1659922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1659922</v>
      </c>
      <c r="O7" s="47">
        <f t="shared" si="2"/>
        <v>21.712517985611512</v>
      </c>
      <c r="P7" s="9"/>
    </row>
    <row r="8" spans="1:133">
      <c r="A8" s="12"/>
      <c r="B8" s="25">
        <v>312.51</v>
      </c>
      <c r="C8" s="20" t="s">
        <v>69</v>
      </c>
      <c r="D8" s="46">
        <v>377962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377962</v>
      </c>
      <c r="O8" s="47">
        <f t="shared" si="2"/>
        <v>4.9439110529758015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2730208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2730208</v>
      </c>
      <c r="O9" s="47">
        <f t="shared" si="2"/>
        <v>35.712334859385216</v>
      </c>
      <c r="P9" s="9"/>
    </row>
    <row r="10" spans="1:133">
      <c r="A10" s="12"/>
      <c r="B10" s="25">
        <v>315</v>
      </c>
      <c r="C10" s="20" t="s">
        <v>12</v>
      </c>
      <c r="D10" s="46">
        <v>2696547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2696547</v>
      </c>
      <c r="O10" s="47">
        <f t="shared" si="2"/>
        <v>35.272034009156314</v>
      </c>
      <c r="P10" s="9"/>
    </row>
    <row r="11" spans="1:133">
      <c r="A11" s="12"/>
      <c r="B11" s="25">
        <v>316</v>
      </c>
      <c r="C11" s="20" t="s">
        <v>13</v>
      </c>
      <c r="D11" s="46">
        <v>378989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378989</v>
      </c>
      <c r="O11" s="47">
        <f t="shared" si="2"/>
        <v>4.9573446697187702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769031</v>
      </c>
      <c r="E12" s="32">
        <f t="shared" si="3"/>
        <v>876066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1805166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3450263</v>
      </c>
      <c r="O12" s="45">
        <f t="shared" si="2"/>
        <v>45.130974493132769</v>
      </c>
      <c r="P12" s="10"/>
    </row>
    <row r="13" spans="1:133">
      <c r="A13" s="12"/>
      <c r="B13" s="25">
        <v>323.7</v>
      </c>
      <c r="C13" s="20" t="s">
        <v>15</v>
      </c>
      <c r="D13" s="46">
        <v>651129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651129</v>
      </c>
      <c r="O13" s="47">
        <f t="shared" si="2"/>
        <v>8.5170568999345981</v>
      </c>
      <c r="P13" s="9"/>
    </row>
    <row r="14" spans="1:133">
      <c r="A14" s="12"/>
      <c r="B14" s="25">
        <v>324.11</v>
      </c>
      <c r="C14" s="20" t="s">
        <v>16</v>
      </c>
      <c r="D14" s="46">
        <v>0</v>
      </c>
      <c r="E14" s="46">
        <v>20329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20329</v>
      </c>
      <c r="O14" s="47">
        <f t="shared" si="2"/>
        <v>0.26591236102027471</v>
      </c>
      <c r="P14" s="9"/>
    </row>
    <row r="15" spans="1:133">
      <c r="A15" s="12"/>
      <c r="B15" s="25">
        <v>324.12</v>
      </c>
      <c r="C15" s="20" t="s">
        <v>17</v>
      </c>
      <c r="D15" s="46">
        <v>0</v>
      </c>
      <c r="E15" s="46">
        <v>14740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14740</v>
      </c>
      <c r="O15" s="47">
        <f t="shared" si="2"/>
        <v>0.19280575539568345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464245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464245</v>
      </c>
      <c r="O16" s="47">
        <f t="shared" si="2"/>
        <v>6.0725310660562455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1340921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1340921</v>
      </c>
      <c r="O17" s="47">
        <f t="shared" si="2"/>
        <v>17.539843034663178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291299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291299</v>
      </c>
      <c r="O18" s="47">
        <f t="shared" si="2"/>
        <v>3.8103204708960106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289769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289769</v>
      </c>
      <c r="O19" s="47">
        <f t="shared" si="2"/>
        <v>3.7903073904512752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130030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130030</v>
      </c>
      <c r="O20" s="47">
        <f t="shared" si="2"/>
        <v>1.7008502289077829</v>
      </c>
      <c r="P20" s="9"/>
    </row>
    <row r="21" spans="1:16">
      <c r="A21" s="12"/>
      <c r="B21" s="25">
        <v>325.2</v>
      </c>
      <c r="C21" s="20" t="s">
        <v>71</v>
      </c>
      <c r="D21" s="46">
        <v>0</v>
      </c>
      <c r="E21" s="46">
        <v>129899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129899</v>
      </c>
      <c r="O21" s="47">
        <f t="shared" si="2"/>
        <v>1.6991366906474821</v>
      </c>
      <c r="P21" s="9"/>
    </row>
    <row r="22" spans="1:16">
      <c r="A22" s="12"/>
      <c r="B22" s="25">
        <v>329</v>
      </c>
      <c r="C22" s="20" t="s">
        <v>23</v>
      </c>
      <c r="D22" s="46">
        <v>117902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117902</v>
      </c>
      <c r="O22" s="47">
        <f t="shared" si="2"/>
        <v>1.5422105951602354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SUM(D24:D34)</f>
        <v>2219200</v>
      </c>
      <c r="E23" s="32">
        <f t="shared" si="5"/>
        <v>4145579</v>
      </c>
      <c r="F23" s="32">
        <f t="shared" si="5"/>
        <v>0</v>
      </c>
      <c r="G23" s="32">
        <f t="shared" si="5"/>
        <v>3145396</v>
      </c>
      <c r="H23" s="32">
        <f t="shared" si="5"/>
        <v>0</v>
      </c>
      <c r="I23" s="32">
        <f t="shared" si="5"/>
        <v>307524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9817699</v>
      </c>
      <c r="O23" s="45">
        <f t="shared" si="2"/>
        <v>128.41986919555265</v>
      </c>
      <c r="P23" s="10"/>
    </row>
    <row r="24" spans="1:16">
      <c r="A24" s="12"/>
      <c r="B24" s="25">
        <v>331.49</v>
      </c>
      <c r="C24" s="20" t="s">
        <v>72</v>
      </c>
      <c r="D24" s="46">
        <v>0</v>
      </c>
      <c r="E24" s="46">
        <v>750446</v>
      </c>
      <c r="F24" s="46">
        <v>0</v>
      </c>
      <c r="G24" s="46">
        <v>3070396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3820842</v>
      </c>
      <c r="O24" s="47">
        <f t="shared" si="2"/>
        <v>49.978312622629169</v>
      </c>
      <c r="P24" s="9"/>
    </row>
    <row r="25" spans="1:16">
      <c r="A25" s="12"/>
      <c r="B25" s="25">
        <v>331.5</v>
      </c>
      <c r="C25" s="20" t="s">
        <v>26</v>
      </c>
      <c r="D25" s="46">
        <v>50533</v>
      </c>
      <c r="E25" s="46">
        <v>1063331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1113864</v>
      </c>
      <c r="O25" s="47">
        <f t="shared" si="2"/>
        <v>14.569836494440811</v>
      </c>
      <c r="P25" s="9"/>
    </row>
    <row r="26" spans="1:16">
      <c r="A26" s="12"/>
      <c r="B26" s="25">
        <v>331.9</v>
      </c>
      <c r="C26" s="20" t="s">
        <v>74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307524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307524</v>
      </c>
      <c r="O26" s="47">
        <f t="shared" si="2"/>
        <v>4.0225506867233483</v>
      </c>
      <c r="P26" s="9"/>
    </row>
    <row r="27" spans="1:16">
      <c r="A27" s="12"/>
      <c r="B27" s="25">
        <v>334.7</v>
      </c>
      <c r="C27" s="20" t="s">
        <v>27</v>
      </c>
      <c r="D27" s="46">
        <v>6161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6161</v>
      </c>
      <c r="O27" s="47">
        <f t="shared" si="2"/>
        <v>8.0588620013080439E-2</v>
      </c>
      <c r="P27" s="9"/>
    </row>
    <row r="28" spans="1:16">
      <c r="A28" s="12"/>
      <c r="B28" s="25">
        <v>335.12</v>
      </c>
      <c r="C28" s="20" t="s">
        <v>28</v>
      </c>
      <c r="D28" s="46">
        <v>0</v>
      </c>
      <c r="E28" s="46">
        <v>1533095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1533095</v>
      </c>
      <c r="O28" s="47">
        <f t="shared" si="2"/>
        <v>20.05356442119032</v>
      </c>
      <c r="P28" s="9"/>
    </row>
    <row r="29" spans="1:16">
      <c r="A29" s="12"/>
      <c r="B29" s="25">
        <v>335.14</v>
      </c>
      <c r="C29" s="20" t="s">
        <v>29</v>
      </c>
      <c r="D29" s="46">
        <v>123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123</v>
      </c>
      <c r="O29" s="47">
        <f t="shared" si="2"/>
        <v>1.6088947024198823E-3</v>
      </c>
      <c r="P29" s="9"/>
    </row>
    <row r="30" spans="1:16">
      <c r="A30" s="12"/>
      <c r="B30" s="25">
        <v>335.15</v>
      </c>
      <c r="C30" s="20" t="s">
        <v>30</v>
      </c>
      <c r="D30" s="46">
        <v>20172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20172</v>
      </c>
      <c r="O30" s="47">
        <f t="shared" si="2"/>
        <v>0.26385873119686071</v>
      </c>
      <c r="P30" s="9"/>
    </row>
    <row r="31" spans="1:16">
      <c r="A31" s="12"/>
      <c r="B31" s="25">
        <v>335.18</v>
      </c>
      <c r="C31" s="20" t="s">
        <v>31</v>
      </c>
      <c r="D31" s="46">
        <v>2074462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2074462</v>
      </c>
      <c r="O31" s="47">
        <f t="shared" si="2"/>
        <v>27.134885546108567</v>
      </c>
      <c r="P31" s="9"/>
    </row>
    <row r="32" spans="1:16">
      <c r="A32" s="12"/>
      <c r="B32" s="25">
        <v>335.21</v>
      </c>
      <c r="C32" s="20" t="s">
        <v>76</v>
      </c>
      <c r="D32" s="46">
        <v>23507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23507</v>
      </c>
      <c r="O32" s="47">
        <f t="shared" si="2"/>
        <v>0.30748201438848921</v>
      </c>
      <c r="P32" s="9"/>
    </row>
    <row r="33" spans="1:16">
      <c r="A33" s="12"/>
      <c r="B33" s="25">
        <v>337.1</v>
      </c>
      <c r="C33" s="20" t="s">
        <v>32</v>
      </c>
      <c r="D33" s="46">
        <v>12500</v>
      </c>
      <c r="E33" s="46">
        <v>0</v>
      </c>
      <c r="F33" s="46">
        <v>0</v>
      </c>
      <c r="G33" s="46">
        <v>75000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87500</v>
      </c>
      <c r="O33" s="47">
        <f t="shared" si="2"/>
        <v>1.1445389143230871</v>
      </c>
      <c r="P33" s="9"/>
    </row>
    <row r="34" spans="1:16">
      <c r="A34" s="12"/>
      <c r="B34" s="25">
        <v>338</v>
      </c>
      <c r="C34" s="20" t="s">
        <v>33</v>
      </c>
      <c r="D34" s="46">
        <v>31742</v>
      </c>
      <c r="E34" s="46">
        <v>798707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830449</v>
      </c>
      <c r="O34" s="47">
        <f t="shared" si="2"/>
        <v>10.862642249836494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SUM(D36:D44)</f>
        <v>2832468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47490517</v>
      </c>
      <c r="J35" s="32">
        <f t="shared" si="7"/>
        <v>6581407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56904392</v>
      </c>
      <c r="O35" s="45">
        <f t="shared" si="2"/>
        <v>744.33475474166119</v>
      </c>
      <c r="P35" s="10"/>
    </row>
    <row r="36" spans="1:16">
      <c r="A36" s="12"/>
      <c r="B36" s="25">
        <v>341.2</v>
      </c>
      <c r="C36" s="20" t="s">
        <v>41</v>
      </c>
      <c r="D36" s="46">
        <v>1973796</v>
      </c>
      <c r="E36" s="46">
        <v>0</v>
      </c>
      <c r="F36" s="46">
        <v>0</v>
      </c>
      <c r="G36" s="46">
        <v>0</v>
      </c>
      <c r="H36" s="46">
        <v>0</v>
      </c>
      <c r="I36" s="46">
        <v>2277000</v>
      </c>
      <c r="J36" s="46">
        <v>6163225</v>
      </c>
      <c r="K36" s="46">
        <v>0</v>
      </c>
      <c r="L36" s="46">
        <v>0</v>
      </c>
      <c r="M36" s="46">
        <v>0</v>
      </c>
      <c r="N36" s="46">
        <f t="shared" ref="N36:N44" si="8">SUM(D36:M36)</f>
        <v>10414021</v>
      </c>
      <c r="O36" s="47">
        <f t="shared" si="2"/>
        <v>136.22002616088946</v>
      </c>
      <c r="P36" s="9"/>
    </row>
    <row r="37" spans="1:16">
      <c r="A37" s="12"/>
      <c r="B37" s="25">
        <v>341.9</v>
      </c>
      <c r="C37" s="20" t="s">
        <v>42</v>
      </c>
      <c r="D37" s="46">
        <v>100663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418182</v>
      </c>
      <c r="K37" s="46">
        <v>0</v>
      </c>
      <c r="L37" s="46">
        <v>0</v>
      </c>
      <c r="M37" s="46">
        <v>0</v>
      </c>
      <c r="N37" s="46">
        <f t="shared" si="8"/>
        <v>518845</v>
      </c>
      <c r="O37" s="47">
        <f t="shared" ref="O37:O55" si="9">(N37/O$57)</f>
        <v>6.7867233485938518</v>
      </c>
      <c r="P37" s="9"/>
    </row>
    <row r="38" spans="1:16">
      <c r="A38" s="12"/>
      <c r="B38" s="25">
        <v>342.5</v>
      </c>
      <c r="C38" s="20" t="s">
        <v>43</v>
      </c>
      <c r="D38" s="46">
        <v>29983</v>
      </c>
      <c r="E38" s="46">
        <v>0</v>
      </c>
      <c r="F38" s="46">
        <v>0</v>
      </c>
      <c r="G38" s="46">
        <v>0</v>
      </c>
      <c r="H38" s="46">
        <v>0</v>
      </c>
      <c r="I38" s="46">
        <v>273784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303767</v>
      </c>
      <c r="O38" s="47">
        <f t="shared" si="9"/>
        <v>3.9734074558534989</v>
      </c>
      <c r="P38" s="9"/>
    </row>
    <row r="39" spans="1:16">
      <c r="A39" s="12"/>
      <c r="B39" s="25">
        <v>343.4</v>
      </c>
      <c r="C39" s="20" t="s">
        <v>44</v>
      </c>
      <c r="D39" s="46">
        <v>96581</v>
      </c>
      <c r="E39" s="46">
        <v>0</v>
      </c>
      <c r="F39" s="46">
        <v>0</v>
      </c>
      <c r="G39" s="46">
        <v>0</v>
      </c>
      <c r="H39" s="46">
        <v>0</v>
      </c>
      <c r="I39" s="46">
        <v>7655877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7752458</v>
      </c>
      <c r="O39" s="47">
        <f t="shared" si="9"/>
        <v>101.40559843034663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29518612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29518612</v>
      </c>
      <c r="O40" s="47">
        <f t="shared" si="9"/>
        <v>386.1165729234794</v>
      </c>
      <c r="P40" s="9"/>
    </row>
    <row r="41" spans="1:16">
      <c r="A41" s="12"/>
      <c r="B41" s="25">
        <v>343.9</v>
      </c>
      <c r="C41" s="20" t="s">
        <v>46</v>
      </c>
      <c r="D41" s="46">
        <v>132838</v>
      </c>
      <c r="E41" s="46">
        <v>0</v>
      </c>
      <c r="F41" s="46">
        <v>0</v>
      </c>
      <c r="G41" s="46">
        <v>0</v>
      </c>
      <c r="H41" s="46">
        <v>0</v>
      </c>
      <c r="I41" s="46">
        <v>5469298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5602136</v>
      </c>
      <c r="O41" s="47">
        <f t="shared" si="9"/>
        <v>73.278430346631779</v>
      </c>
      <c r="P41" s="9"/>
    </row>
    <row r="42" spans="1:16">
      <c r="A42" s="12"/>
      <c r="B42" s="25">
        <v>346.4</v>
      </c>
      <c r="C42" s="20" t="s">
        <v>83</v>
      </c>
      <c r="D42" s="46">
        <v>26824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26824</v>
      </c>
      <c r="O42" s="47">
        <f t="shared" si="9"/>
        <v>0.35086984957488554</v>
      </c>
      <c r="P42" s="9"/>
    </row>
    <row r="43" spans="1:16">
      <c r="A43" s="12"/>
      <c r="B43" s="25">
        <v>347.2</v>
      </c>
      <c r="C43" s="20" t="s">
        <v>47</v>
      </c>
      <c r="D43" s="46">
        <v>436185</v>
      </c>
      <c r="E43" s="46">
        <v>0</v>
      </c>
      <c r="F43" s="46">
        <v>0</v>
      </c>
      <c r="G43" s="46">
        <v>0</v>
      </c>
      <c r="H43" s="46">
        <v>0</v>
      </c>
      <c r="I43" s="46">
        <v>1636881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2073066</v>
      </c>
      <c r="O43" s="47">
        <f t="shared" si="9"/>
        <v>27.116625245258337</v>
      </c>
      <c r="P43" s="9"/>
    </row>
    <row r="44" spans="1:16">
      <c r="A44" s="12"/>
      <c r="B44" s="25">
        <v>349</v>
      </c>
      <c r="C44" s="20" t="s">
        <v>77</v>
      </c>
      <c r="D44" s="46">
        <v>35598</v>
      </c>
      <c r="E44" s="46">
        <v>0</v>
      </c>
      <c r="F44" s="46">
        <v>0</v>
      </c>
      <c r="G44" s="46">
        <v>0</v>
      </c>
      <c r="H44" s="46">
        <v>0</v>
      </c>
      <c r="I44" s="46">
        <v>659065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694663</v>
      </c>
      <c r="O44" s="47">
        <f t="shared" si="9"/>
        <v>9.086500981033355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SUM(D46:D47)</f>
        <v>441728</v>
      </c>
      <c r="E45" s="32">
        <f t="shared" si="10"/>
        <v>297683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5" si="11">SUM(D45:M45)</f>
        <v>739411</v>
      </c>
      <c r="O45" s="45">
        <f t="shared" si="9"/>
        <v>9.6718247220405491</v>
      </c>
      <c r="P45" s="10"/>
    </row>
    <row r="46" spans="1:16">
      <c r="A46" s="13"/>
      <c r="B46" s="39">
        <v>351.9</v>
      </c>
      <c r="C46" s="21" t="s">
        <v>51</v>
      </c>
      <c r="D46" s="46">
        <v>48886</v>
      </c>
      <c r="E46" s="46">
        <v>27146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76032</v>
      </c>
      <c r="O46" s="47">
        <f t="shared" si="9"/>
        <v>0.99453237410071937</v>
      </c>
      <c r="P46" s="9"/>
    </row>
    <row r="47" spans="1:16">
      <c r="A47" s="13"/>
      <c r="B47" s="39">
        <v>354</v>
      </c>
      <c r="C47" s="21" t="s">
        <v>50</v>
      </c>
      <c r="D47" s="46">
        <v>392842</v>
      </c>
      <c r="E47" s="46">
        <v>270537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663379</v>
      </c>
      <c r="O47" s="47">
        <f t="shared" si="9"/>
        <v>8.6772923479398294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SUM(D49:D52)</f>
        <v>444382</v>
      </c>
      <c r="E48" s="32">
        <f t="shared" si="12"/>
        <v>61482</v>
      </c>
      <c r="F48" s="32">
        <f t="shared" si="12"/>
        <v>0</v>
      </c>
      <c r="G48" s="32">
        <f t="shared" si="12"/>
        <v>13139</v>
      </c>
      <c r="H48" s="32">
        <f t="shared" si="12"/>
        <v>0</v>
      </c>
      <c r="I48" s="32">
        <f t="shared" si="12"/>
        <v>703765</v>
      </c>
      <c r="J48" s="32">
        <f t="shared" si="12"/>
        <v>93743</v>
      </c>
      <c r="K48" s="32">
        <f t="shared" si="12"/>
        <v>738891</v>
      </c>
      <c r="L48" s="32">
        <f t="shared" si="12"/>
        <v>0</v>
      </c>
      <c r="M48" s="32">
        <f t="shared" si="12"/>
        <v>0</v>
      </c>
      <c r="N48" s="32">
        <f t="shared" si="11"/>
        <v>2055402</v>
      </c>
      <c r="O48" s="45">
        <f t="shared" si="9"/>
        <v>26.88557226945716</v>
      </c>
      <c r="P48" s="10"/>
    </row>
    <row r="49" spans="1:119">
      <c r="A49" s="12"/>
      <c r="B49" s="25">
        <v>361.1</v>
      </c>
      <c r="C49" s="20" t="s">
        <v>52</v>
      </c>
      <c r="D49" s="46">
        <v>346490</v>
      </c>
      <c r="E49" s="46">
        <v>61482</v>
      </c>
      <c r="F49" s="46">
        <v>0</v>
      </c>
      <c r="G49" s="46">
        <v>13139</v>
      </c>
      <c r="H49" s="46">
        <v>0</v>
      </c>
      <c r="I49" s="46">
        <v>224542</v>
      </c>
      <c r="J49" s="46">
        <v>40857</v>
      </c>
      <c r="K49" s="46">
        <v>360929</v>
      </c>
      <c r="L49" s="46">
        <v>0</v>
      </c>
      <c r="M49" s="46">
        <v>0</v>
      </c>
      <c r="N49" s="46">
        <f t="shared" si="11"/>
        <v>1047439</v>
      </c>
      <c r="O49" s="47">
        <f t="shared" si="9"/>
        <v>13.7009679529104</v>
      </c>
      <c r="P49" s="9"/>
    </row>
    <row r="50" spans="1:119">
      <c r="A50" s="12"/>
      <c r="B50" s="25">
        <v>366</v>
      </c>
      <c r="C50" s="20" t="s">
        <v>55</v>
      </c>
      <c r="D50" s="46">
        <v>58949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58949</v>
      </c>
      <c r="O50" s="47">
        <f t="shared" si="9"/>
        <v>0.77107913669064754</v>
      </c>
      <c r="P50" s="9"/>
    </row>
    <row r="51" spans="1:119">
      <c r="A51" s="12"/>
      <c r="B51" s="25">
        <v>368</v>
      </c>
      <c r="C51" s="20" t="s">
        <v>78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377962</v>
      </c>
      <c r="L51" s="46">
        <v>0</v>
      </c>
      <c r="M51" s="46">
        <v>0</v>
      </c>
      <c r="N51" s="46">
        <f t="shared" si="11"/>
        <v>377962</v>
      </c>
      <c r="O51" s="47">
        <f t="shared" si="9"/>
        <v>4.9439110529758015</v>
      </c>
      <c r="P51" s="9"/>
    </row>
    <row r="52" spans="1:119">
      <c r="A52" s="12"/>
      <c r="B52" s="25">
        <v>369.9</v>
      </c>
      <c r="C52" s="20" t="s">
        <v>56</v>
      </c>
      <c r="D52" s="46">
        <v>38943</v>
      </c>
      <c r="E52" s="46">
        <v>0</v>
      </c>
      <c r="F52" s="46">
        <v>0</v>
      </c>
      <c r="G52" s="46">
        <v>0</v>
      </c>
      <c r="H52" s="46">
        <v>0</v>
      </c>
      <c r="I52" s="46">
        <v>479223</v>
      </c>
      <c r="J52" s="46">
        <v>52886</v>
      </c>
      <c r="K52" s="46">
        <v>0</v>
      </c>
      <c r="L52" s="46">
        <v>0</v>
      </c>
      <c r="M52" s="46">
        <v>0</v>
      </c>
      <c r="N52" s="46">
        <f t="shared" si="11"/>
        <v>571052</v>
      </c>
      <c r="O52" s="47">
        <f t="shared" si="9"/>
        <v>7.4696141268803142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SUM(D54:D54)</f>
        <v>2660404</v>
      </c>
      <c r="E53" s="32">
        <f t="shared" si="13"/>
        <v>2590874</v>
      </c>
      <c r="F53" s="32">
        <f t="shared" si="13"/>
        <v>0</v>
      </c>
      <c r="G53" s="32">
        <f t="shared" si="13"/>
        <v>200000</v>
      </c>
      <c r="H53" s="32">
        <f t="shared" si="13"/>
        <v>0</v>
      </c>
      <c r="I53" s="32">
        <f t="shared" si="13"/>
        <v>8430998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13882276</v>
      </c>
      <c r="O53" s="45">
        <f t="shared" si="9"/>
        <v>181.58634401569654</v>
      </c>
      <c r="P53" s="9"/>
    </row>
    <row r="54" spans="1:119" ht="15.75" thickBot="1">
      <c r="A54" s="12"/>
      <c r="B54" s="25">
        <v>381</v>
      </c>
      <c r="C54" s="20" t="s">
        <v>57</v>
      </c>
      <c r="D54" s="46">
        <v>2660404</v>
      </c>
      <c r="E54" s="46">
        <v>2590874</v>
      </c>
      <c r="F54" s="46">
        <v>0</v>
      </c>
      <c r="G54" s="46">
        <v>200000</v>
      </c>
      <c r="H54" s="46">
        <v>0</v>
      </c>
      <c r="I54" s="46">
        <v>8430998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13882276</v>
      </c>
      <c r="O54" s="47">
        <f t="shared" si="9"/>
        <v>181.58634401569654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SUM(D5,D12,D23,D35,D45,D48,D53)</f>
        <v>26202459</v>
      </c>
      <c r="E55" s="15">
        <f t="shared" si="14"/>
        <v>12361814</v>
      </c>
      <c r="F55" s="15">
        <f t="shared" si="14"/>
        <v>0</v>
      </c>
      <c r="G55" s="15">
        <f t="shared" si="14"/>
        <v>3358535</v>
      </c>
      <c r="H55" s="15">
        <f t="shared" si="14"/>
        <v>0</v>
      </c>
      <c r="I55" s="15">
        <f t="shared" si="14"/>
        <v>60424070</v>
      </c>
      <c r="J55" s="15">
        <f t="shared" si="14"/>
        <v>6675150</v>
      </c>
      <c r="K55" s="15">
        <f t="shared" si="14"/>
        <v>738891</v>
      </c>
      <c r="L55" s="15">
        <f t="shared" si="14"/>
        <v>0</v>
      </c>
      <c r="M55" s="15">
        <f t="shared" si="14"/>
        <v>0</v>
      </c>
      <c r="N55" s="15">
        <f t="shared" si="11"/>
        <v>109760919</v>
      </c>
      <c r="O55" s="38">
        <f t="shared" si="9"/>
        <v>1435.7216350555918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86</v>
      </c>
      <c r="M57" s="48"/>
      <c r="N57" s="48"/>
      <c r="O57" s="43">
        <v>76450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18748863</v>
      </c>
      <c r="E5" s="27">
        <f t="shared" si="0"/>
        <v>4182246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22931109</v>
      </c>
      <c r="O5" s="33">
        <f t="shared" ref="O5:O36" si="2">(N5/O$57)</f>
        <v>303.25335572688681</v>
      </c>
      <c r="P5" s="6"/>
    </row>
    <row r="6" spans="1:133">
      <c r="A6" s="12"/>
      <c r="B6" s="25">
        <v>311</v>
      </c>
      <c r="C6" s="20" t="s">
        <v>2</v>
      </c>
      <c r="D6" s="46">
        <v>15181152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15181152</v>
      </c>
      <c r="O6" s="47">
        <f t="shared" si="2"/>
        <v>200.76374360262903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1602347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1602347</v>
      </c>
      <c r="O7" s="47">
        <f t="shared" si="2"/>
        <v>21.190301122763401</v>
      </c>
      <c r="P7" s="9"/>
    </row>
    <row r="8" spans="1:133">
      <c r="A8" s="12"/>
      <c r="B8" s="25">
        <v>312.51</v>
      </c>
      <c r="C8" s="20" t="s">
        <v>69</v>
      </c>
      <c r="D8" s="46">
        <v>359374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359374</v>
      </c>
      <c r="O8" s="47">
        <f t="shared" si="2"/>
        <v>4.7525556422497583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2579899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2579899</v>
      </c>
      <c r="O9" s="47">
        <f t="shared" si="2"/>
        <v>34.117976116481742</v>
      </c>
      <c r="P9" s="9"/>
    </row>
    <row r="10" spans="1:133">
      <c r="A10" s="12"/>
      <c r="B10" s="25">
        <v>315</v>
      </c>
      <c r="C10" s="20" t="s">
        <v>12</v>
      </c>
      <c r="D10" s="46">
        <v>2793952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2793952</v>
      </c>
      <c r="O10" s="47">
        <f t="shared" si="2"/>
        <v>36.948728460531363</v>
      </c>
      <c r="P10" s="9"/>
    </row>
    <row r="11" spans="1:133">
      <c r="A11" s="12"/>
      <c r="B11" s="25">
        <v>316</v>
      </c>
      <c r="C11" s="20" t="s">
        <v>13</v>
      </c>
      <c r="D11" s="46">
        <v>414385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414385</v>
      </c>
      <c r="O11" s="47">
        <f t="shared" si="2"/>
        <v>5.4800507822315092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816091</v>
      </c>
      <c r="E12" s="32">
        <f t="shared" si="3"/>
        <v>855170</v>
      </c>
      <c r="F12" s="32">
        <f t="shared" si="3"/>
        <v>0</v>
      </c>
      <c r="G12" s="32">
        <f t="shared" si="3"/>
        <v>60000</v>
      </c>
      <c r="H12" s="32">
        <f t="shared" si="3"/>
        <v>0</v>
      </c>
      <c r="I12" s="32">
        <f t="shared" si="3"/>
        <v>1044705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2775966</v>
      </c>
      <c r="O12" s="45">
        <f t="shared" si="2"/>
        <v>36.710871893886292</v>
      </c>
      <c r="P12" s="10"/>
    </row>
    <row r="13" spans="1:133">
      <c r="A13" s="12"/>
      <c r="B13" s="25">
        <v>323.7</v>
      </c>
      <c r="C13" s="20" t="s">
        <v>15</v>
      </c>
      <c r="D13" s="46">
        <v>660354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660354</v>
      </c>
      <c r="O13" s="47">
        <f t="shared" si="2"/>
        <v>8.7328775275401043</v>
      </c>
      <c r="P13" s="9"/>
    </row>
    <row r="14" spans="1:133">
      <c r="A14" s="12"/>
      <c r="B14" s="25">
        <v>324.11</v>
      </c>
      <c r="C14" s="20" t="s">
        <v>16</v>
      </c>
      <c r="D14" s="46">
        <v>0</v>
      </c>
      <c r="E14" s="46">
        <v>17494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17494</v>
      </c>
      <c r="O14" s="47">
        <f t="shared" si="2"/>
        <v>0.23135009323300315</v>
      </c>
      <c r="P14" s="9"/>
    </row>
    <row r="15" spans="1:133">
      <c r="A15" s="12"/>
      <c r="B15" s="25">
        <v>324.12</v>
      </c>
      <c r="C15" s="20" t="s">
        <v>17</v>
      </c>
      <c r="D15" s="46">
        <v>0</v>
      </c>
      <c r="E15" s="46">
        <v>8903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8903</v>
      </c>
      <c r="O15" s="47">
        <f t="shared" si="2"/>
        <v>0.11773807477154608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312120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312120</v>
      </c>
      <c r="O16" s="47">
        <f t="shared" si="2"/>
        <v>4.127643254823651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732585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732585</v>
      </c>
      <c r="O17" s="47">
        <f t="shared" si="2"/>
        <v>9.6880992369440726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305242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305242</v>
      </c>
      <c r="O18" s="47">
        <f t="shared" si="2"/>
        <v>4.0366848724493174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112330</v>
      </c>
      <c r="F19" s="46">
        <v>0</v>
      </c>
      <c r="G19" s="46">
        <v>60000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172330</v>
      </c>
      <c r="O19" s="47">
        <f t="shared" si="2"/>
        <v>2.2789848843514027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160859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160859</v>
      </c>
      <c r="O20" s="47">
        <f t="shared" si="2"/>
        <v>2.1272861922583548</v>
      </c>
      <c r="P20" s="9"/>
    </row>
    <row r="21" spans="1:16">
      <c r="A21" s="12"/>
      <c r="B21" s="25">
        <v>325.10000000000002</v>
      </c>
      <c r="C21" s="20" t="s">
        <v>22</v>
      </c>
      <c r="D21" s="46">
        <v>0</v>
      </c>
      <c r="E21" s="46">
        <v>250342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250342</v>
      </c>
      <c r="O21" s="47">
        <f t="shared" si="2"/>
        <v>3.3106576563471175</v>
      </c>
      <c r="P21" s="9"/>
    </row>
    <row r="22" spans="1:16">
      <c r="A22" s="12"/>
      <c r="B22" s="25">
        <v>329</v>
      </c>
      <c r="C22" s="20" t="s">
        <v>23</v>
      </c>
      <c r="D22" s="46">
        <v>155737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155737</v>
      </c>
      <c r="O22" s="47">
        <f t="shared" si="2"/>
        <v>2.0595501011677269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SUM(D24:D33)</f>
        <v>2032040</v>
      </c>
      <c r="E23" s="32">
        <f t="shared" si="5"/>
        <v>4725368</v>
      </c>
      <c r="F23" s="32">
        <f t="shared" si="5"/>
        <v>0</v>
      </c>
      <c r="G23" s="32">
        <f t="shared" si="5"/>
        <v>1183402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7940810</v>
      </c>
      <c r="O23" s="45">
        <f t="shared" si="2"/>
        <v>105.01355515294181</v>
      </c>
      <c r="P23" s="10"/>
    </row>
    <row r="24" spans="1:16">
      <c r="A24" s="12"/>
      <c r="B24" s="25">
        <v>331.49</v>
      </c>
      <c r="C24" s="20" t="s">
        <v>72</v>
      </c>
      <c r="D24" s="46">
        <v>0</v>
      </c>
      <c r="E24" s="46">
        <v>505509</v>
      </c>
      <c r="F24" s="46">
        <v>0</v>
      </c>
      <c r="G24" s="46">
        <v>1033402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1538911</v>
      </c>
      <c r="O24" s="47">
        <f t="shared" si="2"/>
        <v>20.351389237869792</v>
      </c>
      <c r="P24" s="9"/>
    </row>
    <row r="25" spans="1:16">
      <c r="A25" s="12"/>
      <c r="B25" s="25">
        <v>331.5</v>
      </c>
      <c r="C25" s="20" t="s">
        <v>26</v>
      </c>
      <c r="D25" s="46">
        <v>0</v>
      </c>
      <c r="E25" s="46">
        <v>1915234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1915234</v>
      </c>
      <c r="O25" s="47">
        <f t="shared" si="2"/>
        <v>25.328087599349352</v>
      </c>
      <c r="P25" s="9"/>
    </row>
    <row r="26" spans="1:16">
      <c r="A26" s="12"/>
      <c r="B26" s="25">
        <v>334.7</v>
      </c>
      <c r="C26" s="20" t="s">
        <v>27</v>
      </c>
      <c r="D26" s="46">
        <v>4998</v>
      </c>
      <c r="E26" s="46">
        <v>100901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105899</v>
      </c>
      <c r="O26" s="47">
        <f t="shared" si="2"/>
        <v>1.4004655037888305</v>
      </c>
      <c r="P26" s="9"/>
    </row>
    <row r="27" spans="1:16">
      <c r="A27" s="12"/>
      <c r="B27" s="25">
        <v>335.12</v>
      </c>
      <c r="C27" s="20" t="s">
        <v>28</v>
      </c>
      <c r="D27" s="46">
        <v>0</v>
      </c>
      <c r="E27" s="46">
        <v>1415940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1415940</v>
      </c>
      <c r="O27" s="47">
        <f t="shared" si="2"/>
        <v>18.725154396498141</v>
      </c>
      <c r="P27" s="9"/>
    </row>
    <row r="28" spans="1:16">
      <c r="A28" s="12"/>
      <c r="B28" s="25">
        <v>335.14</v>
      </c>
      <c r="C28" s="20" t="s">
        <v>29</v>
      </c>
      <c r="D28" s="46">
        <v>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</v>
      </c>
      <c r="O28" s="47">
        <f t="shared" si="2"/>
        <v>2.644907891082693E-3</v>
      </c>
      <c r="P28" s="9"/>
    </row>
    <row r="29" spans="1:16">
      <c r="A29" s="12"/>
      <c r="B29" s="25">
        <v>335.15</v>
      </c>
      <c r="C29" s="20" t="s">
        <v>30</v>
      </c>
      <c r="D29" s="46">
        <v>20112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20112</v>
      </c>
      <c r="O29" s="47">
        <f t="shared" si="2"/>
        <v>0.2659719375272756</v>
      </c>
      <c r="P29" s="9"/>
    </row>
    <row r="30" spans="1:16">
      <c r="A30" s="12"/>
      <c r="B30" s="25">
        <v>335.18</v>
      </c>
      <c r="C30" s="20" t="s">
        <v>31</v>
      </c>
      <c r="D30" s="46">
        <v>1947655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1947655</v>
      </c>
      <c r="O30" s="47">
        <f t="shared" si="2"/>
        <v>25.756840393033311</v>
      </c>
      <c r="P30" s="9"/>
    </row>
    <row r="31" spans="1:16">
      <c r="A31" s="12"/>
      <c r="B31" s="25">
        <v>335.21</v>
      </c>
      <c r="C31" s="20" t="s">
        <v>76</v>
      </c>
      <c r="D31" s="46">
        <v>22606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22606</v>
      </c>
      <c r="O31" s="47">
        <f t="shared" si="2"/>
        <v>0.29895393892907679</v>
      </c>
      <c r="P31" s="9"/>
    </row>
    <row r="32" spans="1:16">
      <c r="A32" s="12"/>
      <c r="B32" s="25">
        <v>337.1</v>
      </c>
      <c r="C32" s="20" t="s">
        <v>32</v>
      </c>
      <c r="D32" s="46">
        <v>5000</v>
      </c>
      <c r="E32" s="46">
        <v>0</v>
      </c>
      <c r="F32" s="46">
        <v>0</v>
      </c>
      <c r="G32" s="46">
        <v>150000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155000</v>
      </c>
      <c r="O32" s="47">
        <f t="shared" si="2"/>
        <v>2.0498036155890871</v>
      </c>
      <c r="P32" s="9"/>
    </row>
    <row r="33" spans="1:16">
      <c r="A33" s="12"/>
      <c r="B33" s="25">
        <v>338</v>
      </c>
      <c r="C33" s="20" t="s">
        <v>33</v>
      </c>
      <c r="D33" s="46">
        <v>31469</v>
      </c>
      <c r="E33" s="46">
        <v>787784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819253</v>
      </c>
      <c r="O33" s="47">
        <f t="shared" si="2"/>
        <v>10.834243622465848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SUM(D35:D43)</f>
        <v>2841654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46322936</v>
      </c>
      <c r="J34" s="32">
        <f t="shared" si="7"/>
        <v>6548073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55712663</v>
      </c>
      <c r="O34" s="45">
        <f t="shared" si="2"/>
        <v>736.77431000965396</v>
      </c>
      <c r="P34" s="10"/>
    </row>
    <row r="35" spans="1:16">
      <c r="A35" s="12"/>
      <c r="B35" s="25">
        <v>341.2</v>
      </c>
      <c r="C35" s="20" t="s">
        <v>41</v>
      </c>
      <c r="D35" s="46">
        <v>2104961</v>
      </c>
      <c r="E35" s="46">
        <v>0</v>
      </c>
      <c r="F35" s="46">
        <v>0</v>
      </c>
      <c r="G35" s="46">
        <v>0</v>
      </c>
      <c r="H35" s="46">
        <v>0</v>
      </c>
      <c r="I35" s="46">
        <v>2317320</v>
      </c>
      <c r="J35" s="46">
        <v>6141288</v>
      </c>
      <c r="K35" s="46">
        <v>0</v>
      </c>
      <c r="L35" s="46">
        <v>0</v>
      </c>
      <c r="M35" s="46">
        <v>0</v>
      </c>
      <c r="N35" s="46">
        <f t="shared" ref="N35:N43" si="8">SUM(D35:M35)</f>
        <v>10563569</v>
      </c>
      <c r="O35" s="47">
        <f t="shared" si="2"/>
        <v>139.69833503048255</v>
      </c>
      <c r="P35" s="9"/>
    </row>
    <row r="36" spans="1:16">
      <c r="A36" s="12"/>
      <c r="B36" s="25">
        <v>341.9</v>
      </c>
      <c r="C36" s="20" t="s">
        <v>42</v>
      </c>
      <c r="D36" s="46">
        <v>42722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406785</v>
      </c>
      <c r="K36" s="46">
        <v>0</v>
      </c>
      <c r="L36" s="46">
        <v>0</v>
      </c>
      <c r="M36" s="46">
        <v>0</v>
      </c>
      <c r="N36" s="46">
        <f t="shared" si="8"/>
        <v>449507</v>
      </c>
      <c r="O36" s="47">
        <f t="shared" si="2"/>
        <v>5.9445230569845409</v>
      </c>
      <c r="P36" s="9"/>
    </row>
    <row r="37" spans="1:16">
      <c r="A37" s="12"/>
      <c r="B37" s="25">
        <v>342.5</v>
      </c>
      <c r="C37" s="20" t="s">
        <v>43</v>
      </c>
      <c r="D37" s="46">
        <v>30982</v>
      </c>
      <c r="E37" s="46">
        <v>0</v>
      </c>
      <c r="F37" s="46">
        <v>0</v>
      </c>
      <c r="G37" s="46">
        <v>0</v>
      </c>
      <c r="H37" s="46">
        <v>0</v>
      </c>
      <c r="I37" s="46">
        <v>225099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256081</v>
      </c>
      <c r="O37" s="47">
        <f t="shared" ref="O37:O55" si="9">(N37/O$57)</f>
        <v>3.3865532882817355</v>
      </c>
      <c r="P37" s="9"/>
    </row>
    <row r="38" spans="1:16">
      <c r="A38" s="12"/>
      <c r="B38" s="25">
        <v>343.4</v>
      </c>
      <c r="C38" s="20" t="s">
        <v>44</v>
      </c>
      <c r="D38" s="46">
        <v>106976</v>
      </c>
      <c r="E38" s="46">
        <v>0</v>
      </c>
      <c r="F38" s="46">
        <v>0</v>
      </c>
      <c r="G38" s="46">
        <v>0</v>
      </c>
      <c r="H38" s="46">
        <v>0</v>
      </c>
      <c r="I38" s="46">
        <v>7805956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7912932</v>
      </c>
      <c r="O38" s="47">
        <f t="shared" si="9"/>
        <v>104.64488144200378</v>
      </c>
      <c r="P38" s="9"/>
    </row>
    <row r="39" spans="1:16">
      <c r="A39" s="12"/>
      <c r="B39" s="25">
        <v>343.6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29190836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29190836</v>
      </c>
      <c r="O39" s="47">
        <f t="shared" si="9"/>
        <v>386.03536241850378</v>
      </c>
      <c r="P39" s="9"/>
    </row>
    <row r="40" spans="1:16">
      <c r="A40" s="12"/>
      <c r="B40" s="25">
        <v>343.9</v>
      </c>
      <c r="C40" s="20" t="s">
        <v>46</v>
      </c>
      <c r="D40" s="46">
        <v>133064</v>
      </c>
      <c r="E40" s="46">
        <v>0</v>
      </c>
      <c r="F40" s="46">
        <v>0</v>
      </c>
      <c r="G40" s="46">
        <v>0</v>
      </c>
      <c r="H40" s="46">
        <v>0</v>
      </c>
      <c r="I40" s="46">
        <v>4778331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4911395</v>
      </c>
      <c r="O40" s="47">
        <f t="shared" si="9"/>
        <v>64.950936958620417</v>
      </c>
      <c r="P40" s="9"/>
    </row>
    <row r="41" spans="1:16">
      <c r="A41" s="12"/>
      <c r="B41" s="25">
        <v>346.4</v>
      </c>
      <c r="C41" s="20" t="s">
        <v>83</v>
      </c>
      <c r="D41" s="46">
        <v>24428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24428</v>
      </c>
      <c r="O41" s="47">
        <f t="shared" si="9"/>
        <v>0.32304904981684013</v>
      </c>
      <c r="P41" s="9"/>
    </row>
    <row r="42" spans="1:16">
      <c r="A42" s="12"/>
      <c r="B42" s="25">
        <v>347.2</v>
      </c>
      <c r="C42" s="20" t="s">
        <v>47</v>
      </c>
      <c r="D42" s="46">
        <v>398521</v>
      </c>
      <c r="E42" s="46">
        <v>0</v>
      </c>
      <c r="F42" s="46">
        <v>0</v>
      </c>
      <c r="G42" s="46">
        <v>0</v>
      </c>
      <c r="H42" s="46">
        <v>0</v>
      </c>
      <c r="I42" s="46">
        <v>1683057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2081578</v>
      </c>
      <c r="O42" s="47">
        <f t="shared" si="9"/>
        <v>27.527910390520649</v>
      </c>
      <c r="P42" s="9"/>
    </row>
    <row r="43" spans="1:16">
      <c r="A43" s="12"/>
      <c r="B43" s="25">
        <v>349</v>
      </c>
      <c r="C43" s="20" t="s">
        <v>77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322337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322337</v>
      </c>
      <c r="O43" s="47">
        <f t="shared" si="9"/>
        <v>4.2627583744396098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SUM(D45:D46)</f>
        <v>382396</v>
      </c>
      <c r="E44" s="32">
        <f t="shared" si="10"/>
        <v>274297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656693</v>
      </c>
      <c r="O44" s="45">
        <f t="shared" si="9"/>
        <v>8.6844624885938355</v>
      </c>
      <c r="P44" s="10"/>
    </row>
    <row r="45" spans="1:16">
      <c r="A45" s="13"/>
      <c r="B45" s="39">
        <v>351.9</v>
      </c>
      <c r="C45" s="21" t="s">
        <v>51</v>
      </c>
      <c r="D45" s="46">
        <v>1350</v>
      </c>
      <c r="E45" s="46">
        <v>33128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34478</v>
      </c>
      <c r="O45" s="47">
        <f t="shared" si="9"/>
        <v>0.45595567134374543</v>
      </c>
      <c r="P45" s="9"/>
    </row>
    <row r="46" spans="1:16">
      <c r="A46" s="13"/>
      <c r="B46" s="39">
        <v>354</v>
      </c>
      <c r="C46" s="21" t="s">
        <v>50</v>
      </c>
      <c r="D46" s="46">
        <v>381046</v>
      </c>
      <c r="E46" s="46">
        <v>241169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622215</v>
      </c>
      <c r="O46" s="47">
        <f t="shared" si="9"/>
        <v>8.2285068172500893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SUM(D48:D52)</f>
        <v>363475</v>
      </c>
      <c r="E47" s="32">
        <f t="shared" si="12"/>
        <v>40229</v>
      </c>
      <c r="F47" s="32">
        <f t="shared" si="12"/>
        <v>0</v>
      </c>
      <c r="G47" s="32">
        <f t="shared" si="12"/>
        <v>13458</v>
      </c>
      <c r="H47" s="32">
        <f t="shared" si="12"/>
        <v>0</v>
      </c>
      <c r="I47" s="32">
        <f t="shared" si="12"/>
        <v>471104</v>
      </c>
      <c r="J47" s="32">
        <f t="shared" si="12"/>
        <v>21170</v>
      </c>
      <c r="K47" s="32">
        <f t="shared" si="12"/>
        <v>384844</v>
      </c>
      <c r="L47" s="32">
        <f t="shared" si="12"/>
        <v>0</v>
      </c>
      <c r="M47" s="32">
        <f t="shared" si="12"/>
        <v>0</v>
      </c>
      <c r="N47" s="32">
        <f t="shared" si="11"/>
        <v>1294280</v>
      </c>
      <c r="O47" s="45">
        <f t="shared" si="9"/>
        <v>17.116256926352541</v>
      </c>
      <c r="P47" s="10"/>
    </row>
    <row r="48" spans="1:16">
      <c r="A48" s="12"/>
      <c r="B48" s="25">
        <v>361.1</v>
      </c>
      <c r="C48" s="20" t="s">
        <v>52</v>
      </c>
      <c r="D48" s="46">
        <v>318131</v>
      </c>
      <c r="E48" s="46">
        <v>40229</v>
      </c>
      <c r="F48" s="46">
        <v>0</v>
      </c>
      <c r="G48" s="46">
        <v>13458</v>
      </c>
      <c r="H48" s="46">
        <v>0</v>
      </c>
      <c r="I48" s="46">
        <v>467954</v>
      </c>
      <c r="J48" s="46">
        <v>16890</v>
      </c>
      <c r="K48" s="46">
        <v>25470</v>
      </c>
      <c r="L48" s="46">
        <v>0</v>
      </c>
      <c r="M48" s="46">
        <v>0</v>
      </c>
      <c r="N48" s="46">
        <f t="shared" si="11"/>
        <v>882132</v>
      </c>
      <c r="O48" s="47">
        <f t="shared" si="9"/>
        <v>11.665789438882792</v>
      </c>
      <c r="P48" s="9"/>
    </row>
    <row r="49" spans="1:119">
      <c r="A49" s="12"/>
      <c r="B49" s="25">
        <v>364</v>
      </c>
      <c r="C49" s="20" t="s">
        <v>54</v>
      </c>
      <c r="D49" s="46">
        <v>11961</v>
      </c>
      <c r="E49" s="46">
        <v>0</v>
      </c>
      <c r="F49" s="46">
        <v>0</v>
      </c>
      <c r="G49" s="46">
        <v>0</v>
      </c>
      <c r="H49" s="46">
        <v>0</v>
      </c>
      <c r="I49" s="46">
        <v>3150</v>
      </c>
      <c r="J49" s="46">
        <v>1315</v>
      </c>
      <c r="K49" s="46">
        <v>0</v>
      </c>
      <c r="L49" s="46">
        <v>0</v>
      </c>
      <c r="M49" s="46">
        <v>0</v>
      </c>
      <c r="N49" s="46">
        <f t="shared" si="11"/>
        <v>16426</v>
      </c>
      <c r="O49" s="47">
        <f t="shared" si="9"/>
        <v>0.21722628509462158</v>
      </c>
      <c r="P49" s="9"/>
    </row>
    <row r="50" spans="1:119">
      <c r="A50" s="12"/>
      <c r="B50" s="25">
        <v>366</v>
      </c>
      <c r="C50" s="20" t="s">
        <v>55</v>
      </c>
      <c r="D50" s="46">
        <v>6603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6603</v>
      </c>
      <c r="O50" s="47">
        <f t="shared" si="9"/>
        <v>8.732163402409511E-2</v>
      </c>
      <c r="P50" s="9"/>
    </row>
    <row r="51" spans="1:119">
      <c r="A51" s="12"/>
      <c r="B51" s="25">
        <v>368</v>
      </c>
      <c r="C51" s="20" t="s">
        <v>78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359374</v>
      </c>
      <c r="L51" s="46">
        <v>0</v>
      </c>
      <c r="M51" s="46">
        <v>0</v>
      </c>
      <c r="N51" s="46">
        <f t="shared" si="11"/>
        <v>359374</v>
      </c>
      <c r="O51" s="47">
        <f t="shared" si="9"/>
        <v>4.7525556422497583</v>
      </c>
      <c r="P51" s="9"/>
    </row>
    <row r="52" spans="1:119">
      <c r="A52" s="12"/>
      <c r="B52" s="25">
        <v>369.9</v>
      </c>
      <c r="C52" s="20" t="s">
        <v>56</v>
      </c>
      <c r="D52" s="46">
        <v>26780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2965</v>
      </c>
      <c r="K52" s="46">
        <v>0</v>
      </c>
      <c r="L52" s="46">
        <v>0</v>
      </c>
      <c r="M52" s="46">
        <v>0</v>
      </c>
      <c r="N52" s="46">
        <f t="shared" si="11"/>
        <v>29745</v>
      </c>
      <c r="O52" s="47">
        <f t="shared" si="9"/>
        <v>0.39336392610127352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SUM(D54:D54)</f>
        <v>1164052</v>
      </c>
      <c r="E53" s="32">
        <f t="shared" si="13"/>
        <v>485016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437000</v>
      </c>
      <c r="J53" s="32">
        <f t="shared" si="13"/>
        <v>66462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2152530</v>
      </c>
      <c r="O53" s="45">
        <f t="shared" si="9"/>
        <v>28.466217913961145</v>
      </c>
      <c r="P53" s="9"/>
    </row>
    <row r="54" spans="1:119" ht="15.75" thickBot="1">
      <c r="A54" s="12"/>
      <c r="B54" s="25">
        <v>381</v>
      </c>
      <c r="C54" s="20" t="s">
        <v>57</v>
      </c>
      <c r="D54" s="46">
        <v>1164052</v>
      </c>
      <c r="E54" s="46">
        <v>485016</v>
      </c>
      <c r="F54" s="46">
        <v>0</v>
      </c>
      <c r="G54" s="46">
        <v>0</v>
      </c>
      <c r="H54" s="46">
        <v>0</v>
      </c>
      <c r="I54" s="46">
        <v>437000</v>
      </c>
      <c r="J54" s="46">
        <v>66462</v>
      </c>
      <c r="K54" s="46">
        <v>0</v>
      </c>
      <c r="L54" s="46">
        <v>0</v>
      </c>
      <c r="M54" s="46">
        <v>0</v>
      </c>
      <c r="N54" s="46">
        <f t="shared" si="11"/>
        <v>2152530</v>
      </c>
      <c r="O54" s="47">
        <f t="shared" si="9"/>
        <v>28.466217913961145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SUM(D5,D12,D23,D34,D44,D47,D53)</f>
        <v>26348571</v>
      </c>
      <c r="E55" s="15">
        <f t="shared" si="14"/>
        <v>10562326</v>
      </c>
      <c r="F55" s="15">
        <f t="shared" si="14"/>
        <v>0</v>
      </c>
      <c r="G55" s="15">
        <f t="shared" si="14"/>
        <v>1256860</v>
      </c>
      <c r="H55" s="15">
        <f t="shared" si="14"/>
        <v>0</v>
      </c>
      <c r="I55" s="15">
        <f t="shared" si="14"/>
        <v>48275745</v>
      </c>
      <c r="J55" s="15">
        <f t="shared" si="14"/>
        <v>6635705</v>
      </c>
      <c r="K55" s="15">
        <f t="shared" si="14"/>
        <v>384844</v>
      </c>
      <c r="L55" s="15">
        <f t="shared" si="14"/>
        <v>0</v>
      </c>
      <c r="M55" s="15">
        <f t="shared" si="14"/>
        <v>0</v>
      </c>
      <c r="N55" s="15">
        <f t="shared" si="11"/>
        <v>93464051</v>
      </c>
      <c r="O55" s="38">
        <f t="shared" si="9"/>
        <v>1236.0190301122764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84</v>
      </c>
      <c r="M57" s="48"/>
      <c r="N57" s="48"/>
      <c r="O57" s="43">
        <v>75617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18799890</v>
      </c>
      <c r="E5" s="27">
        <f t="shared" si="0"/>
        <v>4125806</v>
      </c>
      <c r="F5" s="27">
        <f t="shared" si="0"/>
        <v>0</v>
      </c>
      <c r="G5" s="27">
        <f t="shared" si="0"/>
        <v>2631273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25556969</v>
      </c>
      <c r="O5" s="33">
        <f t="shared" ref="O5:O36" si="2">(N5/O$60)</f>
        <v>339.94372173450387</v>
      </c>
      <c r="P5" s="6"/>
    </row>
    <row r="6" spans="1:133">
      <c r="A6" s="12"/>
      <c r="B6" s="25">
        <v>311</v>
      </c>
      <c r="C6" s="20" t="s">
        <v>2</v>
      </c>
      <c r="D6" s="46">
        <v>15197133</v>
      </c>
      <c r="E6" s="46">
        <v>0</v>
      </c>
      <c r="F6" s="46">
        <v>0</v>
      </c>
      <c r="G6" s="46">
        <v>2631273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17828406</v>
      </c>
      <c r="O6" s="47">
        <f t="shared" si="2"/>
        <v>237.14293695131684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1630637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1630637</v>
      </c>
      <c r="O7" s="47">
        <f t="shared" si="2"/>
        <v>21.68977121574887</v>
      </c>
      <c r="P7" s="9"/>
    </row>
    <row r="8" spans="1:133">
      <c r="A8" s="12"/>
      <c r="B8" s="25">
        <v>312.51</v>
      </c>
      <c r="C8" s="20" t="s">
        <v>69</v>
      </c>
      <c r="D8" s="46">
        <v>339247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339247</v>
      </c>
      <c r="O8" s="47">
        <f t="shared" si="2"/>
        <v>4.5124634211226393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2495169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2495169</v>
      </c>
      <c r="O9" s="47">
        <f t="shared" si="2"/>
        <v>33.189265762170791</v>
      </c>
      <c r="P9" s="9"/>
    </row>
    <row r="10" spans="1:133">
      <c r="A10" s="12"/>
      <c r="B10" s="25">
        <v>315</v>
      </c>
      <c r="C10" s="20" t="s">
        <v>12</v>
      </c>
      <c r="D10" s="46">
        <v>2858825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2858825</v>
      </c>
      <c r="O10" s="47">
        <f t="shared" si="2"/>
        <v>38.026403298749671</v>
      </c>
      <c r="P10" s="9"/>
    </row>
    <row r="11" spans="1:133">
      <c r="A11" s="12"/>
      <c r="B11" s="25">
        <v>316</v>
      </c>
      <c r="C11" s="20" t="s">
        <v>13</v>
      </c>
      <c r="D11" s="46">
        <v>404685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404685</v>
      </c>
      <c r="O11" s="47">
        <f t="shared" si="2"/>
        <v>5.3828810853950522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1135832</v>
      </c>
      <c r="E12" s="32">
        <f t="shared" si="3"/>
        <v>1436052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3382751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5954635</v>
      </c>
      <c r="O12" s="45">
        <f t="shared" si="2"/>
        <v>79.205041234370839</v>
      </c>
      <c r="P12" s="10"/>
    </row>
    <row r="13" spans="1:133">
      <c r="A13" s="12"/>
      <c r="B13" s="25">
        <v>323.7</v>
      </c>
      <c r="C13" s="20" t="s">
        <v>15</v>
      </c>
      <c r="D13" s="46">
        <v>744353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744353</v>
      </c>
      <c r="O13" s="47">
        <f t="shared" si="2"/>
        <v>9.9009444001064111</v>
      </c>
      <c r="P13" s="9"/>
    </row>
    <row r="14" spans="1:133">
      <c r="A14" s="12"/>
      <c r="B14" s="25">
        <v>324.11</v>
      </c>
      <c r="C14" s="20" t="s">
        <v>16</v>
      </c>
      <c r="D14" s="46">
        <v>0</v>
      </c>
      <c r="E14" s="46">
        <v>21463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21463</v>
      </c>
      <c r="O14" s="47">
        <f t="shared" si="2"/>
        <v>0.28548816174514496</v>
      </c>
      <c r="P14" s="9"/>
    </row>
    <row r="15" spans="1:133">
      <c r="A15" s="12"/>
      <c r="B15" s="25">
        <v>324.12</v>
      </c>
      <c r="C15" s="20" t="s">
        <v>17</v>
      </c>
      <c r="D15" s="46">
        <v>0</v>
      </c>
      <c r="E15" s="46">
        <v>39897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39897</v>
      </c>
      <c r="O15" s="47">
        <f t="shared" si="2"/>
        <v>0.53068635275339182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640907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640907</v>
      </c>
      <c r="O16" s="47">
        <f t="shared" si="2"/>
        <v>8.5249667464751262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2741844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2741844</v>
      </c>
      <c r="O17" s="47">
        <f t="shared" si="2"/>
        <v>36.470391061452517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408652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408652</v>
      </c>
      <c r="O18" s="47">
        <f t="shared" si="2"/>
        <v>5.4356477786645385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479442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479442</v>
      </c>
      <c r="O19" s="47">
        <f t="shared" si="2"/>
        <v>6.3772545889864327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267207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267207</v>
      </c>
      <c r="O20" s="47">
        <f t="shared" si="2"/>
        <v>3.5542298483639265</v>
      </c>
      <c r="P20" s="9"/>
    </row>
    <row r="21" spans="1:16">
      <c r="A21" s="12"/>
      <c r="B21" s="25">
        <v>325.2</v>
      </c>
      <c r="C21" s="20" t="s">
        <v>71</v>
      </c>
      <c r="D21" s="46">
        <v>0</v>
      </c>
      <c r="E21" s="46">
        <v>219391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219391</v>
      </c>
      <c r="O21" s="47">
        <f t="shared" si="2"/>
        <v>2.9182096302208036</v>
      </c>
      <c r="P21" s="9"/>
    </row>
    <row r="22" spans="1:16">
      <c r="A22" s="12"/>
      <c r="B22" s="25">
        <v>329</v>
      </c>
      <c r="C22" s="20" t="s">
        <v>23</v>
      </c>
      <c r="D22" s="46">
        <v>391479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391479</v>
      </c>
      <c r="O22" s="47">
        <f t="shared" si="2"/>
        <v>5.2072226656025542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SUM(D24:D35)</f>
        <v>1967830</v>
      </c>
      <c r="E23" s="32">
        <f t="shared" si="6"/>
        <v>5285975</v>
      </c>
      <c r="F23" s="32">
        <f t="shared" si="6"/>
        <v>0</v>
      </c>
      <c r="G23" s="32">
        <f t="shared" si="6"/>
        <v>1431161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8684966</v>
      </c>
      <c r="O23" s="45">
        <f t="shared" si="2"/>
        <v>115.52229316307529</v>
      </c>
      <c r="P23" s="10"/>
    </row>
    <row r="24" spans="1:16">
      <c r="A24" s="12"/>
      <c r="B24" s="25">
        <v>331.49</v>
      </c>
      <c r="C24" s="20" t="s">
        <v>72</v>
      </c>
      <c r="D24" s="46">
        <v>0</v>
      </c>
      <c r="E24" s="46">
        <v>631052</v>
      </c>
      <c r="F24" s="46">
        <v>0</v>
      </c>
      <c r="G24" s="46">
        <v>1383138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2014190</v>
      </c>
      <c r="O24" s="47">
        <f t="shared" si="2"/>
        <v>26.791566906092047</v>
      </c>
      <c r="P24" s="9"/>
    </row>
    <row r="25" spans="1:16">
      <c r="A25" s="12"/>
      <c r="B25" s="25">
        <v>331.5</v>
      </c>
      <c r="C25" s="20" t="s">
        <v>26</v>
      </c>
      <c r="D25" s="46">
        <v>0</v>
      </c>
      <c r="E25" s="46">
        <v>1652210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1652210</v>
      </c>
      <c r="O25" s="47">
        <f t="shared" si="2"/>
        <v>21.976722532588454</v>
      </c>
      <c r="P25" s="9"/>
    </row>
    <row r="26" spans="1:16">
      <c r="A26" s="12"/>
      <c r="B26" s="25">
        <v>331.7</v>
      </c>
      <c r="C26" s="20" t="s">
        <v>73</v>
      </c>
      <c r="D26" s="46">
        <v>0</v>
      </c>
      <c r="E26" s="46">
        <v>896865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896865</v>
      </c>
      <c r="O26" s="47">
        <f t="shared" si="2"/>
        <v>11.929569034317637</v>
      </c>
      <c r="P26" s="9"/>
    </row>
    <row r="27" spans="1:16">
      <c r="A27" s="12"/>
      <c r="B27" s="25">
        <v>331.9</v>
      </c>
      <c r="C27" s="20" t="s">
        <v>74</v>
      </c>
      <c r="D27" s="46">
        <v>0</v>
      </c>
      <c r="E27" s="46">
        <v>0</v>
      </c>
      <c r="F27" s="46">
        <v>0</v>
      </c>
      <c r="G27" s="46">
        <v>43927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43927</v>
      </c>
      <c r="O27" s="47">
        <f t="shared" si="2"/>
        <v>0.58429103484969402</v>
      </c>
      <c r="P27" s="9"/>
    </row>
    <row r="28" spans="1:16">
      <c r="A28" s="12"/>
      <c r="B28" s="25">
        <v>334.2</v>
      </c>
      <c r="C28" s="20" t="s">
        <v>75</v>
      </c>
      <c r="D28" s="46">
        <v>10095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10095</v>
      </c>
      <c r="O28" s="47">
        <f t="shared" si="2"/>
        <v>0.13427773343974461</v>
      </c>
      <c r="P28" s="9"/>
    </row>
    <row r="29" spans="1:16">
      <c r="A29" s="12"/>
      <c r="B29" s="25">
        <v>334.7</v>
      </c>
      <c r="C29" s="20" t="s">
        <v>27</v>
      </c>
      <c r="D29" s="46">
        <v>0</v>
      </c>
      <c r="E29" s="46">
        <v>0</v>
      </c>
      <c r="F29" s="46">
        <v>0</v>
      </c>
      <c r="G29" s="46">
        <v>4096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4096</v>
      </c>
      <c r="O29" s="47">
        <f t="shared" si="2"/>
        <v>5.4482575152966214E-2</v>
      </c>
      <c r="P29" s="9"/>
    </row>
    <row r="30" spans="1:16">
      <c r="A30" s="12"/>
      <c r="B30" s="25">
        <v>335.12</v>
      </c>
      <c r="C30" s="20" t="s">
        <v>28</v>
      </c>
      <c r="D30" s="46">
        <v>0</v>
      </c>
      <c r="E30" s="46">
        <v>1319523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1319523</v>
      </c>
      <c r="O30" s="47">
        <f t="shared" si="2"/>
        <v>17.551516360734237</v>
      </c>
      <c r="P30" s="9"/>
    </row>
    <row r="31" spans="1:16">
      <c r="A31" s="12"/>
      <c r="B31" s="25">
        <v>335.14</v>
      </c>
      <c r="C31" s="20" t="s">
        <v>29</v>
      </c>
      <c r="D31" s="46">
        <v>148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148</v>
      </c>
      <c r="O31" s="47">
        <f t="shared" si="2"/>
        <v>1.968608672519287E-3</v>
      </c>
      <c r="P31" s="9"/>
    </row>
    <row r="32" spans="1:16">
      <c r="A32" s="12"/>
      <c r="B32" s="25">
        <v>335.15</v>
      </c>
      <c r="C32" s="20" t="s">
        <v>30</v>
      </c>
      <c r="D32" s="46">
        <v>18746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18746</v>
      </c>
      <c r="O32" s="47">
        <f t="shared" si="2"/>
        <v>0.24934823091247671</v>
      </c>
      <c r="P32" s="9"/>
    </row>
    <row r="33" spans="1:16">
      <c r="A33" s="12"/>
      <c r="B33" s="25">
        <v>335.18</v>
      </c>
      <c r="C33" s="20" t="s">
        <v>31</v>
      </c>
      <c r="D33" s="46">
        <v>1885169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1885169</v>
      </c>
      <c r="O33" s="47">
        <f t="shared" si="2"/>
        <v>25.075405693003457</v>
      </c>
      <c r="P33" s="9"/>
    </row>
    <row r="34" spans="1:16">
      <c r="A34" s="12"/>
      <c r="B34" s="25">
        <v>335.21</v>
      </c>
      <c r="C34" s="20" t="s">
        <v>76</v>
      </c>
      <c r="D34" s="46">
        <v>21470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21470</v>
      </c>
      <c r="O34" s="47">
        <f t="shared" si="2"/>
        <v>0.28558127161479119</v>
      </c>
      <c r="P34" s="9"/>
    </row>
    <row r="35" spans="1:16">
      <c r="A35" s="12"/>
      <c r="B35" s="25">
        <v>338</v>
      </c>
      <c r="C35" s="20" t="s">
        <v>33</v>
      </c>
      <c r="D35" s="46">
        <v>32202</v>
      </c>
      <c r="E35" s="46">
        <v>786325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818527</v>
      </c>
      <c r="O35" s="47">
        <f t="shared" si="2"/>
        <v>10.88756318169726</v>
      </c>
      <c r="P35" s="9"/>
    </row>
    <row r="36" spans="1:16" ht="15.75">
      <c r="A36" s="29" t="s">
        <v>38</v>
      </c>
      <c r="B36" s="30"/>
      <c r="C36" s="31"/>
      <c r="D36" s="32">
        <f t="shared" ref="D36:M36" si="8">SUM(D37:D44)</f>
        <v>2444782</v>
      </c>
      <c r="E36" s="32">
        <f t="shared" si="8"/>
        <v>0</v>
      </c>
      <c r="F36" s="32">
        <f t="shared" si="8"/>
        <v>0</v>
      </c>
      <c r="G36" s="32">
        <f t="shared" si="8"/>
        <v>108120</v>
      </c>
      <c r="H36" s="32">
        <f t="shared" si="8"/>
        <v>0</v>
      </c>
      <c r="I36" s="32">
        <f t="shared" si="8"/>
        <v>45132588</v>
      </c>
      <c r="J36" s="32">
        <f t="shared" si="8"/>
        <v>4000350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51685840</v>
      </c>
      <c r="O36" s="45">
        <f t="shared" si="2"/>
        <v>687.49454642192075</v>
      </c>
      <c r="P36" s="10"/>
    </row>
    <row r="37" spans="1:16">
      <c r="A37" s="12"/>
      <c r="B37" s="25">
        <v>341.2</v>
      </c>
      <c r="C37" s="20" t="s">
        <v>41</v>
      </c>
      <c r="D37" s="46">
        <v>2096274</v>
      </c>
      <c r="E37" s="46">
        <v>0</v>
      </c>
      <c r="F37" s="46">
        <v>0</v>
      </c>
      <c r="G37" s="46">
        <v>0</v>
      </c>
      <c r="H37" s="46">
        <v>0</v>
      </c>
      <c r="I37" s="46">
        <v>2358181</v>
      </c>
      <c r="J37" s="46">
        <v>4000350</v>
      </c>
      <c r="K37" s="46">
        <v>0</v>
      </c>
      <c r="L37" s="46">
        <v>0</v>
      </c>
      <c r="M37" s="46">
        <v>0</v>
      </c>
      <c r="N37" s="46">
        <f t="shared" ref="N37:N44" si="9">SUM(D37:M37)</f>
        <v>8454805</v>
      </c>
      <c r="O37" s="47">
        <f t="shared" ref="O37:O58" si="10">(N37/O$60)</f>
        <v>112.46082734769885</v>
      </c>
      <c r="P37" s="9"/>
    </row>
    <row r="38" spans="1:16">
      <c r="A38" s="12"/>
      <c r="B38" s="25">
        <v>341.9</v>
      </c>
      <c r="C38" s="20" t="s">
        <v>42</v>
      </c>
      <c r="D38" s="46">
        <v>53746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53746</v>
      </c>
      <c r="O38" s="47">
        <f t="shared" si="10"/>
        <v>0.71489757914338925</v>
      </c>
      <c r="P38" s="9"/>
    </row>
    <row r="39" spans="1:16">
      <c r="A39" s="12"/>
      <c r="B39" s="25">
        <v>342.5</v>
      </c>
      <c r="C39" s="20" t="s">
        <v>43</v>
      </c>
      <c r="D39" s="46">
        <v>43375</v>
      </c>
      <c r="E39" s="46">
        <v>0</v>
      </c>
      <c r="F39" s="46">
        <v>0</v>
      </c>
      <c r="G39" s="46">
        <v>0</v>
      </c>
      <c r="H39" s="46">
        <v>0</v>
      </c>
      <c r="I39" s="46">
        <v>201626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245001</v>
      </c>
      <c r="O39" s="47">
        <f t="shared" si="10"/>
        <v>3.2588587390263366</v>
      </c>
      <c r="P39" s="9"/>
    </row>
    <row r="40" spans="1:16">
      <c r="A40" s="12"/>
      <c r="B40" s="25">
        <v>343.4</v>
      </c>
      <c r="C40" s="20" t="s">
        <v>44</v>
      </c>
      <c r="D40" s="46">
        <v>0</v>
      </c>
      <c r="E40" s="46">
        <v>0</v>
      </c>
      <c r="F40" s="46">
        <v>0</v>
      </c>
      <c r="G40" s="46">
        <v>85540</v>
      </c>
      <c r="H40" s="46">
        <v>0</v>
      </c>
      <c r="I40" s="46">
        <v>7667964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7753504</v>
      </c>
      <c r="O40" s="47">
        <f t="shared" si="10"/>
        <v>103.13253524873636</v>
      </c>
      <c r="P40" s="9"/>
    </row>
    <row r="41" spans="1:16">
      <c r="A41" s="12"/>
      <c r="B41" s="25">
        <v>343.6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27771725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27771725</v>
      </c>
      <c r="O41" s="47">
        <f t="shared" si="10"/>
        <v>369.40309922851822</v>
      </c>
      <c r="P41" s="9"/>
    </row>
    <row r="42" spans="1:16">
      <c r="A42" s="12"/>
      <c r="B42" s="25">
        <v>343.9</v>
      </c>
      <c r="C42" s="20" t="s">
        <v>46</v>
      </c>
      <c r="D42" s="46">
        <v>92841</v>
      </c>
      <c r="E42" s="46">
        <v>0</v>
      </c>
      <c r="F42" s="46">
        <v>0</v>
      </c>
      <c r="G42" s="46">
        <v>0</v>
      </c>
      <c r="H42" s="46">
        <v>0</v>
      </c>
      <c r="I42" s="46">
        <v>5509260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5602101</v>
      </c>
      <c r="O42" s="47">
        <f t="shared" si="10"/>
        <v>74.515841979249799</v>
      </c>
      <c r="P42" s="9"/>
    </row>
    <row r="43" spans="1:16">
      <c r="A43" s="12"/>
      <c r="B43" s="25">
        <v>347.2</v>
      </c>
      <c r="C43" s="20" t="s">
        <v>47</v>
      </c>
      <c r="D43" s="46">
        <v>158546</v>
      </c>
      <c r="E43" s="46">
        <v>0</v>
      </c>
      <c r="F43" s="46">
        <v>0</v>
      </c>
      <c r="G43" s="46">
        <v>22580</v>
      </c>
      <c r="H43" s="46">
        <v>0</v>
      </c>
      <c r="I43" s="46">
        <v>1377738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1558864</v>
      </c>
      <c r="O43" s="47">
        <f t="shared" si="10"/>
        <v>20.735089119446663</v>
      </c>
      <c r="P43" s="9"/>
    </row>
    <row r="44" spans="1:16">
      <c r="A44" s="12"/>
      <c r="B44" s="25">
        <v>349</v>
      </c>
      <c r="C44" s="20" t="s">
        <v>77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246094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246094</v>
      </c>
      <c r="O44" s="47">
        <f t="shared" si="10"/>
        <v>3.2733971801010906</v>
      </c>
      <c r="P44" s="9"/>
    </row>
    <row r="45" spans="1:16" ht="15.75">
      <c r="A45" s="29" t="s">
        <v>39</v>
      </c>
      <c r="B45" s="30"/>
      <c r="C45" s="31"/>
      <c r="D45" s="32">
        <f t="shared" ref="D45:M45" si="11">SUM(D46:D47)</f>
        <v>387000</v>
      </c>
      <c r="E45" s="32">
        <f t="shared" si="11"/>
        <v>656095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ref="N45:N58" si="12">SUM(D45:M45)</f>
        <v>1043095</v>
      </c>
      <c r="O45" s="45">
        <f t="shared" si="10"/>
        <v>13.87463421122639</v>
      </c>
      <c r="P45" s="10"/>
    </row>
    <row r="46" spans="1:16">
      <c r="A46" s="13"/>
      <c r="B46" s="39">
        <v>351.9</v>
      </c>
      <c r="C46" s="21" t="s">
        <v>51</v>
      </c>
      <c r="D46" s="46">
        <v>0</v>
      </c>
      <c r="E46" s="46">
        <v>29143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29143</v>
      </c>
      <c r="O46" s="47">
        <f t="shared" si="10"/>
        <v>0.38764299015695663</v>
      </c>
      <c r="P46" s="9"/>
    </row>
    <row r="47" spans="1:16">
      <c r="A47" s="13"/>
      <c r="B47" s="39">
        <v>354</v>
      </c>
      <c r="C47" s="21" t="s">
        <v>50</v>
      </c>
      <c r="D47" s="46">
        <v>387000</v>
      </c>
      <c r="E47" s="46">
        <v>626952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1013952</v>
      </c>
      <c r="O47" s="47">
        <f t="shared" si="10"/>
        <v>13.486991221069433</v>
      </c>
      <c r="P47" s="9"/>
    </row>
    <row r="48" spans="1:16" ht="15.75">
      <c r="A48" s="29" t="s">
        <v>3</v>
      </c>
      <c r="B48" s="30"/>
      <c r="C48" s="31"/>
      <c r="D48" s="32">
        <f t="shared" ref="D48:M48" si="13">SUM(D49:D53)</f>
        <v>528610</v>
      </c>
      <c r="E48" s="32">
        <f t="shared" si="13"/>
        <v>205842</v>
      </c>
      <c r="F48" s="32">
        <f t="shared" si="13"/>
        <v>0</v>
      </c>
      <c r="G48" s="32">
        <f t="shared" si="13"/>
        <v>1962180</v>
      </c>
      <c r="H48" s="32">
        <f t="shared" si="13"/>
        <v>0</v>
      </c>
      <c r="I48" s="32">
        <f t="shared" si="13"/>
        <v>784137</v>
      </c>
      <c r="J48" s="32">
        <f t="shared" si="13"/>
        <v>103885</v>
      </c>
      <c r="K48" s="32">
        <f t="shared" si="13"/>
        <v>455720</v>
      </c>
      <c r="L48" s="32">
        <f t="shared" si="13"/>
        <v>0</v>
      </c>
      <c r="M48" s="32">
        <f t="shared" si="13"/>
        <v>0</v>
      </c>
      <c r="N48" s="32">
        <f t="shared" si="12"/>
        <v>4040374</v>
      </c>
      <c r="O48" s="45">
        <f t="shared" si="10"/>
        <v>53.742670923117849</v>
      </c>
      <c r="P48" s="10"/>
    </row>
    <row r="49" spans="1:119">
      <c r="A49" s="12"/>
      <c r="B49" s="25">
        <v>361.1</v>
      </c>
      <c r="C49" s="20" t="s">
        <v>52</v>
      </c>
      <c r="D49" s="46">
        <v>469223</v>
      </c>
      <c r="E49" s="46">
        <v>205682</v>
      </c>
      <c r="F49" s="46">
        <v>0</v>
      </c>
      <c r="G49" s="46">
        <v>158684</v>
      </c>
      <c r="H49" s="46">
        <v>0</v>
      </c>
      <c r="I49" s="46">
        <v>647219</v>
      </c>
      <c r="J49" s="46">
        <v>54942</v>
      </c>
      <c r="K49" s="46">
        <v>116473</v>
      </c>
      <c r="L49" s="46">
        <v>0</v>
      </c>
      <c r="M49" s="46">
        <v>0</v>
      </c>
      <c r="N49" s="46">
        <f t="shared" si="12"/>
        <v>1652223</v>
      </c>
      <c r="O49" s="47">
        <f t="shared" si="10"/>
        <v>21.976895450917798</v>
      </c>
      <c r="P49" s="9"/>
    </row>
    <row r="50" spans="1:119">
      <c r="A50" s="12"/>
      <c r="B50" s="25">
        <v>364</v>
      </c>
      <c r="C50" s="20" t="s">
        <v>54</v>
      </c>
      <c r="D50" s="46">
        <v>32782</v>
      </c>
      <c r="E50" s="46">
        <v>0</v>
      </c>
      <c r="F50" s="46">
        <v>0</v>
      </c>
      <c r="G50" s="46">
        <v>1794498</v>
      </c>
      <c r="H50" s="46">
        <v>0</v>
      </c>
      <c r="I50" s="46">
        <v>0</v>
      </c>
      <c r="J50" s="46">
        <v>48943</v>
      </c>
      <c r="K50" s="46">
        <v>0</v>
      </c>
      <c r="L50" s="46">
        <v>0</v>
      </c>
      <c r="M50" s="46">
        <v>0</v>
      </c>
      <c r="N50" s="46">
        <f t="shared" si="12"/>
        <v>1876223</v>
      </c>
      <c r="O50" s="47">
        <f t="shared" si="10"/>
        <v>24.956411279595638</v>
      </c>
      <c r="P50" s="9"/>
    </row>
    <row r="51" spans="1:119">
      <c r="A51" s="12"/>
      <c r="B51" s="25">
        <v>366</v>
      </c>
      <c r="C51" s="20" t="s">
        <v>55</v>
      </c>
      <c r="D51" s="46">
        <v>5350</v>
      </c>
      <c r="E51" s="46">
        <v>0</v>
      </c>
      <c r="F51" s="46">
        <v>0</v>
      </c>
      <c r="G51" s="46">
        <v>8998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14348</v>
      </c>
      <c r="O51" s="47">
        <f t="shared" si="10"/>
        <v>0.1908486299547752</v>
      </c>
      <c r="P51" s="9"/>
    </row>
    <row r="52" spans="1:119">
      <c r="A52" s="12"/>
      <c r="B52" s="25">
        <v>368</v>
      </c>
      <c r="C52" s="20" t="s">
        <v>78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339247</v>
      </c>
      <c r="L52" s="46">
        <v>0</v>
      </c>
      <c r="M52" s="46">
        <v>0</v>
      </c>
      <c r="N52" s="46">
        <f t="shared" si="12"/>
        <v>339247</v>
      </c>
      <c r="O52" s="47">
        <f t="shared" si="10"/>
        <v>4.5124634211226393</v>
      </c>
      <c r="P52" s="9"/>
    </row>
    <row r="53" spans="1:119">
      <c r="A53" s="12"/>
      <c r="B53" s="25">
        <v>369.9</v>
      </c>
      <c r="C53" s="20" t="s">
        <v>56</v>
      </c>
      <c r="D53" s="46">
        <v>21255</v>
      </c>
      <c r="E53" s="46">
        <v>160</v>
      </c>
      <c r="F53" s="46">
        <v>0</v>
      </c>
      <c r="G53" s="46">
        <v>0</v>
      </c>
      <c r="H53" s="46">
        <v>0</v>
      </c>
      <c r="I53" s="46">
        <v>136918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158333</v>
      </c>
      <c r="O53" s="47">
        <f t="shared" si="10"/>
        <v>2.1060521415270017</v>
      </c>
      <c r="P53" s="9"/>
    </row>
    <row r="54" spans="1:119" ht="15.75">
      <c r="A54" s="29" t="s">
        <v>40</v>
      </c>
      <c r="B54" s="30"/>
      <c r="C54" s="31"/>
      <c r="D54" s="32">
        <f t="shared" ref="D54:M54" si="14">SUM(D55:D57)</f>
        <v>785401</v>
      </c>
      <c r="E54" s="32">
        <f t="shared" si="14"/>
        <v>8400198</v>
      </c>
      <c r="F54" s="32">
        <f t="shared" si="14"/>
        <v>0</v>
      </c>
      <c r="G54" s="32">
        <f t="shared" si="14"/>
        <v>85000</v>
      </c>
      <c r="H54" s="32">
        <f t="shared" si="14"/>
        <v>0</v>
      </c>
      <c r="I54" s="32">
        <f t="shared" si="14"/>
        <v>6895708</v>
      </c>
      <c r="J54" s="32">
        <f t="shared" si="14"/>
        <v>781220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2"/>
        <v>16947527</v>
      </c>
      <c r="O54" s="45">
        <f t="shared" si="10"/>
        <v>225.42600425645119</v>
      </c>
      <c r="P54" s="9"/>
    </row>
    <row r="55" spans="1:119">
      <c r="A55" s="12"/>
      <c r="B55" s="25">
        <v>381</v>
      </c>
      <c r="C55" s="20" t="s">
        <v>57</v>
      </c>
      <c r="D55" s="46">
        <v>785401</v>
      </c>
      <c r="E55" s="46">
        <v>4400198</v>
      </c>
      <c r="F55" s="46">
        <v>0</v>
      </c>
      <c r="G55" s="46">
        <v>85000</v>
      </c>
      <c r="H55" s="46">
        <v>0</v>
      </c>
      <c r="I55" s="46">
        <v>6826594</v>
      </c>
      <c r="J55" s="46">
        <v>781220</v>
      </c>
      <c r="K55" s="46">
        <v>0</v>
      </c>
      <c r="L55" s="46">
        <v>0</v>
      </c>
      <c r="M55" s="46">
        <v>0</v>
      </c>
      <c r="N55" s="46">
        <f t="shared" si="12"/>
        <v>12878413</v>
      </c>
      <c r="O55" s="47">
        <f t="shared" si="10"/>
        <v>171.30105081138601</v>
      </c>
      <c r="P55" s="9"/>
    </row>
    <row r="56" spans="1:119">
      <c r="A56" s="12"/>
      <c r="B56" s="25">
        <v>384</v>
      </c>
      <c r="C56" s="20" t="s">
        <v>79</v>
      </c>
      <c r="D56" s="46">
        <v>0</v>
      </c>
      <c r="E56" s="46">
        <v>4000000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4000000</v>
      </c>
      <c r="O56" s="47">
        <f t="shared" si="10"/>
        <v>53.20563979781857</v>
      </c>
      <c r="P56" s="9"/>
    </row>
    <row r="57" spans="1:119" ht="15.75" thickBot="1">
      <c r="A57" s="12"/>
      <c r="B57" s="25">
        <v>389.4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69114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69114</v>
      </c>
      <c r="O57" s="47">
        <f t="shared" si="10"/>
        <v>0.91931364724660813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5">SUM(D5,D12,D23,D36,D45,D48,D54)</f>
        <v>26049345</v>
      </c>
      <c r="E58" s="15">
        <f t="shared" si="15"/>
        <v>20109968</v>
      </c>
      <c r="F58" s="15">
        <f t="shared" si="15"/>
        <v>0</v>
      </c>
      <c r="G58" s="15">
        <f t="shared" si="15"/>
        <v>6217734</v>
      </c>
      <c r="H58" s="15">
        <f t="shared" si="15"/>
        <v>0</v>
      </c>
      <c r="I58" s="15">
        <f t="shared" si="15"/>
        <v>56195184</v>
      </c>
      <c r="J58" s="15">
        <f t="shared" si="15"/>
        <v>4885455</v>
      </c>
      <c r="K58" s="15">
        <f t="shared" si="15"/>
        <v>455720</v>
      </c>
      <c r="L58" s="15">
        <f t="shared" si="15"/>
        <v>0</v>
      </c>
      <c r="M58" s="15">
        <f t="shared" si="15"/>
        <v>0</v>
      </c>
      <c r="N58" s="15">
        <f t="shared" si="12"/>
        <v>113913406</v>
      </c>
      <c r="O58" s="38">
        <f t="shared" si="10"/>
        <v>1515.2089119446662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80</v>
      </c>
      <c r="M60" s="48"/>
      <c r="N60" s="48"/>
      <c r="O60" s="43">
        <v>75180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thickBot="1">
      <c r="A62" s="52" t="s">
        <v>81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19600490</v>
      </c>
      <c r="E5" s="27">
        <f t="shared" si="0"/>
        <v>4008547</v>
      </c>
      <c r="F5" s="27">
        <f t="shared" si="0"/>
        <v>0</v>
      </c>
      <c r="G5" s="27">
        <f t="shared" si="0"/>
        <v>2070142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499181</v>
      </c>
      <c r="L5" s="27">
        <f t="shared" si="0"/>
        <v>0</v>
      </c>
      <c r="M5" s="27">
        <f t="shared" si="0"/>
        <v>0</v>
      </c>
      <c r="N5" s="28">
        <f t="shared" ref="N5:N13" si="1">SUM(D5:M5)</f>
        <v>26178360</v>
      </c>
      <c r="O5" s="33">
        <f t="shared" ref="O5:O36" si="2">(N5/O$55)</f>
        <v>354.19239615748882</v>
      </c>
      <c r="P5" s="6"/>
    </row>
    <row r="6" spans="1:133">
      <c r="A6" s="12"/>
      <c r="B6" s="25">
        <v>311</v>
      </c>
      <c r="C6" s="20" t="s">
        <v>2</v>
      </c>
      <c r="D6" s="46">
        <v>15532639</v>
      </c>
      <c r="E6" s="46">
        <v>0</v>
      </c>
      <c r="F6" s="46">
        <v>0</v>
      </c>
      <c r="G6" s="46">
        <v>2070142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17602781</v>
      </c>
      <c r="O6" s="47">
        <f t="shared" si="2"/>
        <v>238.16507915031795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1586111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1586111</v>
      </c>
      <c r="O7" s="47">
        <f t="shared" si="2"/>
        <v>21.460032471925313</v>
      </c>
      <c r="P7" s="9"/>
    </row>
    <row r="8" spans="1:133">
      <c r="A8" s="12"/>
      <c r="B8" s="25">
        <v>312.51</v>
      </c>
      <c r="C8" s="20" t="s">
        <v>66</v>
      </c>
      <c r="D8" s="46">
        <v>499181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499181</v>
      </c>
      <c r="L8" s="46">
        <v>0</v>
      </c>
      <c r="M8" s="46">
        <v>0</v>
      </c>
      <c r="N8" s="46">
        <f t="shared" si="1"/>
        <v>998362</v>
      </c>
      <c r="O8" s="47">
        <f t="shared" si="2"/>
        <v>13.507806792044379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2422436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2422436</v>
      </c>
      <c r="O9" s="47">
        <f t="shared" si="2"/>
        <v>32.775483696387496</v>
      </c>
      <c r="P9" s="9"/>
    </row>
    <row r="10" spans="1:133">
      <c r="A10" s="12"/>
      <c r="B10" s="25">
        <v>315</v>
      </c>
      <c r="C10" s="20" t="s">
        <v>12</v>
      </c>
      <c r="D10" s="46">
        <v>3210370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3210370</v>
      </c>
      <c r="O10" s="47">
        <f t="shared" si="2"/>
        <v>43.436206196725749</v>
      </c>
      <c r="P10" s="9"/>
    </row>
    <row r="11" spans="1:133">
      <c r="A11" s="12"/>
      <c r="B11" s="25">
        <v>316</v>
      </c>
      <c r="C11" s="20" t="s">
        <v>13</v>
      </c>
      <c r="D11" s="46">
        <v>358300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358300</v>
      </c>
      <c r="O11" s="47">
        <f t="shared" si="2"/>
        <v>4.8477878500879452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895221</v>
      </c>
      <c r="E12" s="32">
        <f t="shared" si="3"/>
        <v>1351899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12238182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14485302</v>
      </c>
      <c r="O12" s="45">
        <f t="shared" si="2"/>
        <v>195.98568529292382</v>
      </c>
      <c r="P12" s="10"/>
    </row>
    <row r="13" spans="1:133">
      <c r="A13" s="12"/>
      <c r="B13" s="25">
        <v>322</v>
      </c>
      <c r="C13" s="20" t="s">
        <v>0</v>
      </c>
      <c r="D13" s="46">
        <v>763269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763269</v>
      </c>
      <c r="O13" s="47">
        <f t="shared" si="2"/>
        <v>10.327005817886619</v>
      </c>
      <c r="P13" s="9"/>
    </row>
    <row r="14" spans="1:133">
      <c r="A14" s="12"/>
      <c r="B14" s="25">
        <v>323.7</v>
      </c>
      <c r="C14" s="20" t="s">
        <v>15</v>
      </c>
      <c r="D14" s="46">
        <v>58423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2" si="4">SUM(D14:M14)</f>
        <v>58423</v>
      </c>
      <c r="O14" s="47">
        <f t="shared" si="2"/>
        <v>0.79046137193884458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22106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22106</v>
      </c>
      <c r="O15" s="47">
        <f t="shared" si="2"/>
        <v>0.29909349208496822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88314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88314</v>
      </c>
      <c r="O16" s="47">
        <f t="shared" si="2"/>
        <v>1.194885671762955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609880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609880</v>
      </c>
      <c r="O17" s="47">
        <f t="shared" si="2"/>
        <v>8.2516574211879306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11628302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11628302</v>
      </c>
      <c r="O18" s="47">
        <f t="shared" si="2"/>
        <v>157.33056419970234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446442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446442</v>
      </c>
      <c r="O19" s="47">
        <f t="shared" si="2"/>
        <v>6.0403463672033553</v>
      </c>
      <c r="P19" s="9"/>
    </row>
    <row r="20" spans="1:16">
      <c r="A20" s="12"/>
      <c r="B20" s="25">
        <v>324.32</v>
      </c>
      <c r="C20" s="20" t="s">
        <v>21</v>
      </c>
      <c r="D20" s="46">
        <v>0</v>
      </c>
      <c r="E20" s="46">
        <v>756336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756336</v>
      </c>
      <c r="O20" s="47">
        <f t="shared" si="2"/>
        <v>10.23320254363415</v>
      </c>
      <c r="P20" s="9"/>
    </row>
    <row r="21" spans="1:16">
      <c r="A21" s="12"/>
      <c r="B21" s="25">
        <v>325.10000000000002</v>
      </c>
      <c r="C21" s="20" t="s">
        <v>22</v>
      </c>
      <c r="D21" s="46">
        <v>0</v>
      </c>
      <c r="E21" s="46">
        <v>38701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38701</v>
      </c>
      <c r="O21" s="47">
        <f t="shared" si="2"/>
        <v>0.52362332566635095</v>
      </c>
      <c r="P21" s="9"/>
    </row>
    <row r="22" spans="1:16">
      <c r="A22" s="12"/>
      <c r="B22" s="25">
        <v>329</v>
      </c>
      <c r="C22" s="20" t="s">
        <v>23</v>
      </c>
      <c r="D22" s="46">
        <v>73529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73529</v>
      </c>
      <c r="O22" s="47">
        <f t="shared" si="2"/>
        <v>0.99484508185631171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SUM(D24:D32)</f>
        <v>2652709</v>
      </c>
      <c r="E23" s="32">
        <f t="shared" si="5"/>
        <v>1853504</v>
      </c>
      <c r="F23" s="32">
        <f t="shared" si="5"/>
        <v>0</v>
      </c>
      <c r="G23" s="32">
        <f t="shared" si="5"/>
        <v>894454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1007099</v>
      </c>
      <c r="M23" s="32">
        <f t="shared" si="5"/>
        <v>0</v>
      </c>
      <c r="N23" s="44">
        <f>SUM(D23:M23)</f>
        <v>6407766</v>
      </c>
      <c r="O23" s="45">
        <f t="shared" si="2"/>
        <v>86.696874577188467</v>
      </c>
      <c r="P23" s="10"/>
    </row>
    <row r="24" spans="1:16">
      <c r="A24" s="12"/>
      <c r="B24" s="25">
        <v>331.2</v>
      </c>
      <c r="C24" s="20" t="s">
        <v>24</v>
      </c>
      <c r="D24" s="46">
        <v>764015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764015</v>
      </c>
      <c r="O24" s="47">
        <f t="shared" si="2"/>
        <v>10.337099174671899</v>
      </c>
      <c r="P24" s="9"/>
    </row>
    <row r="25" spans="1:16">
      <c r="A25" s="12"/>
      <c r="B25" s="25">
        <v>331.5</v>
      </c>
      <c r="C25" s="20" t="s">
        <v>26</v>
      </c>
      <c r="D25" s="46">
        <v>0</v>
      </c>
      <c r="E25" s="46">
        <v>5856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5856</v>
      </c>
      <c r="O25" s="47">
        <f t="shared" si="2"/>
        <v>7.9231497767555129E-2</v>
      </c>
      <c r="P25" s="9"/>
    </row>
    <row r="26" spans="1:16">
      <c r="A26" s="12"/>
      <c r="B26" s="25">
        <v>334.7</v>
      </c>
      <c r="C26" s="20" t="s">
        <v>27</v>
      </c>
      <c r="D26" s="46">
        <v>0</v>
      </c>
      <c r="E26" s="46">
        <v>0</v>
      </c>
      <c r="F26" s="46">
        <v>0</v>
      </c>
      <c r="G26" s="46">
        <v>4381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4381</v>
      </c>
      <c r="O26" s="47">
        <f t="shared" si="2"/>
        <v>5.9274793667974564E-2</v>
      </c>
      <c r="P26" s="9"/>
    </row>
    <row r="27" spans="1:16">
      <c r="A27" s="12"/>
      <c r="B27" s="25">
        <v>335.12</v>
      </c>
      <c r="C27" s="20" t="s">
        <v>28</v>
      </c>
      <c r="D27" s="46">
        <v>0</v>
      </c>
      <c r="E27" s="46">
        <v>1238616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1238616</v>
      </c>
      <c r="O27" s="47">
        <f t="shared" si="2"/>
        <v>16.758435935597348</v>
      </c>
      <c r="P27" s="9"/>
    </row>
    <row r="28" spans="1:16">
      <c r="A28" s="12"/>
      <c r="B28" s="25">
        <v>335.14</v>
      </c>
      <c r="C28" s="20" t="s">
        <v>29</v>
      </c>
      <c r="D28" s="46">
        <v>121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</v>
      </c>
      <c r="O28" s="47">
        <f t="shared" si="2"/>
        <v>1.6371262346096603E-3</v>
      </c>
      <c r="P28" s="9"/>
    </row>
    <row r="29" spans="1:16">
      <c r="A29" s="12"/>
      <c r="B29" s="25">
        <v>335.15</v>
      </c>
      <c r="C29" s="20" t="s">
        <v>30</v>
      </c>
      <c r="D29" s="46">
        <v>22192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22192</v>
      </c>
      <c r="O29" s="47">
        <f t="shared" si="2"/>
        <v>0.30025706940874036</v>
      </c>
      <c r="P29" s="9"/>
    </row>
    <row r="30" spans="1:16">
      <c r="A30" s="12"/>
      <c r="B30" s="25">
        <v>335.18</v>
      </c>
      <c r="C30" s="20" t="s">
        <v>31</v>
      </c>
      <c r="D30" s="46">
        <v>1829577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1829577</v>
      </c>
      <c r="O30" s="47">
        <f t="shared" si="2"/>
        <v>24.754119875524285</v>
      </c>
      <c r="P30" s="9"/>
    </row>
    <row r="31" spans="1:16">
      <c r="A31" s="12"/>
      <c r="B31" s="25">
        <v>337.1</v>
      </c>
      <c r="C31" s="20" t="s">
        <v>32</v>
      </c>
      <c r="D31" s="46">
        <v>1000</v>
      </c>
      <c r="E31" s="46">
        <v>0</v>
      </c>
      <c r="F31" s="46">
        <v>0</v>
      </c>
      <c r="G31" s="46">
        <v>890073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891073</v>
      </c>
      <c r="O31" s="47">
        <f t="shared" si="2"/>
        <v>12.05618996076309</v>
      </c>
      <c r="P31" s="9"/>
    </row>
    <row r="32" spans="1:16">
      <c r="A32" s="12"/>
      <c r="B32" s="25">
        <v>338</v>
      </c>
      <c r="C32" s="20" t="s">
        <v>33</v>
      </c>
      <c r="D32" s="46">
        <v>35804</v>
      </c>
      <c r="E32" s="46">
        <v>609032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1007099</v>
      </c>
      <c r="M32" s="46">
        <v>0</v>
      </c>
      <c r="N32" s="46">
        <f>SUM(D32:M32)</f>
        <v>1651935</v>
      </c>
      <c r="O32" s="47">
        <f t="shared" si="2"/>
        <v>22.350629143552968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SUM(D34:D40)</f>
        <v>4410038</v>
      </c>
      <c r="E33" s="32">
        <f t="shared" si="7"/>
        <v>0</v>
      </c>
      <c r="F33" s="32">
        <f t="shared" si="7"/>
        <v>0</v>
      </c>
      <c r="G33" s="32">
        <f t="shared" si="7"/>
        <v>58759</v>
      </c>
      <c r="H33" s="32">
        <f t="shared" si="7"/>
        <v>0</v>
      </c>
      <c r="I33" s="32">
        <f t="shared" si="7"/>
        <v>39177255</v>
      </c>
      <c r="J33" s="32">
        <f t="shared" si="7"/>
        <v>2791748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46437800</v>
      </c>
      <c r="O33" s="45">
        <f t="shared" si="2"/>
        <v>628.30198890542556</v>
      </c>
      <c r="P33" s="10"/>
    </row>
    <row r="34" spans="1:16">
      <c r="A34" s="12"/>
      <c r="B34" s="25">
        <v>341.2</v>
      </c>
      <c r="C34" s="20" t="s">
        <v>41</v>
      </c>
      <c r="D34" s="46">
        <v>3679161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2791748</v>
      </c>
      <c r="K34" s="46">
        <v>0</v>
      </c>
      <c r="L34" s="46">
        <v>0</v>
      </c>
      <c r="M34" s="46">
        <v>0</v>
      </c>
      <c r="N34" s="46">
        <f>SUM(D34:M34)</f>
        <v>6470909</v>
      </c>
      <c r="O34" s="47">
        <f t="shared" si="2"/>
        <v>87.551197402245975</v>
      </c>
      <c r="P34" s="9"/>
    </row>
    <row r="35" spans="1:16">
      <c r="A35" s="12"/>
      <c r="B35" s="25">
        <v>341.9</v>
      </c>
      <c r="C35" s="20" t="s">
        <v>42</v>
      </c>
      <c r="D35" s="46">
        <v>350849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350849</v>
      </c>
      <c r="O35" s="47">
        <f t="shared" si="2"/>
        <v>4.7469760519550803</v>
      </c>
      <c r="P35" s="9"/>
    </row>
    <row r="36" spans="1:16">
      <c r="A36" s="12"/>
      <c r="B36" s="25">
        <v>342.5</v>
      </c>
      <c r="C36" s="20" t="s">
        <v>43</v>
      </c>
      <c r="D36" s="46">
        <v>93321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93321</v>
      </c>
      <c r="O36" s="47">
        <f t="shared" si="2"/>
        <v>1.2626302259504802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58759</v>
      </c>
      <c r="H37" s="46">
        <v>0</v>
      </c>
      <c r="I37" s="46">
        <v>7498306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7557065</v>
      </c>
      <c r="O37" s="47">
        <f t="shared" ref="O37:O53" si="9">(N37/O$55)</f>
        <v>102.24685428223515</v>
      </c>
      <c r="P37" s="9"/>
    </row>
    <row r="38" spans="1:16">
      <c r="A38" s="12"/>
      <c r="B38" s="25">
        <v>343.6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26412927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26412927</v>
      </c>
      <c r="O38" s="47">
        <f t="shared" si="9"/>
        <v>357.36608036801516</v>
      </c>
      <c r="P38" s="9"/>
    </row>
    <row r="39" spans="1:16">
      <c r="A39" s="12"/>
      <c r="B39" s="25">
        <v>343.9</v>
      </c>
      <c r="C39" s="20" t="s">
        <v>46</v>
      </c>
      <c r="D39" s="46">
        <v>93136</v>
      </c>
      <c r="E39" s="46">
        <v>0</v>
      </c>
      <c r="F39" s="46">
        <v>0</v>
      </c>
      <c r="G39" s="46">
        <v>0</v>
      </c>
      <c r="H39" s="46">
        <v>0</v>
      </c>
      <c r="I39" s="46">
        <v>5112097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5205233</v>
      </c>
      <c r="O39" s="47">
        <f t="shared" si="9"/>
        <v>70.426640508726834</v>
      </c>
      <c r="P39" s="9"/>
    </row>
    <row r="40" spans="1:16">
      <c r="A40" s="12"/>
      <c r="B40" s="25">
        <v>347.2</v>
      </c>
      <c r="C40" s="20" t="s">
        <v>47</v>
      </c>
      <c r="D40" s="46">
        <v>193571</v>
      </c>
      <c r="E40" s="46">
        <v>0</v>
      </c>
      <c r="F40" s="46">
        <v>0</v>
      </c>
      <c r="G40" s="46">
        <v>0</v>
      </c>
      <c r="H40" s="46">
        <v>0</v>
      </c>
      <c r="I40" s="46">
        <v>153925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347496</v>
      </c>
      <c r="O40" s="47">
        <f t="shared" si="9"/>
        <v>4.7016100662968476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SUM(D42:D43)</f>
        <v>450892</v>
      </c>
      <c r="E41" s="32">
        <f t="shared" si="10"/>
        <v>947619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1398511</v>
      </c>
      <c r="O41" s="45">
        <f t="shared" si="9"/>
        <v>18.921810309836289</v>
      </c>
      <c r="P41" s="10"/>
    </row>
    <row r="42" spans="1:16">
      <c r="A42" s="13"/>
      <c r="B42" s="39">
        <v>351.9</v>
      </c>
      <c r="C42" s="21" t="s">
        <v>51</v>
      </c>
      <c r="D42" s="46">
        <v>0</v>
      </c>
      <c r="E42" s="46">
        <v>41141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41141</v>
      </c>
      <c r="O42" s="47">
        <f t="shared" si="9"/>
        <v>0.55663644973616566</v>
      </c>
      <c r="P42" s="9"/>
    </row>
    <row r="43" spans="1:16">
      <c r="A43" s="13"/>
      <c r="B43" s="39">
        <v>354</v>
      </c>
      <c r="C43" s="21" t="s">
        <v>50</v>
      </c>
      <c r="D43" s="46">
        <v>450892</v>
      </c>
      <c r="E43" s="46">
        <v>906478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1357370</v>
      </c>
      <c r="O43" s="47">
        <f t="shared" si="9"/>
        <v>18.365173860100121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SUM(D45:D49)</f>
        <v>3749509</v>
      </c>
      <c r="E44" s="32">
        <f t="shared" si="12"/>
        <v>410509</v>
      </c>
      <c r="F44" s="32">
        <f t="shared" si="12"/>
        <v>0</v>
      </c>
      <c r="G44" s="32">
        <f t="shared" si="12"/>
        <v>165820</v>
      </c>
      <c r="H44" s="32">
        <f t="shared" si="12"/>
        <v>0</v>
      </c>
      <c r="I44" s="32">
        <f t="shared" si="12"/>
        <v>2110718</v>
      </c>
      <c r="J44" s="32">
        <f t="shared" si="12"/>
        <v>328662</v>
      </c>
      <c r="K44" s="32">
        <f t="shared" si="12"/>
        <v>4516</v>
      </c>
      <c r="L44" s="32">
        <f t="shared" si="12"/>
        <v>4524</v>
      </c>
      <c r="M44" s="32">
        <f t="shared" si="12"/>
        <v>0</v>
      </c>
      <c r="N44" s="32">
        <f t="shared" si="11"/>
        <v>6774258</v>
      </c>
      <c r="O44" s="45">
        <f t="shared" si="9"/>
        <v>91.655499932350153</v>
      </c>
      <c r="P44" s="10"/>
    </row>
    <row r="45" spans="1:16">
      <c r="A45" s="12"/>
      <c r="B45" s="25">
        <v>361.1</v>
      </c>
      <c r="C45" s="20" t="s">
        <v>52</v>
      </c>
      <c r="D45" s="46">
        <v>667286</v>
      </c>
      <c r="E45" s="46">
        <v>410509</v>
      </c>
      <c r="F45" s="46">
        <v>0</v>
      </c>
      <c r="G45" s="46">
        <v>165820</v>
      </c>
      <c r="H45" s="46">
        <v>0</v>
      </c>
      <c r="I45" s="46">
        <v>833213</v>
      </c>
      <c r="J45" s="46">
        <v>41594</v>
      </c>
      <c r="K45" s="46">
        <v>4516</v>
      </c>
      <c r="L45" s="46">
        <v>4524</v>
      </c>
      <c r="M45" s="46">
        <v>0</v>
      </c>
      <c r="N45" s="46">
        <f t="shared" si="11"/>
        <v>2127462</v>
      </c>
      <c r="O45" s="47">
        <f t="shared" si="9"/>
        <v>28.784494655662293</v>
      </c>
      <c r="P45" s="9"/>
    </row>
    <row r="46" spans="1:16">
      <c r="A46" s="12"/>
      <c r="B46" s="25">
        <v>362</v>
      </c>
      <c r="C46" s="20" t="s">
        <v>53</v>
      </c>
      <c r="D46" s="46">
        <v>102334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102334</v>
      </c>
      <c r="O46" s="47">
        <f t="shared" si="9"/>
        <v>1.3845758354755784</v>
      </c>
      <c r="P46" s="9"/>
    </row>
    <row r="47" spans="1:16">
      <c r="A47" s="12"/>
      <c r="B47" s="25">
        <v>364</v>
      </c>
      <c r="C47" s="20" t="s">
        <v>54</v>
      </c>
      <c r="D47" s="46">
        <v>2903420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14579</v>
      </c>
      <c r="K47" s="46">
        <v>0</v>
      </c>
      <c r="L47" s="46">
        <v>0</v>
      </c>
      <c r="M47" s="46">
        <v>0</v>
      </c>
      <c r="N47" s="46">
        <f t="shared" si="11"/>
        <v>2917999</v>
      </c>
      <c r="O47" s="47">
        <f t="shared" si="9"/>
        <v>39.48043566499797</v>
      </c>
      <c r="P47" s="9"/>
    </row>
    <row r="48" spans="1:16">
      <c r="A48" s="12"/>
      <c r="B48" s="25">
        <v>366</v>
      </c>
      <c r="C48" s="20" t="s">
        <v>55</v>
      </c>
      <c r="D48" s="46">
        <v>21295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21295</v>
      </c>
      <c r="O48" s="47">
        <f t="shared" si="9"/>
        <v>0.28812068732241913</v>
      </c>
      <c r="P48" s="9"/>
    </row>
    <row r="49" spans="1:119">
      <c r="A49" s="12"/>
      <c r="B49" s="25">
        <v>369.9</v>
      </c>
      <c r="C49" s="20" t="s">
        <v>56</v>
      </c>
      <c r="D49" s="46">
        <v>55174</v>
      </c>
      <c r="E49" s="46">
        <v>0</v>
      </c>
      <c r="F49" s="46">
        <v>0</v>
      </c>
      <c r="G49" s="46">
        <v>0</v>
      </c>
      <c r="H49" s="46">
        <v>0</v>
      </c>
      <c r="I49" s="46">
        <v>1277505</v>
      </c>
      <c r="J49" s="46">
        <v>272489</v>
      </c>
      <c r="K49" s="46">
        <v>0</v>
      </c>
      <c r="L49" s="46">
        <v>0</v>
      </c>
      <c r="M49" s="46">
        <v>0</v>
      </c>
      <c r="N49" s="46">
        <f t="shared" si="11"/>
        <v>1605168</v>
      </c>
      <c r="O49" s="47">
        <f t="shared" si="9"/>
        <v>21.717873088891896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SUM(D51:D52)</f>
        <v>822300</v>
      </c>
      <c r="E50" s="32">
        <f t="shared" si="13"/>
        <v>419943</v>
      </c>
      <c r="F50" s="32">
        <f t="shared" si="13"/>
        <v>0</v>
      </c>
      <c r="G50" s="32">
        <f t="shared" si="13"/>
        <v>4550000</v>
      </c>
      <c r="H50" s="32">
        <f t="shared" si="13"/>
        <v>0</v>
      </c>
      <c r="I50" s="32">
        <f t="shared" si="13"/>
        <v>449702</v>
      </c>
      <c r="J50" s="32">
        <f t="shared" si="13"/>
        <v>519909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6761854</v>
      </c>
      <c r="O50" s="45">
        <f t="shared" si="9"/>
        <v>91.487674198349339</v>
      </c>
      <c r="P50" s="9"/>
    </row>
    <row r="51" spans="1:119">
      <c r="A51" s="12"/>
      <c r="B51" s="25">
        <v>381</v>
      </c>
      <c r="C51" s="20" t="s">
        <v>57</v>
      </c>
      <c r="D51" s="46">
        <v>822300</v>
      </c>
      <c r="E51" s="46">
        <v>419943</v>
      </c>
      <c r="F51" s="46">
        <v>0</v>
      </c>
      <c r="G51" s="46">
        <v>4550000</v>
      </c>
      <c r="H51" s="46">
        <v>0</v>
      </c>
      <c r="I51" s="46">
        <v>82000</v>
      </c>
      <c r="J51" s="46">
        <v>519909</v>
      </c>
      <c r="K51" s="46">
        <v>0</v>
      </c>
      <c r="L51" s="46">
        <v>0</v>
      </c>
      <c r="M51" s="46">
        <v>0</v>
      </c>
      <c r="N51" s="46">
        <f t="shared" si="11"/>
        <v>6394152</v>
      </c>
      <c r="O51" s="47">
        <f t="shared" si="9"/>
        <v>86.512677580841569</v>
      </c>
      <c r="P51" s="9"/>
    </row>
    <row r="52" spans="1:119" ht="15.75" thickBot="1">
      <c r="A52" s="12"/>
      <c r="B52" s="25">
        <v>389.4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367702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367702</v>
      </c>
      <c r="O52" s="47">
        <f t="shared" si="9"/>
        <v>4.97499661750778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4">SUM(D5,D12,D23,D33,D41,D44,D50)</f>
        <v>32581159</v>
      </c>
      <c r="E53" s="15">
        <f t="shared" si="14"/>
        <v>8992021</v>
      </c>
      <c r="F53" s="15">
        <f t="shared" si="14"/>
        <v>0</v>
      </c>
      <c r="G53" s="15">
        <f t="shared" si="14"/>
        <v>7739175</v>
      </c>
      <c r="H53" s="15">
        <f t="shared" si="14"/>
        <v>0</v>
      </c>
      <c r="I53" s="15">
        <f t="shared" si="14"/>
        <v>53975857</v>
      </c>
      <c r="J53" s="15">
        <f t="shared" si="14"/>
        <v>3640319</v>
      </c>
      <c r="K53" s="15">
        <f t="shared" si="14"/>
        <v>503697</v>
      </c>
      <c r="L53" s="15">
        <f t="shared" si="14"/>
        <v>1011623</v>
      </c>
      <c r="M53" s="15">
        <f t="shared" si="14"/>
        <v>0</v>
      </c>
      <c r="N53" s="15">
        <f t="shared" si="11"/>
        <v>108443851</v>
      </c>
      <c r="O53" s="38">
        <f t="shared" si="9"/>
        <v>1467.2419293735625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65</v>
      </c>
      <c r="M55" s="48"/>
      <c r="N55" s="48"/>
      <c r="O55" s="43">
        <v>73910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81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A57:O57"/>
    <mergeCell ref="A56:O56"/>
    <mergeCell ref="L55:N5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18678573</v>
      </c>
      <c r="E5" s="27">
        <f t="shared" si="0"/>
        <v>4518796</v>
      </c>
      <c r="F5" s="27">
        <f t="shared" si="0"/>
        <v>0</v>
      </c>
      <c r="G5" s="27">
        <f t="shared" si="0"/>
        <v>5089249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28286618</v>
      </c>
      <c r="O5" s="33">
        <f t="shared" ref="O5:O50" si="2">(N5/O$52)</f>
        <v>379.22801984180182</v>
      </c>
      <c r="P5" s="6"/>
    </row>
    <row r="6" spans="1:133">
      <c r="A6" s="12"/>
      <c r="B6" s="25">
        <v>311</v>
      </c>
      <c r="C6" s="20" t="s">
        <v>2</v>
      </c>
      <c r="D6" s="46">
        <v>15095091</v>
      </c>
      <c r="E6" s="46">
        <v>435925</v>
      </c>
      <c r="F6" s="46">
        <v>0</v>
      </c>
      <c r="G6" s="46">
        <v>5089249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20620265</v>
      </c>
      <c r="O6" s="47">
        <f t="shared" si="2"/>
        <v>276.44811636948651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1624659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1624659</v>
      </c>
      <c r="O7" s="47">
        <f t="shared" si="2"/>
        <v>21.781190508111006</v>
      </c>
      <c r="P7" s="9"/>
    </row>
    <row r="8" spans="1:133">
      <c r="A8" s="12"/>
      <c r="B8" s="25">
        <v>312.51</v>
      </c>
      <c r="C8" s="20" t="s">
        <v>66</v>
      </c>
      <c r="D8" s="46">
        <v>380757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380757</v>
      </c>
      <c r="O8" s="47">
        <f t="shared" si="2"/>
        <v>5.1046655047593514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2458212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2458212</v>
      </c>
      <c r="O9" s="47">
        <f t="shared" si="2"/>
        <v>32.956321222684004</v>
      </c>
      <c r="P9" s="9"/>
    </row>
    <row r="10" spans="1:133">
      <c r="A10" s="12"/>
      <c r="B10" s="25">
        <v>315</v>
      </c>
      <c r="C10" s="20" t="s">
        <v>12</v>
      </c>
      <c r="D10" s="46">
        <v>2728469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2728469</v>
      </c>
      <c r="O10" s="47">
        <f t="shared" si="2"/>
        <v>36.579554900120662</v>
      </c>
      <c r="P10" s="9"/>
    </row>
    <row r="11" spans="1:133">
      <c r="A11" s="12"/>
      <c r="B11" s="25">
        <v>316</v>
      </c>
      <c r="C11" s="20" t="s">
        <v>13</v>
      </c>
      <c r="D11" s="46">
        <v>474256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474256</v>
      </c>
      <c r="O11" s="47">
        <f t="shared" si="2"/>
        <v>6.3581713366403001</v>
      </c>
      <c r="P11" s="9"/>
    </row>
    <row r="12" spans="1:133" ht="15.75">
      <c r="A12" s="29" t="s">
        <v>88</v>
      </c>
      <c r="B12" s="30"/>
      <c r="C12" s="31"/>
      <c r="D12" s="32">
        <f t="shared" ref="D12:M12" si="3">SUM(D13:D15)</f>
        <v>2670286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86965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2757251</v>
      </c>
      <c r="O12" s="45">
        <f t="shared" si="2"/>
        <v>36.965424319613888</v>
      </c>
      <c r="P12" s="10"/>
    </row>
    <row r="13" spans="1:133">
      <c r="A13" s="12"/>
      <c r="B13" s="25">
        <v>322</v>
      </c>
      <c r="C13" s="20" t="s">
        <v>0</v>
      </c>
      <c r="D13" s="46">
        <v>2014234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2014234</v>
      </c>
      <c r="O13" s="47">
        <f t="shared" si="2"/>
        <v>27.004075613352995</v>
      </c>
      <c r="P13" s="9"/>
    </row>
    <row r="14" spans="1:133">
      <c r="A14" s="12"/>
      <c r="B14" s="25">
        <v>323.7</v>
      </c>
      <c r="C14" s="20" t="s">
        <v>15</v>
      </c>
      <c r="D14" s="46">
        <v>571591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571591</v>
      </c>
      <c r="O14" s="47">
        <f t="shared" si="2"/>
        <v>7.6631049738570853</v>
      </c>
      <c r="P14" s="9"/>
    </row>
    <row r="15" spans="1:133">
      <c r="A15" s="12"/>
      <c r="B15" s="25">
        <v>329</v>
      </c>
      <c r="C15" s="20" t="s">
        <v>89</v>
      </c>
      <c r="D15" s="46">
        <v>84461</v>
      </c>
      <c r="E15" s="46">
        <v>0</v>
      </c>
      <c r="F15" s="46">
        <v>0</v>
      </c>
      <c r="G15" s="46">
        <v>0</v>
      </c>
      <c r="H15" s="46">
        <v>0</v>
      </c>
      <c r="I15" s="46">
        <v>86965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171426</v>
      </c>
      <c r="O15" s="47">
        <f t="shared" si="2"/>
        <v>2.2982437324038076</v>
      </c>
      <c r="P15" s="9"/>
    </row>
    <row r="16" spans="1:133" ht="15.75">
      <c r="A16" s="29" t="s">
        <v>25</v>
      </c>
      <c r="B16" s="30"/>
      <c r="C16" s="31"/>
      <c r="D16" s="32">
        <f t="shared" ref="D16:M16" si="4">SUM(D17:D27)</f>
        <v>2531494</v>
      </c>
      <c r="E16" s="32">
        <f t="shared" si="4"/>
        <v>1731625</v>
      </c>
      <c r="F16" s="32">
        <f t="shared" si="4"/>
        <v>0</v>
      </c>
      <c r="G16" s="32">
        <f t="shared" si="4"/>
        <v>3624991</v>
      </c>
      <c r="H16" s="32">
        <f t="shared" si="4"/>
        <v>0</v>
      </c>
      <c r="I16" s="32">
        <f t="shared" si="4"/>
        <v>1022943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8911053</v>
      </c>
      <c r="O16" s="45">
        <f t="shared" si="2"/>
        <v>119.4671269607186</v>
      </c>
      <c r="P16" s="10"/>
    </row>
    <row r="17" spans="1:16">
      <c r="A17" s="12"/>
      <c r="B17" s="25">
        <v>331.2</v>
      </c>
      <c r="C17" s="20" t="s">
        <v>24</v>
      </c>
      <c r="D17" s="46">
        <v>512209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5">SUM(D17:M17)</f>
        <v>512209</v>
      </c>
      <c r="O17" s="47">
        <f t="shared" si="2"/>
        <v>6.8669928944898784</v>
      </c>
      <c r="P17" s="9"/>
    </row>
    <row r="18" spans="1:16">
      <c r="A18" s="12"/>
      <c r="B18" s="25">
        <v>331.5</v>
      </c>
      <c r="C18" s="20" t="s">
        <v>26</v>
      </c>
      <c r="D18" s="46">
        <v>9363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9363</v>
      </c>
      <c r="O18" s="47">
        <f t="shared" si="2"/>
        <v>0.12552620994771418</v>
      </c>
      <c r="P18" s="9"/>
    </row>
    <row r="19" spans="1:16">
      <c r="A19" s="12"/>
      <c r="B19" s="25">
        <v>331.7</v>
      </c>
      <c r="C19" s="20" t="s">
        <v>73</v>
      </c>
      <c r="D19" s="46">
        <v>0</v>
      </c>
      <c r="E19" s="46">
        <v>177413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177413</v>
      </c>
      <c r="O19" s="47">
        <f t="shared" si="2"/>
        <v>2.378509183536667</v>
      </c>
      <c r="P19" s="9"/>
    </row>
    <row r="20" spans="1:16">
      <c r="A20" s="12"/>
      <c r="B20" s="25">
        <v>334.35</v>
      </c>
      <c r="C20" s="20" t="s">
        <v>90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1022943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1022943</v>
      </c>
      <c r="O20" s="47">
        <f t="shared" si="2"/>
        <v>13.714211020244001</v>
      </c>
      <c r="P20" s="9"/>
    </row>
    <row r="21" spans="1:16">
      <c r="A21" s="12"/>
      <c r="B21" s="25">
        <v>334.49</v>
      </c>
      <c r="C21" s="20" t="s">
        <v>91</v>
      </c>
      <c r="D21" s="46">
        <v>0</v>
      </c>
      <c r="E21" s="46">
        <v>200000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200000</v>
      </c>
      <c r="O21" s="47">
        <f t="shared" si="2"/>
        <v>2.6813245743397238</v>
      </c>
      <c r="P21" s="9"/>
    </row>
    <row r="22" spans="1:16">
      <c r="A22" s="12"/>
      <c r="B22" s="25">
        <v>334.7</v>
      </c>
      <c r="C22" s="20" t="s">
        <v>27</v>
      </c>
      <c r="D22" s="46">
        <v>13221</v>
      </c>
      <c r="E22" s="46">
        <v>0</v>
      </c>
      <c r="F22" s="46">
        <v>0</v>
      </c>
      <c r="G22" s="46">
        <v>3624991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3638212</v>
      </c>
      <c r="O22" s="47">
        <f t="shared" si="2"/>
        <v>48.776136211288375</v>
      </c>
      <c r="P22" s="9"/>
    </row>
    <row r="23" spans="1:16">
      <c r="A23" s="12"/>
      <c r="B23" s="25">
        <v>335.12</v>
      </c>
      <c r="C23" s="20" t="s">
        <v>28</v>
      </c>
      <c r="D23" s="46">
        <v>0</v>
      </c>
      <c r="E23" s="46">
        <v>1354212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1354212</v>
      </c>
      <c r="O23" s="47">
        <f t="shared" si="2"/>
        <v>18.155409572328729</v>
      </c>
      <c r="P23" s="9"/>
    </row>
    <row r="24" spans="1:16">
      <c r="A24" s="12"/>
      <c r="B24" s="25">
        <v>335.14</v>
      </c>
      <c r="C24" s="20" t="s">
        <v>29</v>
      </c>
      <c r="D24" s="46">
        <v>144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144</v>
      </c>
      <c r="O24" s="47">
        <f t="shared" si="2"/>
        <v>1.9305536935246012E-3</v>
      </c>
      <c r="P24" s="9"/>
    </row>
    <row r="25" spans="1:16">
      <c r="A25" s="12"/>
      <c r="B25" s="25">
        <v>335.15</v>
      </c>
      <c r="C25" s="20" t="s">
        <v>30</v>
      </c>
      <c r="D25" s="46">
        <v>19001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19001</v>
      </c>
      <c r="O25" s="47">
        <f t="shared" si="2"/>
        <v>0.25473924118514546</v>
      </c>
      <c r="P25" s="9"/>
    </row>
    <row r="26" spans="1:16">
      <c r="A26" s="12"/>
      <c r="B26" s="25">
        <v>335.18</v>
      </c>
      <c r="C26" s="20" t="s">
        <v>31</v>
      </c>
      <c r="D26" s="46">
        <v>1939723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1939723</v>
      </c>
      <c r="O26" s="47">
        <f t="shared" si="2"/>
        <v>26.00513473655986</v>
      </c>
      <c r="P26" s="9"/>
    </row>
    <row r="27" spans="1:16">
      <c r="A27" s="12"/>
      <c r="B27" s="25">
        <v>338</v>
      </c>
      <c r="C27" s="20" t="s">
        <v>33</v>
      </c>
      <c r="D27" s="46">
        <v>37833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37833</v>
      </c>
      <c r="O27" s="47">
        <f t="shared" si="2"/>
        <v>0.50721276310497387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SUM(D29:D34)</f>
        <v>5160501</v>
      </c>
      <c r="E28" s="32">
        <f t="shared" si="6"/>
        <v>0</v>
      </c>
      <c r="F28" s="32">
        <f t="shared" si="6"/>
        <v>0</v>
      </c>
      <c r="G28" s="32">
        <f t="shared" si="6"/>
        <v>135378</v>
      </c>
      <c r="H28" s="32">
        <f t="shared" si="6"/>
        <v>0</v>
      </c>
      <c r="I28" s="32">
        <f t="shared" si="6"/>
        <v>34388449</v>
      </c>
      <c r="J28" s="32">
        <f t="shared" si="6"/>
        <v>2753640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42437968</v>
      </c>
      <c r="O28" s="45">
        <f t="shared" si="2"/>
        <v>568.94983241721411</v>
      </c>
      <c r="P28" s="10"/>
    </row>
    <row r="29" spans="1:16">
      <c r="A29" s="12"/>
      <c r="B29" s="25">
        <v>341.2</v>
      </c>
      <c r="C29" s="20" t="s">
        <v>41</v>
      </c>
      <c r="D29" s="46">
        <v>4597319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2753640</v>
      </c>
      <c r="K29" s="46">
        <v>0</v>
      </c>
      <c r="L29" s="46">
        <v>0</v>
      </c>
      <c r="M29" s="46">
        <v>0</v>
      </c>
      <c r="N29" s="46">
        <f>SUM(D29:M29)</f>
        <v>7350959</v>
      </c>
      <c r="O29" s="47">
        <f t="shared" si="2"/>
        <v>98.551535058318805</v>
      </c>
      <c r="P29" s="9"/>
    </row>
    <row r="30" spans="1:16">
      <c r="A30" s="12"/>
      <c r="B30" s="25">
        <v>341.9</v>
      </c>
      <c r="C30" s="20" t="s">
        <v>42</v>
      </c>
      <c r="D30" s="46">
        <v>147694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147694</v>
      </c>
      <c r="O30" s="47">
        <f t="shared" si="2"/>
        <v>1.9800777584126559</v>
      </c>
      <c r="P30" s="9"/>
    </row>
    <row r="31" spans="1:16">
      <c r="A31" s="12"/>
      <c r="B31" s="25">
        <v>343.4</v>
      </c>
      <c r="C31" s="20" t="s">
        <v>44</v>
      </c>
      <c r="D31" s="46">
        <v>0</v>
      </c>
      <c r="E31" s="46">
        <v>0</v>
      </c>
      <c r="F31" s="46">
        <v>0</v>
      </c>
      <c r="G31" s="46">
        <v>135378</v>
      </c>
      <c r="H31" s="46">
        <v>0</v>
      </c>
      <c r="I31" s="46">
        <v>7278358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7413736</v>
      </c>
      <c r="O31" s="47">
        <f t="shared" si="2"/>
        <v>99.393162622335439</v>
      </c>
      <c r="P31" s="9"/>
    </row>
    <row r="32" spans="1:16">
      <c r="A32" s="12"/>
      <c r="B32" s="25">
        <v>343.6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23401480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23401480</v>
      </c>
      <c r="O32" s="47">
        <f t="shared" si="2"/>
        <v>313.7348169995978</v>
      </c>
      <c r="P32" s="9"/>
    </row>
    <row r="33" spans="1:16">
      <c r="A33" s="12"/>
      <c r="B33" s="25">
        <v>343.9</v>
      </c>
      <c r="C33" s="20" t="s">
        <v>46</v>
      </c>
      <c r="D33" s="46">
        <v>175547</v>
      </c>
      <c r="E33" s="46">
        <v>0</v>
      </c>
      <c r="F33" s="46">
        <v>0</v>
      </c>
      <c r="G33" s="46">
        <v>0</v>
      </c>
      <c r="H33" s="46">
        <v>0</v>
      </c>
      <c r="I33" s="46">
        <v>3598820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3774367</v>
      </c>
      <c r="O33" s="47">
        <f t="shared" si="2"/>
        <v>50.601514948384505</v>
      </c>
      <c r="P33" s="9"/>
    </row>
    <row r="34" spans="1:16">
      <c r="A34" s="12"/>
      <c r="B34" s="25">
        <v>347.2</v>
      </c>
      <c r="C34" s="20" t="s">
        <v>47</v>
      </c>
      <c r="D34" s="46">
        <v>239941</v>
      </c>
      <c r="E34" s="46">
        <v>0</v>
      </c>
      <c r="F34" s="46">
        <v>0</v>
      </c>
      <c r="G34" s="46">
        <v>0</v>
      </c>
      <c r="H34" s="46">
        <v>0</v>
      </c>
      <c r="I34" s="46">
        <v>109791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349732</v>
      </c>
      <c r="O34" s="47">
        <f t="shared" si="2"/>
        <v>4.6887250301649015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SUM(D36:D37)</f>
        <v>513371</v>
      </c>
      <c r="E35" s="32">
        <f t="shared" si="8"/>
        <v>291675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805046</v>
      </c>
      <c r="O35" s="45">
        <f t="shared" si="2"/>
        <v>10.792948116369487</v>
      </c>
      <c r="P35" s="10"/>
    </row>
    <row r="36" spans="1:16">
      <c r="A36" s="13"/>
      <c r="B36" s="39">
        <v>351.9</v>
      </c>
      <c r="C36" s="21" t="s">
        <v>51</v>
      </c>
      <c r="D36" s="46">
        <v>0</v>
      </c>
      <c r="E36" s="46">
        <v>50633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50633</v>
      </c>
      <c r="O36" s="47">
        <f t="shared" si="2"/>
        <v>0.6788175358627162</v>
      </c>
      <c r="P36" s="9"/>
    </row>
    <row r="37" spans="1:16">
      <c r="A37" s="13"/>
      <c r="B37" s="39">
        <v>354</v>
      </c>
      <c r="C37" s="21" t="s">
        <v>50</v>
      </c>
      <c r="D37" s="46">
        <v>513371</v>
      </c>
      <c r="E37" s="46">
        <v>241042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0" si="9">SUM(D37:M37)</f>
        <v>754413</v>
      </c>
      <c r="O37" s="47">
        <f t="shared" si="2"/>
        <v>10.114130580506771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SUM(D39:D46)</f>
        <v>826873</v>
      </c>
      <c r="E38" s="32">
        <f t="shared" si="10"/>
        <v>4286313</v>
      </c>
      <c r="F38" s="32">
        <f t="shared" si="10"/>
        <v>0</v>
      </c>
      <c r="G38" s="32">
        <f t="shared" si="10"/>
        <v>364982</v>
      </c>
      <c r="H38" s="32">
        <f t="shared" si="10"/>
        <v>0</v>
      </c>
      <c r="I38" s="32">
        <f t="shared" si="10"/>
        <v>7688884</v>
      </c>
      <c r="J38" s="32">
        <f t="shared" si="10"/>
        <v>345936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13512988</v>
      </c>
      <c r="O38" s="45">
        <f t="shared" si="2"/>
        <v>181.16353398578897</v>
      </c>
      <c r="P38" s="10"/>
    </row>
    <row r="39" spans="1:16">
      <c r="A39" s="12"/>
      <c r="B39" s="25">
        <v>361.1</v>
      </c>
      <c r="C39" s="20" t="s">
        <v>52</v>
      </c>
      <c r="D39" s="46">
        <v>695707</v>
      </c>
      <c r="E39" s="46">
        <v>1014923</v>
      </c>
      <c r="F39" s="46">
        <v>0</v>
      </c>
      <c r="G39" s="46">
        <v>364982</v>
      </c>
      <c r="H39" s="46">
        <v>0</v>
      </c>
      <c r="I39" s="46">
        <v>912152</v>
      </c>
      <c r="J39" s="46">
        <v>56723</v>
      </c>
      <c r="K39" s="46">
        <v>0</v>
      </c>
      <c r="L39" s="46">
        <v>0</v>
      </c>
      <c r="M39" s="46">
        <v>0</v>
      </c>
      <c r="N39" s="46">
        <f t="shared" si="9"/>
        <v>3044487</v>
      </c>
      <c r="O39" s="47">
        <f t="shared" si="2"/>
        <v>40.816289046789116</v>
      </c>
      <c r="P39" s="9"/>
    </row>
    <row r="40" spans="1:16">
      <c r="A40" s="12"/>
      <c r="B40" s="25">
        <v>363.22</v>
      </c>
      <c r="C40" s="20" t="s">
        <v>92</v>
      </c>
      <c r="D40" s="46">
        <v>0</v>
      </c>
      <c r="E40" s="46">
        <v>116269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116269</v>
      </c>
      <c r="O40" s="47">
        <f t="shared" si="2"/>
        <v>1.5587746346695268</v>
      </c>
      <c r="P40" s="9"/>
    </row>
    <row r="41" spans="1:16">
      <c r="A41" s="12"/>
      <c r="B41" s="25">
        <v>363.23</v>
      </c>
      <c r="C41" s="20" t="s">
        <v>93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5776854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5776854</v>
      </c>
      <c r="O41" s="47">
        <f t="shared" si="2"/>
        <v>77.448102962863658</v>
      </c>
      <c r="P41" s="9"/>
    </row>
    <row r="42" spans="1:16">
      <c r="A42" s="12"/>
      <c r="B42" s="25">
        <v>363.24</v>
      </c>
      <c r="C42" s="20" t="s">
        <v>94</v>
      </c>
      <c r="D42" s="46">
        <v>0</v>
      </c>
      <c r="E42" s="46">
        <v>2587028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2587028</v>
      </c>
      <c r="O42" s="47">
        <f t="shared" si="2"/>
        <v>34.683308754524738</v>
      </c>
      <c r="P42" s="9"/>
    </row>
    <row r="43" spans="1:16">
      <c r="A43" s="12"/>
      <c r="B43" s="25">
        <v>363.27</v>
      </c>
      <c r="C43" s="20" t="s">
        <v>95</v>
      </c>
      <c r="D43" s="46">
        <v>0</v>
      </c>
      <c r="E43" s="46">
        <v>567600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567600</v>
      </c>
      <c r="O43" s="47">
        <f t="shared" si="2"/>
        <v>7.609599141976136</v>
      </c>
      <c r="P43" s="9"/>
    </row>
    <row r="44" spans="1:16">
      <c r="A44" s="12"/>
      <c r="B44" s="25">
        <v>364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14653</v>
      </c>
      <c r="K44" s="46">
        <v>0</v>
      </c>
      <c r="L44" s="46">
        <v>0</v>
      </c>
      <c r="M44" s="46">
        <v>0</v>
      </c>
      <c r="N44" s="46">
        <f t="shared" si="9"/>
        <v>14653</v>
      </c>
      <c r="O44" s="47">
        <f t="shared" si="2"/>
        <v>0.19644724493899987</v>
      </c>
      <c r="P44" s="9"/>
    </row>
    <row r="45" spans="1:16">
      <c r="A45" s="12"/>
      <c r="B45" s="25">
        <v>366</v>
      </c>
      <c r="C45" s="20" t="s">
        <v>55</v>
      </c>
      <c r="D45" s="46">
        <v>12719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12719</v>
      </c>
      <c r="O45" s="47">
        <f t="shared" si="2"/>
        <v>0.17051883630513473</v>
      </c>
      <c r="P45" s="9"/>
    </row>
    <row r="46" spans="1:16">
      <c r="A46" s="12"/>
      <c r="B46" s="25">
        <v>369.9</v>
      </c>
      <c r="C46" s="20" t="s">
        <v>56</v>
      </c>
      <c r="D46" s="46">
        <v>118447</v>
      </c>
      <c r="E46" s="46">
        <v>493</v>
      </c>
      <c r="F46" s="46">
        <v>0</v>
      </c>
      <c r="G46" s="46">
        <v>0</v>
      </c>
      <c r="H46" s="46">
        <v>0</v>
      </c>
      <c r="I46" s="46">
        <v>999878</v>
      </c>
      <c r="J46" s="46">
        <v>274560</v>
      </c>
      <c r="K46" s="46">
        <v>0</v>
      </c>
      <c r="L46" s="46">
        <v>0</v>
      </c>
      <c r="M46" s="46">
        <v>0</v>
      </c>
      <c r="N46" s="46">
        <f t="shared" si="9"/>
        <v>1393378</v>
      </c>
      <c r="O46" s="47">
        <f t="shared" si="2"/>
        <v>18.680493363721677</v>
      </c>
      <c r="P46" s="9"/>
    </row>
    <row r="47" spans="1:16" ht="15.75">
      <c r="A47" s="29" t="s">
        <v>40</v>
      </c>
      <c r="B47" s="30"/>
      <c r="C47" s="31"/>
      <c r="D47" s="32">
        <f t="shared" ref="D47:M47" si="11">SUM(D48:D49)</f>
        <v>713890</v>
      </c>
      <c r="E47" s="32">
        <f t="shared" si="11"/>
        <v>317187</v>
      </c>
      <c r="F47" s="32">
        <f t="shared" si="11"/>
        <v>0</v>
      </c>
      <c r="G47" s="32">
        <f t="shared" si="11"/>
        <v>81000</v>
      </c>
      <c r="H47" s="32">
        <f t="shared" si="11"/>
        <v>0</v>
      </c>
      <c r="I47" s="32">
        <f t="shared" si="11"/>
        <v>6975409</v>
      </c>
      <c r="J47" s="32">
        <f t="shared" si="11"/>
        <v>54482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8141968</v>
      </c>
      <c r="O47" s="45">
        <f t="shared" si="2"/>
        <v>109.15629440943826</v>
      </c>
      <c r="P47" s="9"/>
    </row>
    <row r="48" spans="1:16">
      <c r="A48" s="12"/>
      <c r="B48" s="25">
        <v>381</v>
      </c>
      <c r="C48" s="20" t="s">
        <v>57</v>
      </c>
      <c r="D48" s="46">
        <v>713890</v>
      </c>
      <c r="E48" s="46">
        <v>317187</v>
      </c>
      <c r="F48" s="46">
        <v>0</v>
      </c>
      <c r="G48" s="46">
        <v>81000</v>
      </c>
      <c r="H48" s="46">
        <v>0</v>
      </c>
      <c r="I48" s="46">
        <v>4600000</v>
      </c>
      <c r="J48" s="46">
        <v>54482</v>
      </c>
      <c r="K48" s="46">
        <v>0</v>
      </c>
      <c r="L48" s="46">
        <v>0</v>
      </c>
      <c r="M48" s="46">
        <v>0</v>
      </c>
      <c r="N48" s="46">
        <f t="shared" si="9"/>
        <v>5766559</v>
      </c>
      <c r="O48" s="47">
        <f t="shared" si="2"/>
        <v>77.310081780399514</v>
      </c>
      <c r="P48" s="9"/>
    </row>
    <row r="49" spans="1:119" ht="15.75" thickBot="1">
      <c r="A49" s="12"/>
      <c r="B49" s="25">
        <v>389.4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2375409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2375409</v>
      </c>
      <c r="O49" s="47">
        <f t="shared" si="2"/>
        <v>31.846212629038746</v>
      </c>
      <c r="P49" s="9"/>
    </row>
    <row r="50" spans="1:119" ht="16.5" thickBot="1">
      <c r="A50" s="14" t="s">
        <v>48</v>
      </c>
      <c r="B50" s="23"/>
      <c r="C50" s="22"/>
      <c r="D50" s="15">
        <f t="shared" ref="D50:M50" si="12">SUM(D5,D12,D16,D28,D35,D38,D47)</f>
        <v>31094988</v>
      </c>
      <c r="E50" s="15">
        <f t="shared" si="12"/>
        <v>11145596</v>
      </c>
      <c r="F50" s="15">
        <f t="shared" si="12"/>
        <v>0</v>
      </c>
      <c r="G50" s="15">
        <f t="shared" si="12"/>
        <v>9295600</v>
      </c>
      <c r="H50" s="15">
        <f t="shared" si="12"/>
        <v>0</v>
      </c>
      <c r="I50" s="15">
        <f t="shared" si="12"/>
        <v>50162650</v>
      </c>
      <c r="J50" s="15">
        <f t="shared" si="12"/>
        <v>3154058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104852892</v>
      </c>
      <c r="O50" s="38">
        <f t="shared" si="2"/>
        <v>1405.7231800509451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96</v>
      </c>
      <c r="M52" s="48"/>
      <c r="N52" s="48"/>
      <c r="O52" s="43">
        <v>74590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SUM(D6:D11)</f>
        <v>31296425</v>
      </c>
      <c r="E5" s="27">
        <f t="shared" si="0"/>
        <v>2014534</v>
      </c>
      <c r="F5" s="27">
        <f t="shared" si="0"/>
        <v>0</v>
      </c>
      <c r="G5" s="27">
        <f t="shared" si="0"/>
        <v>4841388</v>
      </c>
      <c r="H5" s="27">
        <f t="shared" si="0"/>
        <v>0</v>
      </c>
      <c r="I5" s="27">
        <f t="shared" si="0"/>
        <v>524669</v>
      </c>
      <c r="J5" s="27">
        <f t="shared" si="0"/>
        <v>0</v>
      </c>
      <c r="K5" s="27">
        <f t="shared" si="0"/>
        <v>350085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39027101</v>
      </c>
      <c r="P5" s="33">
        <f t="shared" ref="P5:P36" si="2">(O5/P$69)</f>
        <v>404.40915402470364</v>
      </c>
      <c r="Q5" s="6"/>
    </row>
    <row r="6" spans="1:134">
      <c r="A6" s="12"/>
      <c r="B6" s="25">
        <v>311</v>
      </c>
      <c r="C6" s="20" t="s">
        <v>2</v>
      </c>
      <c r="D6" s="46">
        <v>27911455</v>
      </c>
      <c r="E6" s="46">
        <v>0</v>
      </c>
      <c r="F6" s="46">
        <v>0</v>
      </c>
      <c r="G6" s="46">
        <v>0</v>
      </c>
      <c r="H6" s="46">
        <v>0</v>
      </c>
      <c r="I6" s="46">
        <v>524669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28436124</v>
      </c>
      <c r="P6" s="47">
        <f t="shared" si="2"/>
        <v>294.66264610793337</v>
      </c>
      <c r="Q6" s="9"/>
    </row>
    <row r="7" spans="1:134">
      <c r="A7" s="12"/>
      <c r="B7" s="25">
        <v>312.41000000000003</v>
      </c>
      <c r="C7" s="20" t="s">
        <v>147</v>
      </c>
      <c r="D7" s="46">
        <v>0</v>
      </c>
      <c r="E7" s="46">
        <v>2014534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2014534</v>
      </c>
      <c r="P7" s="47">
        <f t="shared" si="2"/>
        <v>20.875134709442097</v>
      </c>
      <c r="Q7" s="9"/>
    </row>
    <row r="8" spans="1:134">
      <c r="A8" s="12"/>
      <c r="B8" s="25">
        <v>312.51</v>
      </c>
      <c r="C8" s="20" t="s">
        <v>66</v>
      </c>
      <c r="D8" s="46">
        <v>350085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350085</v>
      </c>
      <c r="L8" s="46">
        <v>0</v>
      </c>
      <c r="M8" s="46">
        <v>0</v>
      </c>
      <c r="N8" s="46">
        <v>0</v>
      </c>
      <c r="O8" s="46">
        <f t="shared" si="1"/>
        <v>700170</v>
      </c>
      <c r="P8" s="47">
        <f t="shared" si="2"/>
        <v>7.2553469286247205</v>
      </c>
      <c r="Q8" s="9"/>
    </row>
    <row r="9" spans="1:134">
      <c r="A9" s="12"/>
      <c r="B9" s="25">
        <v>312.64</v>
      </c>
      <c r="C9" s="20" t="s">
        <v>148</v>
      </c>
      <c r="D9" s="46">
        <v>0</v>
      </c>
      <c r="E9" s="46">
        <v>0</v>
      </c>
      <c r="F9" s="46">
        <v>0</v>
      </c>
      <c r="G9" s="46">
        <v>4841388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4841388</v>
      </c>
      <c r="P9" s="47">
        <f t="shared" si="2"/>
        <v>50.167744342203434</v>
      </c>
      <c r="Q9" s="9"/>
    </row>
    <row r="10" spans="1:134">
      <c r="A10" s="12"/>
      <c r="B10" s="25">
        <v>315.10000000000002</v>
      </c>
      <c r="C10" s="20" t="s">
        <v>149</v>
      </c>
      <c r="D10" s="46">
        <v>2549111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2549111</v>
      </c>
      <c r="P10" s="47">
        <f t="shared" si="2"/>
        <v>26.41456312691702</v>
      </c>
      <c r="Q10" s="9"/>
    </row>
    <row r="11" spans="1:134">
      <c r="A11" s="12"/>
      <c r="B11" s="25">
        <v>316</v>
      </c>
      <c r="C11" s="20" t="s">
        <v>99</v>
      </c>
      <c r="D11" s="46">
        <v>485774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485774</v>
      </c>
      <c r="P11" s="47">
        <f t="shared" si="2"/>
        <v>5.0337188095830223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SUM(D13:D23)</f>
        <v>1128508</v>
      </c>
      <c r="E12" s="32">
        <f t="shared" si="3"/>
        <v>332644</v>
      </c>
      <c r="F12" s="32">
        <f t="shared" si="3"/>
        <v>0</v>
      </c>
      <c r="G12" s="32">
        <f t="shared" si="3"/>
        <v>10923374</v>
      </c>
      <c r="H12" s="32">
        <f t="shared" si="3"/>
        <v>0</v>
      </c>
      <c r="I12" s="32">
        <f t="shared" si="3"/>
        <v>18161020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30545546</v>
      </c>
      <c r="P12" s="45">
        <f t="shared" si="2"/>
        <v>316.52103539749646</v>
      </c>
      <c r="Q12" s="10"/>
    </row>
    <row r="13" spans="1:134">
      <c r="A13" s="12"/>
      <c r="B13" s="25">
        <v>323.39999999999998</v>
      </c>
      <c r="C13" s="20" t="s">
        <v>100</v>
      </c>
      <c r="D13" s="46">
        <v>14200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14200</v>
      </c>
      <c r="P13" s="47">
        <f t="shared" si="2"/>
        <v>0.14714415982757192</v>
      </c>
      <c r="Q13" s="9"/>
    </row>
    <row r="14" spans="1:134">
      <c r="A14" s="12"/>
      <c r="B14" s="25">
        <v>323.7</v>
      </c>
      <c r="C14" s="20" t="s">
        <v>15</v>
      </c>
      <c r="D14" s="46">
        <v>1105908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1105908</v>
      </c>
      <c r="P14" s="47">
        <f t="shared" si="2"/>
        <v>11.459711514548619</v>
      </c>
      <c r="Q14" s="9"/>
    </row>
    <row r="15" spans="1:134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968661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968661</v>
      </c>
      <c r="P15" s="47">
        <f t="shared" si="2"/>
        <v>10.037521760756031</v>
      </c>
      <c r="Q15" s="9"/>
    </row>
    <row r="16" spans="1:134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331094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331094</v>
      </c>
      <c r="P16" s="47">
        <f t="shared" si="2"/>
        <v>3.4308836939401477</v>
      </c>
      <c r="Q16" s="9"/>
    </row>
    <row r="17" spans="1:17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17371806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17371806</v>
      </c>
      <c r="P17" s="47">
        <f t="shared" si="2"/>
        <v>180.01125341954739</v>
      </c>
      <c r="Q17" s="9"/>
    </row>
    <row r="18" spans="1:17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789214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789214</v>
      </c>
      <c r="P18" s="47">
        <f t="shared" si="2"/>
        <v>8.1780444333913618</v>
      </c>
      <c r="Q18" s="9"/>
    </row>
    <row r="19" spans="1:17">
      <c r="A19" s="12"/>
      <c r="B19" s="25">
        <v>324.31</v>
      </c>
      <c r="C19" s="20" t="s">
        <v>20</v>
      </c>
      <c r="D19" s="46">
        <v>0</v>
      </c>
      <c r="E19" s="46">
        <v>0</v>
      </c>
      <c r="F19" s="46">
        <v>0</v>
      </c>
      <c r="G19" s="46">
        <v>4854466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4854466</v>
      </c>
      <c r="P19" s="47">
        <f t="shared" si="2"/>
        <v>50.303262040951672</v>
      </c>
      <c r="Q19" s="9"/>
    </row>
    <row r="20" spans="1:17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1246852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1246852</v>
      </c>
      <c r="P20" s="47">
        <f t="shared" si="2"/>
        <v>12.92021056122026</v>
      </c>
      <c r="Q20" s="9"/>
    </row>
    <row r="21" spans="1:17">
      <c r="A21" s="12"/>
      <c r="B21" s="25">
        <v>324.61</v>
      </c>
      <c r="C21" s="20" t="s">
        <v>70</v>
      </c>
      <c r="D21" s="46">
        <v>0</v>
      </c>
      <c r="E21" s="46">
        <v>0</v>
      </c>
      <c r="F21" s="46">
        <v>0</v>
      </c>
      <c r="G21" s="46">
        <v>3522301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3522301</v>
      </c>
      <c r="P21" s="47">
        <f t="shared" si="2"/>
        <v>36.499015584846227</v>
      </c>
      <c r="Q21" s="9"/>
    </row>
    <row r="22" spans="1:17">
      <c r="A22" s="12"/>
      <c r="B22" s="25">
        <v>325.2</v>
      </c>
      <c r="C22" s="20" t="s">
        <v>71</v>
      </c>
      <c r="D22" s="46">
        <v>0</v>
      </c>
      <c r="E22" s="46">
        <v>332644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332644</v>
      </c>
      <c r="P22" s="47">
        <f t="shared" si="2"/>
        <v>3.4469452043438613</v>
      </c>
      <c r="Q22" s="9"/>
    </row>
    <row r="23" spans="1:17">
      <c r="A23" s="12"/>
      <c r="B23" s="25">
        <v>329.5</v>
      </c>
      <c r="C23" s="20" t="s">
        <v>150</v>
      </c>
      <c r="D23" s="46">
        <v>8400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8400</v>
      </c>
      <c r="P23" s="47">
        <f t="shared" si="2"/>
        <v>8.7043024123352394E-2</v>
      </c>
      <c r="Q23" s="9"/>
    </row>
    <row r="24" spans="1:17" ht="15.75">
      <c r="A24" s="29" t="s">
        <v>151</v>
      </c>
      <c r="B24" s="30"/>
      <c r="C24" s="31"/>
      <c r="D24" s="32">
        <f t="shared" ref="D24:N24" si="5">SUM(D25:D40)</f>
        <v>5981343</v>
      </c>
      <c r="E24" s="32">
        <f t="shared" si="5"/>
        <v>3653194</v>
      </c>
      <c r="F24" s="32">
        <f t="shared" si="5"/>
        <v>0</v>
      </c>
      <c r="G24" s="32">
        <f t="shared" si="5"/>
        <v>1165798</v>
      </c>
      <c r="H24" s="32">
        <f t="shared" si="5"/>
        <v>0</v>
      </c>
      <c r="I24" s="32">
        <f t="shared" si="5"/>
        <v>343211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11143546</v>
      </c>
      <c r="P24" s="45">
        <f t="shared" si="2"/>
        <v>115.47237420210561</v>
      </c>
      <c r="Q24" s="10"/>
    </row>
    <row r="25" spans="1:17">
      <c r="A25" s="12"/>
      <c r="B25" s="25">
        <v>331.2</v>
      </c>
      <c r="C25" s="20" t="s">
        <v>24</v>
      </c>
      <c r="D25" s="46">
        <v>9850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9850</v>
      </c>
      <c r="P25" s="47">
        <f t="shared" si="2"/>
        <v>0.10206830804940728</v>
      </c>
      <c r="Q25" s="9"/>
    </row>
    <row r="26" spans="1:17">
      <c r="A26" s="12"/>
      <c r="B26" s="25">
        <v>331.31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51623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6">SUM(D26:N26)</f>
        <v>51623</v>
      </c>
      <c r="P26" s="47">
        <f t="shared" si="2"/>
        <v>0.53493119456188343</v>
      </c>
      <c r="Q26" s="9"/>
    </row>
    <row r="27" spans="1:17">
      <c r="A27" s="12"/>
      <c r="B27" s="25">
        <v>331.35</v>
      </c>
      <c r="C27" s="20" t="s">
        <v>157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81808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81808</v>
      </c>
      <c r="P27" s="47">
        <f t="shared" si="2"/>
        <v>0.84771615684323964</v>
      </c>
      <c r="Q27" s="9"/>
    </row>
    <row r="28" spans="1:17">
      <c r="A28" s="12"/>
      <c r="B28" s="25">
        <v>331.5</v>
      </c>
      <c r="C28" s="20" t="s">
        <v>26</v>
      </c>
      <c r="D28" s="46">
        <v>314647</v>
      </c>
      <c r="E28" s="46">
        <v>981477</v>
      </c>
      <c r="F28" s="46">
        <v>0</v>
      </c>
      <c r="G28" s="46">
        <v>0</v>
      </c>
      <c r="H28" s="46">
        <v>0</v>
      </c>
      <c r="I28" s="46">
        <v>209780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1505904</v>
      </c>
      <c r="P28" s="47">
        <f t="shared" si="2"/>
        <v>15.604575976125341</v>
      </c>
      <c r="Q28" s="9"/>
    </row>
    <row r="29" spans="1:17">
      <c r="A29" s="12"/>
      <c r="B29" s="25">
        <v>334.2</v>
      </c>
      <c r="C29" s="20" t="s">
        <v>75</v>
      </c>
      <c r="D29" s="46">
        <v>30006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30006</v>
      </c>
      <c r="P29" s="47">
        <f t="shared" si="2"/>
        <v>0.3109301168863467</v>
      </c>
      <c r="Q29" s="9"/>
    </row>
    <row r="30" spans="1:17">
      <c r="A30" s="12"/>
      <c r="B30" s="25">
        <v>334.49</v>
      </c>
      <c r="C30" s="20" t="s">
        <v>91</v>
      </c>
      <c r="D30" s="46">
        <v>0</v>
      </c>
      <c r="E30" s="46">
        <v>0</v>
      </c>
      <c r="F30" s="46">
        <v>0</v>
      </c>
      <c r="G30" s="46">
        <v>1165798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1165798</v>
      </c>
      <c r="P30" s="47">
        <f t="shared" si="2"/>
        <v>12.080307552018569</v>
      </c>
      <c r="Q30" s="9"/>
    </row>
    <row r="31" spans="1:17">
      <c r="A31" s="12"/>
      <c r="B31" s="25">
        <v>335.125</v>
      </c>
      <c r="C31" s="20" t="s">
        <v>152</v>
      </c>
      <c r="D31" s="46">
        <v>1180093</v>
      </c>
      <c r="E31" s="46">
        <v>965531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2145624</v>
      </c>
      <c r="P31" s="47">
        <f t="shared" si="2"/>
        <v>22.233523999005222</v>
      </c>
      <c r="Q31" s="9"/>
    </row>
    <row r="32" spans="1:17">
      <c r="A32" s="12"/>
      <c r="B32" s="25">
        <v>335.14</v>
      </c>
      <c r="C32" s="20" t="s">
        <v>104</v>
      </c>
      <c r="D32" s="46">
        <v>647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647</v>
      </c>
      <c r="P32" s="47">
        <f t="shared" si="2"/>
        <v>6.7043853104534531E-3</v>
      </c>
      <c r="Q32" s="9"/>
    </row>
    <row r="33" spans="1:17">
      <c r="A33" s="12"/>
      <c r="B33" s="25">
        <v>335.15</v>
      </c>
      <c r="C33" s="20" t="s">
        <v>105</v>
      </c>
      <c r="D33" s="46">
        <v>33222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33222</v>
      </c>
      <c r="P33" s="47">
        <f t="shared" si="2"/>
        <v>0.34425516040785875</v>
      </c>
      <c r="Q33" s="9"/>
    </row>
    <row r="34" spans="1:17">
      <c r="A34" s="12"/>
      <c r="B34" s="25">
        <v>335.18</v>
      </c>
      <c r="C34" s="20" t="s">
        <v>153</v>
      </c>
      <c r="D34" s="46">
        <v>4232433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4232433</v>
      </c>
      <c r="P34" s="47">
        <f t="shared" si="2"/>
        <v>43.857591395175326</v>
      </c>
      <c r="Q34" s="9"/>
    </row>
    <row r="35" spans="1:17">
      <c r="A35" s="12"/>
      <c r="B35" s="25">
        <v>335.21</v>
      </c>
      <c r="C35" s="20" t="s">
        <v>76</v>
      </c>
      <c r="D35" s="46">
        <v>29013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29013</v>
      </c>
      <c r="P35" s="47">
        <f t="shared" si="2"/>
        <v>0.30064038796319326</v>
      </c>
      <c r="Q35" s="9"/>
    </row>
    <row r="36" spans="1:17">
      <c r="A36" s="12"/>
      <c r="B36" s="25">
        <v>337.2</v>
      </c>
      <c r="C36" s="20" t="s">
        <v>107</v>
      </c>
      <c r="D36" s="46">
        <v>114075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7">SUM(D36:N36)</f>
        <v>114075</v>
      </c>
      <c r="P36" s="47">
        <f t="shared" si="2"/>
        <v>1.1820753543894553</v>
      </c>
      <c r="Q36" s="9"/>
    </row>
    <row r="37" spans="1:17">
      <c r="A37" s="12"/>
      <c r="B37" s="25">
        <v>337.4</v>
      </c>
      <c r="C37" s="20" t="s">
        <v>108</v>
      </c>
      <c r="D37" s="46">
        <v>0</v>
      </c>
      <c r="E37" s="46">
        <v>204206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204206</v>
      </c>
      <c r="P37" s="47">
        <f t="shared" ref="P37:P67" si="8">(O37/P$69)</f>
        <v>2.1160366409682498</v>
      </c>
      <c r="Q37" s="9"/>
    </row>
    <row r="38" spans="1:17">
      <c r="A38" s="12"/>
      <c r="B38" s="25">
        <v>337.5</v>
      </c>
      <c r="C38" s="20" t="s">
        <v>134</v>
      </c>
      <c r="D38" s="46">
        <v>3103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3103</v>
      </c>
      <c r="P38" s="47">
        <f t="shared" si="8"/>
        <v>3.2154107601757437E-2</v>
      </c>
      <c r="Q38" s="9"/>
    </row>
    <row r="39" spans="1:17">
      <c r="A39" s="12"/>
      <c r="B39" s="25">
        <v>337.7</v>
      </c>
      <c r="C39" s="20" t="s">
        <v>109</v>
      </c>
      <c r="D39" s="46">
        <v>20000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20000</v>
      </c>
      <c r="P39" s="47">
        <f t="shared" si="8"/>
        <v>0.20724529553179144</v>
      </c>
      <c r="Q39" s="9"/>
    </row>
    <row r="40" spans="1:17">
      <c r="A40" s="12"/>
      <c r="B40" s="25">
        <v>338</v>
      </c>
      <c r="C40" s="20" t="s">
        <v>33</v>
      </c>
      <c r="D40" s="46">
        <v>14254</v>
      </c>
      <c r="E40" s="46">
        <v>1501980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1516234</v>
      </c>
      <c r="P40" s="47">
        <f t="shared" si="8"/>
        <v>15.711618171267512</v>
      </c>
      <c r="Q40" s="9"/>
    </row>
    <row r="41" spans="1:17" ht="15.75">
      <c r="A41" s="29" t="s">
        <v>38</v>
      </c>
      <c r="B41" s="30"/>
      <c r="C41" s="31"/>
      <c r="D41" s="32">
        <f t="shared" ref="D41:N41" si="9">SUM(D42:D53)</f>
        <v>7166196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83210551</v>
      </c>
      <c r="J41" s="32">
        <f t="shared" si="9"/>
        <v>18969751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 t="shared" si="7"/>
        <v>109346498</v>
      </c>
      <c r="P41" s="45">
        <f t="shared" si="8"/>
        <v>1133.0773646688219</v>
      </c>
      <c r="Q41" s="10"/>
    </row>
    <row r="42" spans="1:17">
      <c r="A42" s="12"/>
      <c r="B42" s="25">
        <v>341.2</v>
      </c>
      <c r="C42" s="20" t="s">
        <v>110</v>
      </c>
      <c r="D42" s="46">
        <v>3496796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14819334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2" si="10">SUM(D42:N42)</f>
        <v>18316130</v>
      </c>
      <c r="P42" s="47">
        <f t="shared" si="8"/>
        <v>189.79658874243555</v>
      </c>
      <c r="Q42" s="9"/>
    </row>
    <row r="43" spans="1:17">
      <c r="A43" s="12"/>
      <c r="B43" s="25">
        <v>341.3</v>
      </c>
      <c r="C43" s="20" t="s">
        <v>135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4107320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4107320</v>
      </c>
      <c r="P43" s="47">
        <f t="shared" si="8"/>
        <v>42.561137362181881</v>
      </c>
      <c r="Q43" s="9"/>
    </row>
    <row r="44" spans="1:17">
      <c r="A44" s="12"/>
      <c r="B44" s="25">
        <v>341.9</v>
      </c>
      <c r="C44" s="20" t="s">
        <v>111</v>
      </c>
      <c r="D44" s="46">
        <v>493428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493428</v>
      </c>
      <c r="P44" s="47">
        <f t="shared" si="8"/>
        <v>5.1130315841830392</v>
      </c>
      <c r="Q44" s="9"/>
    </row>
    <row r="45" spans="1:17">
      <c r="A45" s="12"/>
      <c r="B45" s="25">
        <v>342.5</v>
      </c>
      <c r="C45" s="20" t="s">
        <v>43</v>
      </c>
      <c r="D45" s="46">
        <v>2349</v>
      </c>
      <c r="E45" s="46">
        <v>0</v>
      </c>
      <c r="F45" s="46">
        <v>0</v>
      </c>
      <c r="G45" s="46">
        <v>0</v>
      </c>
      <c r="H45" s="46">
        <v>0</v>
      </c>
      <c r="I45" s="46">
        <v>3523612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3525961</v>
      </c>
      <c r="P45" s="47">
        <f t="shared" si="8"/>
        <v>36.536941473928543</v>
      </c>
      <c r="Q45" s="9"/>
    </row>
    <row r="46" spans="1:17">
      <c r="A46" s="12"/>
      <c r="B46" s="25">
        <v>342.9</v>
      </c>
      <c r="C46" s="20" t="s">
        <v>113</v>
      </c>
      <c r="D46" s="46">
        <v>5135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5135</v>
      </c>
      <c r="P46" s="47">
        <f t="shared" si="8"/>
        <v>5.3210229627787452E-2</v>
      </c>
      <c r="Q46" s="9"/>
    </row>
    <row r="47" spans="1:17">
      <c r="A47" s="12"/>
      <c r="B47" s="25">
        <v>343.4</v>
      </c>
      <c r="C47" s="20" t="s">
        <v>44</v>
      </c>
      <c r="D47" s="46">
        <v>117524</v>
      </c>
      <c r="E47" s="46">
        <v>0</v>
      </c>
      <c r="F47" s="46">
        <v>0</v>
      </c>
      <c r="G47" s="46">
        <v>0</v>
      </c>
      <c r="H47" s="46">
        <v>0</v>
      </c>
      <c r="I47" s="46">
        <v>11268242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11385766</v>
      </c>
      <c r="P47" s="47">
        <f t="shared" si="8"/>
        <v>117.98232197629113</v>
      </c>
      <c r="Q47" s="9"/>
    </row>
    <row r="48" spans="1:17">
      <c r="A48" s="12"/>
      <c r="B48" s="25">
        <v>343.6</v>
      </c>
      <c r="C48" s="20" t="s">
        <v>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53571183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53571183</v>
      </c>
      <c r="P48" s="47">
        <f t="shared" si="8"/>
        <v>555.11878264113409</v>
      </c>
      <c r="Q48" s="9"/>
    </row>
    <row r="49" spans="1:17">
      <c r="A49" s="12"/>
      <c r="B49" s="25">
        <v>343.9</v>
      </c>
      <c r="C49" s="20" t="s">
        <v>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14479448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14479448</v>
      </c>
      <c r="P49" s="47">
        <f t="shared" si="8"/>
        <v>150.03987399486033</v>
      </c>
      <c r="Q49" s="9"/>
    </row>
    <row r="50" spans="1:17">
      <c r="A50" s="12"/>
      <c r="B50" s="25">
        <v>344.9</v>
      </c>
      <c r="C50" s="20" t="s">
        <v>114</v>
      </c>
      <c r="D50" s="46">
        <v>184758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39769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224527</v>
      </c>
      <c r="P50" s="47">
        <f t="shared" si="8"/>
        <v>2.3266082234933267</v>
      </c>
      <c r="Q50" s="9"/>
    </row>
    <row r="51" spans="1:17">
      <c r="A51" s="12"/>
      <c r="B51" s="25">
        <v>346.4</v>
      </c>
      <c r="C51" s="20" t="s">
        <v>83</v>
      </c>
      <c r="D51" s="46">
        <v>35157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35157</v>
      </c>
      <c r="P51" s="47">
        <f t="shared" si="8"/>
        <v>0.36430614275055956</v>
      </c>
      <c r="Q51" s="9"/>
    </row>
    <row r="52" spans="1:17">
      <c r="A52" s="12"/>
      <c r="B52" s="25">
        <v>347.2</v>
      </c>
      <c r="C52" s="20" t="s">
        <v>47</v>
      </c>
      <c r="D52" s="46">
        <v>2396090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2396090</v>
      </c>
      <c r="P52" s="47">
        <f t="shared" si="8"/>
        <v>24.828919008538506</v>
      </c>
      <c r="Q52" s="9"/>
    </row>
    <row r="53" spans="1:17">
      <c r="A53" s="12"/>
      <c r="B53" s="25">
        <v>349</v>
      </c>
      <c r="C53" s="20" t="s">
        <v>154</v>
      </c>
      <c r="D53" s="46">
        <v>434959</v>
      </c>
      <c r="E53" s="46">
        <v>0</v>
      </c>
      <c r="F53" s="46">
        <v>0</v>
      </c>
      <c r="G53" s="46">
        <v>0</v>
      </c>
      <c r="H53" s="46">
        <v>0</v>
      </c>
      <c r="I53" s="46">
        <v>368066</v>
      </c>
      <c r="J53" s="46">
        <v>3328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8" si="11">SUM(D53:N53)</f>
        <v>806353</v>
      </c>
      <c r="P53" s="47">
        <f t="shared" si="8"/>
        <v>8.3556432893973298</v>
      </c>
      <c r="Q53" s="9"/>
    </row>
    <row r="54" spans="1:17" ht="15.75">
      <c r="A54" s="29" t="s">
        <v>39</v>
      </c>
      <c r="B54" s="30"/>
      <c r="C54" s="31"/>
      <c r="D54" s="32">
        <f t="shared" ref="D54:N54" si="12">SUM(D55:D56)</f>
        <v>569678</v>
      </c>
      <c r="E54" s="32">
        <f t="shared" si="12"/>
        <v>6731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11"/>
        <v>576409</v>
      </c>
      <c r="P54" s="45">
        <f t="shared" si="8"/>
        <v>5.972902677609218</v>
      </c>
      <c r="Q54" s="10"/>
    </row>
    <row r="55" spans="1:17">
      <c r="A55" s="13"/>
      <c r="B55" s="39">
        <v>354</v>
      </c>
      <c r="C55" s="21" t="s">
        <v>50</v>
      </c>
      <c r="D55" s="46">
        <v>569678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569678</v>
      </c>
      <c r="P55" s="47">
        <f t="shared" si="8"/>
        <v>5.9031542733979938</v>
      </c>
      <c r="Q55" s="9"/>
    </row>
    <row r="56" spans="1:17">
      <c r="A56" s="13"/>
      <c r="B56" s="39">
        <v>359</v>
      </c>
      <c r="C56" s="21" t="s">
        <v>136</v>
      </c>
      <c r="D56" s="46">
        <v>0</v>
      </c>
      <c r="E56" s="46">
        <v>6731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6731</v>
      </c>
      <c r="P56" s="47">
        <f t="shared" si="8"/>
        <v>6.9748404211224399E-2</v>
      </c>
      <c r="Q56" s="9"/>
    </row>
    <row r="57" spans="1:17" ht="15.75">
      <c r="A57" s="29" t="s">
        <v>3</v>
      </c>
      <c r="B57" s="30"/>
      <c r="C57" s="31"/>
      <c r="D57" s="32">
        <f t="shared" ref="D57:N57" si="13">SUM(D58:D63)</f>
        <v>-505376</v>
      </c>
      <c r="E57" s="32">
        <f t="shared" si="13"/>
        <v>-114672</v>
      </c>
      <c r="F57" s="32">
        <f t="shared" si="13"/>
        <v>0</v>
      </c>
      <c r="G57" s="32">
        <f t="shared" si="13"/>
        <v>-383975</v>
      </c>
      <c r="H57" s="32">
        <f t="shared" si="13"/>
        <v>0</v>
      </c>
      <c r="I57" s="32">
        <f t="shared" si="13"/>
        <v>-237489</v>
      </c>
      <c r="J57" s="32">
        <f t="shared" si="13"/>
        <v>549848</v>
      </c>
      <c r="K57" s="32">
        <f t="shared" si="13"/>
        <v>-752176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si="11"/>
        <v>-1443840</v>
      </c>
      <c r="P57" s="45">
        <f t="shared" si="8"/>
        <v>-14.961452375031087</v>
      </c>
      <c r="Q57" s="10"/>
    </row>
    <row r="58" spans="1:17">
      <c r="A58" s="12"/>
      <c r="B58" s="25">
        <v>361.1</v>
      </c>
      <c r="C58" s="20" t="s">
        <v>52</v>
      </c>
      <c r="D58" s="46">
        <v>-544800</v>
      </c>
      <c r="E58" s="46">
        <v>-114672</v>
      </c>
      <c r="F58" s="46">
        <v>0</v>
      </c>
      <c r="G58" s="46">
        <v>-409171</v>
      </c>
      <c r="H58" s="46">
        <v>0</v>
      </c>
      <c r="I58" s="46">
        <v>-669898</v>
      </c>
      <c r="J58" s="46">
        <v>-208853</v>
      </c>
      <c r="K58" s="46">
        <v>-752176</v>
      </c>
      <c r="L58" s="46">
        <v>0</v>
      </c>
      <c r="M58" s="46">
        <v>0</v>
      </c>
      <c r="N58" s="46">
        <v>0</v>
      </c>
      <c r="O58" s="46">
        <f t="shared" si="11"/>
        <v>-2699570</v>
      </c>
      <c r="P58" s="47">
        <f t="shared" si="8"/>
        <v>-27.97365912293791</v>
      </c>
      <c r="Q58" s="9"/>
    </row>
    <row r="59" spans="1:17">
      <c r="A59" s="12"/>
      <c r="B59" s="25">
        <v>362</v>
      </c>
      <c r="C59" s="20" t="s">
        <v>53</v>
      </c>
      <c r="D59" s="46">
        <v>3829</v>
      </c>
      <c r="E59" s="46">
        <v>0</v>
      </c>
      <c r="F59" s="46">
        <v>0</v>
      </c>
      <c r="G59" s="46">
        <v>0</v>
      </c>
      <c r="H59" s="46">
        <v>0</v>
      </c>
      <c r="I59" s="46">
        <v>432409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6" si="14">SUM(D59:N59)</f>
        <v>436238</v>
      </c>
      <c r="P59" s="47">
        <f t="shared" si="8"/>
        <v>4.5204136616098811</v>
      </c>
      <c r="Q59" s="9"/>
    </row>
    <row r="60" spans="1:17">
      <c r="A60" s="12"/>
      <c r="B60" s="25">
        <v>364</v>
      </c>
      <c r="C60" s="20" t="s">
        <v>128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674659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674659</v>
      </c>
      <c r="P60" s="47">
        <f t="shared" si="8"/>
        <v>6.9909951919091435</v>
      </c>
      <c r="Q60" s="9"/>
    </row>
    <row r="61" spans="1:17">
      <c r="A61" s="12"/>
      <c r="B61" s="25">
        <v>366</v>
      </c>
      <c r="C61" s="20" t="s">
        <v>55</v>
      </c>
      <c r="D61" s="46">
        <v>1350</v>
      </c>
      <c r="E61" s="46">
        <v>0</v>
      </c>
      <c r="F61" s="46">
        <v>0</v>
      </c>
      <c r="G61" s="46">
        <v>25196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26546</v>
      </c>
      <c r="P61" s="47">
        <f t="shared" si="8"/>
        <v>0.27507668075934677</v>
      </c>
      <c r="Q61" s="9"/>
    </row>
    <row r="62" spans="1:17">
      <c r="A62" s="12"/>
      <c r="B62" s="25">
        <v>369.3</v>
      </c>
      <c r="C62" s="20" t="s">
        <v>137</v>
      </c>
      <c r="D62" s="46">
        <v>8442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53242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61684</v>
      </c>
      <c r="P62" s="47">
        <f t="shared" si="8"/>
        <v>0.63918594047915112</v>
      </c>
      <c r="Q62" s="9"/>
    </row>
    <row r="63" spans="1:17">
      <c r="A63" s="12"/>
      <c r="B63" s="25">
        <v>369.9</v>
      </c>
      <c r="C63" s="20" t="s">
        <v>56</v>
      </c>
      <c r="D63" s="46">
        <v>25803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30800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56603</v>
      </c>
      <c r="P63" s="47">
        <f t="shared" si="8"/>
        <v>0.58653527314929954</v>
      </c>
      <c r="Q63" s="9"/>
    </row>
    <row r="64" spans="1:17" ht="15.75">
      <c r="A64" s="29" t="s">
        <v>40</v>
      </c>
      <c r="B64" s="30"/>
      <c r="C64" s="31"/>
      <c r="D64" s="32">
        <f t="shared" ref="D64:N64" si="15">SUM(D65:D66)</f>
        <v>1110181</v>
      </c>
      <c r="E64" s="32">
        <f t="shared" si="15"/>
        <v>1482498</v>
      </c>
      <c r="F64" s="32">
        <f t="shared" si="15"/>
        <v>0</v>
      </c>
      <c r="G64" s="32">
        <f t="shared" si="15"/>
        <v>4525947</v>
      </c>
      <c r="H64" s="32">
        <f t="shared" si="15"/>
        <v>0</v>
      </c>
      <c r="I64" s="32">
        <f t="shared" si="15"/>
        <v>216074</v>
      </c>
      <c r="J64" s="32">
        <f t="shared" si="15"/>
        <v>878560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si="15"/>
        <v>0</v>
      </c>
      <c r="O64" s="32">
        <f t="shared" si="14"/>
        <v>8213260</v>
      </c>
      <c r="P64" s="45">
        <f t="shared" si="8"/>
        <v>85.107974798972066</v>
      </c>
      <c r="Q64" s="9"/>
    </row>
    <row r="65" spans="1:120">
      <c r="A65" s="12"/>
      <c r="B65" s="25">
        <v>381</v>
      </c>
      <c r="C65" s="20" t="s">
        <v>57</v>
      </c>
      <c r="D65" s="46">
        <v>1110181</v>
      </c>
      <c r="E65" s="46">
        <v>1482498</v>
      </c>
      <c r="F65" s="46">
        <v>0</v>
      </c>
      <c r="G65" s="46">
        <v>4525947</v>
      </c>
      <c r="H65" s="46">
        <v>0</v>
      </c>
      <c r="I65" s="46">
        <v>211484</v>
      </c>
      <c r="J65" s="46">
        <v>878560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8208670</v>
      </c>
      <c r="P65" s="47">
        <f t="shared" si="8"/>
        <v>85.060412003647514</v>
      </c>
      <c r="Q65" s="9"/>
    </row>
    <row r="66" spans="1:120" ht="15.75" thickBot="1">
      <c r="A66" s="12"/>
      <c r="B66" s="25">
        <v>389.4</v>
      </c>
      <c r="C66" s="20" t="s">
        <v>58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4590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4590</v>
      </c>
      <c r="P66" s="47">
        <f t="shared" si="8"/>
        <v>4.7562795324546131E-2</v>
      </c>
      <c r="Q66" s="9"/>
    </row>
    <row r="67" spans="1:120" ht="16.5" thickBot="1">
      <c r="A67" s="14" t="s">
        <v>48</v>
      </c>
      <c r="B67" s="23"/>
      <c r="C67" s="22"/>
      <c r="D67" s="15">
        <f t="shared" ref="D67:N67" si="16">SUM(D5,D12,D24,D41,D54,D57,D64)</f>
        <v>46746955</v>
      </c>
      <c r="E67" s="15">
        <f t="shared" si="16"/>
        <v>7374929</v>
      </c>
      <c r="F67" s="15">
        <f t="shared" si="16"/>
        <v>0</v>
      </c>
      <c r="G67" s="15">
        <f t="shared" si="16"/>
        <v>21072532</v>
      </c>
      <c r="H67" s="15">
        <f t="shared" si="16"/>
        <v>0</v>
      </c>
      <c r="I67" s="15">
        <f t="shared" si="16"/>
        <v>102218036</v>
      </c>
      <c r="J67" s="15">
        <f t="shared" si="16"/>
        <v>20398159</v>
      </c>
      <c r="K67" s="15">
        <f t="shared" si="16"/>
        <v>-402091</v>
      </c>
      <c r="L67" s="15">
        <f t="shared" si="16"/>
        <v>0</v>
      </c>
      <c r="M67" s="15">
        <f t="shared" si="16"/>
        <v>0</v>
      </c>
      <c r="N67" s="15">
        <f t="shared" si="16"/>
        <v>0</v>
      </c>
      <c r="O67" s="15">
        <f>SUM(D67:N67)</f>
        <v>197408520</v>
      </c>
      <c r="P67" s="38">
        <f t="shared" si="8"/>
        <v>2045.599353394678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158</v>
      </c>
      <c r="N69" s="48"/>
      <c r="O69" s="48"/>
      <c r="P69" s="43">
        <v>96504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81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SUM(D6:D11)</f>
        <v>29044941</v>
      </c>
      <c r="E5" s="27">
        <f t="shared" si="0"/>
        <v>2118767</v>
      </c>
      <c r="F5" s="27">
        <f t="shared" si="0"/>
        <v>0</v>
      </c>
      <c r="G5" s="27">
        <f t="shared" si="0"/>
        <v>4060294</v>
      </c>
      <c r="H5" s="27">
        <f t="shared" si="0"/>
        <v>0</v>
      </c>
      <c r="I5" s="27">
        <f t="shared" si="0"/>
        <v>523121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35747123</v>
      </c>
      <c r="P5" s="33">
        <f t="shared" ref="P5:P36" si="2">(O5/P$66)</f>
        <v>384.93230030366334</v>
      </c>
      <c r="Q5" s="6"/>
    </row>
    <row r="6" spans="1:134">
      <c r="A6" s="12"/>
      <c r="B6" s="25">
        <v>311</v>
      </c>
      <c r="C6" s="20" t="s">
        <v>2</v>
      </c>
      <c r="D6" s="46">
        <v>25852262</v>
      </c>
      <c r="E6" s="46">
        <v>0</v>
      </c>
      <c r="F6" s="46">
        <v>0</v>
      </c>
      <c r="G6" s="46">
        <v>0</v>
      </c>
      <c r="H6" s="46">
        <v>0</v>
      </c>
      <c r="I6" s="46">
        <v>523121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26375383</v>
      </c>
      <c r="P6" s="47">
        <f t="shared" si="2"/>
        <v>284.01549544504985</v>
      </c>
      <c r="Q6" s="9"/>
    </row>
    <row r="7" spans="1:134">
      <c r="A7" s="12"/>
      <c r="B7" s="25">
        <v>312.41000000000003</v>
      </c>
      <c r="C7" s="20" t="s">
        <v>147</v>
      </c>
      <c r="D7" s="46">
        <v>0</v>
      </c>
      <c r="E7" s="46">
        <v>2118767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2118767</v>
      </c>
      <c r="P7" s="47">
        <f t="shared" si="2"/>
        <v>22.815314539228567</v>
      </c>
      <c r="Q7" s="9"/>
    </row>
    <row r="8" spans="1:134">
      <c r="A8" s="12"/>
      <c r="B8" s="25">
        <v>312.51</v>
      </c>
      <c r="C8" s="20" t="s">
        <v>66</v>
      </c>
      <c r="D8" s="46">
        <v>308197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308197</v>
      </c>
      <c r="P8" s="47">
        <f t="shared" si="2"/>
        <v>3.3187280597850668</v>
      </c>
      <c r="Q8" s="9"/>
    </row>
    <row r="9" spans="1:134">
      <c r="A9" s="12"/>
      <c r="B9" s="25">
        <v>312.64</v>
      </c>
      <c r="C9" s="20" t="s">
        <v>148</v>
      </c>
      <c r="D9" s="46">
        <v>0</v>
      </c>
      <c r="E9" s="46">
        <v>0</v>
      </c>
      <c r="F9" s="46">
        <v>0</v>
      </c>
      <c r="G9" s="46">
        <v>4060294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4060294</v>
      </c>
      <c r="P9" s="47">
        <f t="shared" si="2"/>
        <v>43.722072663838219</v>
      </c>
      <c r="Q9" s="9"/>
    </row>
    <row r="10" spans="1:134">
      <c r="A10" s="12"/>
      <c r="B10" s="25">
        <v>315.10000000000002</v>
      </c>
      <c r="C10" s="20" t="s">
        <v>149</v>
      </c>
      <c r="D10" s="46">
        <v>2411162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2411162</v>
      </c>
      <c r="P10" s="47">
        <f t="shared" si="2"/>
        <v>25.963883444963709</v>
      </c>
      <c r="Q10" s="9"/>
    </row>
    <row r="11" spans="1:134">
      <c r="A11" s="12"/>
      <c r="B11" s="25">
        <v>316</v>
      </c>
      <c r="C11" s="20" t="s">
        <v>99</v>
      </c>
      <c r="D11" s="46">
        <v>473320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473320</v>
      </c>
      <c r="P11" s="47">
        <f t="shared" si="2"/>
        <v>5.0968061507979243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SUM(D13:D23)</f>
        <v>1041127</v>
      </c>
      <c r="E12" s="32">
        <f t="shared" si="3"/>
        <v>318322</v>
      </c>
      <c r="F12" s="32">
        <f t="shared" si="3"/>
        <v>0</v>
      </c>
      <c r="G12" s="32">
        <f t="shared" si="3"/>
        <v>7707491</v>
      </c>
      <c r="H12" s="32">
        <f t="shared" si="3"/>
        <v>0</v>
      </c>
      <c r="I12" s="32">
        <f t="shared" si="3"/>
        <v>21373614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30440554</v>
      </c>
      <c r="P12" s="45">
        <f t="shared" si="2"/>
        <v>327.79008463808066</v>
      </c>
      <c r="Q12" s="10"/>
    </row>
    <row r="13" spans="1:134">
      <c r="A13" s="12"/>
      <c r="B13" s="25">
        <v>323.39999999999998</v>
      </c>
      <c r="C13" s="20" t="s">
        <v>100</v>
      </c>
      <c r="D13" s="46">
        <v>18096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18096</v>
      </c>
      <c r="P13" s="47">
        <f t="shared" si="2"/>
        <v>0.19486141321904679</v>
      </c>
      <c r="Q13" s="9"/>
    </row>
    <row r="14" spans="1:134">
      <c r="A14" s="12"/>
      <c r="B14" s="25">
        <v>323.7</v>
      </c>
      <c r="C14" s="20" t="s">
        <v>15</v>
      </c>
      <c r="D14" s="46">
        <v>1011631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1011631</v>
      </c>
      <c r="P14" s="47">
        <f t="shared" si="2"/>
        <v>10.893448624900394</v>
      </c>
      <c r="Q14" s="9"/>
    </row>
    <row r="15" spans="1:134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739283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739283</v>
      </c>
      <c r="P15" s="47">
        <f t="shared" si="2"/>
        <v>7.9607498977020654</v>
      </c>
      <c r="Q15" s="9"/>
    </row>
    <row r="16" spans="1:134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93037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93037</v>
      </c>
      <c r="P16" s="47">
        <f t="shared" si="2"/>
        <v>1.0018413628238538</v>
      </c>
      <c r="Q16" s="9"/>
    </row>
    <row r="17" spans="1:17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20383216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20383216</v>
      </c>
      <c r="P17" s="47">
        <f t="shared" si="2"/>
        <v>219.49062089462237</v>
      </c>
      <c r="Q17" s="9"/>
    </row>
    <row r="18" spans="1:17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990398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990398</v>
      </c>
      <c r="P18" s="47">
        <f t="shared" si="2"/>
        <v>10.664807356836732</v>
      </c>
      <c r="Q18" s="9"/>
    </row>
    <row r="19" spans="1:17">
      <c r="A19" s="12"/>
      <c r="B19" s="25">
        <v>324.31</v>
      </c>
      <c r="C19" s="20" t="s">
        <v>20</v>
      </c>
      <c r="D19" s="46">
        <v>0</v>
      </c>
      <c r="E19" s="46">
        <v>0</v>
      </c>
      <c r="F19" s="46">
        <v>0</v>
      </c>
      <c r="G19" s="46">
        <v>4013573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4013573</v>
      </c>
      <c r="P19" s="47">
        <f t="shared" si="2"/>
        <v>43.218971421187518</v>
      </c>
      <c r="Q19" s="9"/>
    </row>
    <row r="20" spans="1:17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392840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392840</v>
      </c>
      <c r="P20" s="47">
        <f t="shared" si="2"/>
        <v>4.2301811211853639</v>
      </c>
      <c r="Q20" s="9"/>
    </row>
    <row r="21" spans="1:17">
      <c r="A21" s="12"/>
      <c r="B21" s="25">
        <v>324.61</v>
      </c>
      <c r="C21" s="20" t="s">
        <v>70</v>
      </c>
      <c r="D21" s="46">
        <v>0</v>
      </c>
      <c r="E21" s="46">
        <v>0</v>
      </c>
      <c r="F21" s="46">
        <v>0</v>
      </c>
      <c r="G21" s="46">
        <v>2468758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2468758</v>
      </c>
      <c r="P21" s="47">
        <f t="shared" si="2"/>
        <v>26.58408890228932</v>
      </c>
      <c r="Q21" s="9"/>
    </row>
    <row r="22" spans="1:17">
      <c r="A22" s="12"/>
      <c r="B22" s="25">
        <v>325.2</v>
      </c>
      <c r="C22" s="20" t="s">
        <v>71</v>
      </c>
      <c r="D22" s="46">
        <v>0</v>
      </c>
      <c r="E22" s="46">
        <v>318322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318322</v>
      </c>
      <c r="P22" s="47">
        <f t="shared" si="2"/>
        <v>3.4277561217237742</v>
      </c>
      <c r="Q22" s="9"/>
    </row>
    <row r="23" spans="1:17">
      <c r="A23" s="12"/>
      <c r="B23" s="25">
        <v>329.5</v>
      </c>
      <c r="C23" s="20" t="s">
        <v>150</v>
      </c>
      <c r="D23" s="46">
        <v>11400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11400</v>
      </c>
      <c r="P23" s="47">
        <f t="shared" si="2"/>
        <v>0.12275752159024832</v>
      </c>
      <c r="Q23" s="9"/>
    </row>
    <row r="24" spans="1:17" ht="15.75">
      <c r="A24" s="29" t="s">
        <v>151</v>
      </c>
      <c r="B24" s="30"/>
      <c r="C24" s="31"/>
      <c r="D24" s="32">
        <f t="shared" ref="D24:N24" si="5">SUM(D25:D38)</f>
        <v>5202007</v>
      </c>
      <c r="E24" s="32">
        <f t="shared" si="5"/>
        <v>3376301</v>
      </c>
      <c r="F24" s="32">
        <f t="shared" si="5"/>
        <v>0</v>
      </c>
      <c r="G24" s="32">
        <f t="shared" si="5"/>
        <v>5009494</v>
      </c>
      <c r="H24" s="32">
        <f t="shared" si="5"/>
        <v>0</v>
      </c>
      <c r="I24" s="32">
        <f t="shared" si="5"/>
        <v>396767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13984569</v>
      </c>
      <c r="P24" s="45">
        <f t="shared" si="2"/>
        <v>150.58868692524712</v>
      </c>
      <c r="Q24" s="10"/>
    </row>
    <row r="25" spans="1:17">
      <c r="A25" s="12"/>
      <c r="B25" s="25">
        <v>331.2</v>
      </c>
      <c r="C25" s="20" t="s">
        <v>24</v>
      </c>
      <c r="D25" s="46">
        <v>13025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13025</v>
      </c>
      <c r="P25" s="47">
        <f t="shared" si="2"/>
        <v>0.14025585251868283</v>
      </c>
      <c r="Q25" s="9"/>
    </row>
    <row r="26" spans="1:17">
      <c r="A26" s="12"/>
      <c r="B26" s="25">
        <v>331.5</v>
      </c>
      <c r="C26" s="20" t="s">
        <v>26</v>
      </c>
      <c r="D26" s="46">
        <v>72031</v>
      </c>
      <c r="E26" s="46">
        <v>1152717</v>
      </c>
      <c r="F26" s="46">
        <v>0</v>
      </c>
      <c r="G26" s="46">
        <v>0</v>
      </c>
      <c r="H26" s="46">
        <v>0</v>
      </c>
      <c r="I26" s="46">
        <v>396767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1621515</v>
      </c>
      <c r="P26" s="47">
        <f t="shared" si="2"/>
        <v>17.460803738720308</v>
      </c>
      <c r="Q26" s="9"/>
    </row>
    <row r="27" spans="1:17">
      <c r="A27" s="12"/>
      <c r="B27" s="25">
        <v>334.49</v>
      </c>
      <c r="C27" s="20" t="s">
        <v>91</v>
      </c>
      <c r="D27" s="46">
        <v>0</v>
      </c>
      <c r="E27" s="46">
        <v>0</v>
      </c>
      <c r="F27" s="46">
        <v>0</v>
      </c>
      <c r="G27" s="46">
        <v>5009494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5009494</v>
      </c>
      <c r="P27" s="47">
        <f t="shared" si="2"/>
        <v>53.943251566773633</v>
      </c>
      <c r="Q27" s="9"/>
    </row>
    <row r="28" spans="1:17">
      <c r="A28" s="12"/>
      <c r="B28" s="25">
        <v>334.5</v>
      </c>
      <c r="C28" s="20" t="s">
        <v>127</v>
      </c>
      <c r="D28" s="46">
        <v>8747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8747</v>
      </c>
      <c r="P28" s="47">
        <f t="shared" si="2"/>
        <v>9.4189477311394917E-2</v>
      </c>
      <c r="Q28" s="9"/>
    </row>
    <row r="29" spans="1:17">
      <c r="A29" s="12"/>
      <c r="B29" s="25">
        <v>335.125</v>
      </c>
      <c r="C29" s="20" t="s">
        <v>152</v>
      </c>
      <c r="D29" s="46">
        <v>1067726</v>
      </c>
      <c r="E29" s="46">
        <v>873594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1941320</v>
      </c>
      <c r="P29" s="47">
        <f t="shared" si="2"/>
        <v>20.904529106454461</v>
      </c>
      <c r="Q29" s="9"/>
    </row>
    <row r="30" spans="1:17">
      <c r="A30" s="12"/>
      <c r="B30" s="25">
        <v>335.14</v>
      </c>
      <c r="C30" s="20" t="s">
        <v>104</v>
      </c>
      <c r="D30" s="46">
        <v>295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295</v>
      </c>
      <c r="P30" s="47">
        <f t="shared" si="2"/>
        <v>3.1766200762388818E-3</v>
      </c>
      <c r="Q30" s="9"/>
    </row>
    <row r="31" spans="1:17">
      <c r="A31" s="12"/>
      <c r="B31" s="25">
        <v>335.15</v>
      </c>
      <c r="C31" s="20" t="s">
        <v>105</v>
      </c>
      <c r="D31" s="46">
        <v>32789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32789</v>
      </c>
      <c r="P31" s="47">
        <f t="shared" si="2"/>
        <v>0.35307862942303964</v>
      </c>
      <c r="Q31" s="9"/>
    </row>
    <row r="32" spans="1:17">
      <c r="A32" s="12"/>
      <c r="B32" s="25">
        <v>335.18</v>
      </c>
      <c r="C32" s="20" t="s">
        <v>153</v>
      </c>
      <c r="D32" s="46">
        <v>3781413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3781413</v>
      </c>
      <c r="P32" s="47">
        <f t="shared" si="2"/>
        <v>40.719025262205761</v>
      </c>
      <c r="Q32" s="9"/>
    </row>
    <row r="33" spans="1:17">
      <c r="A33" s="12"/>
      <c r="B33" s="25">
        <v>335.21</v>
      </c>
      <c r="C33" s="20" t="s">
        <v>76</v>
      </c>
      <c r="D33" s="46">
        <v>23851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23851</v>
      </c>
      <c r="P33" s="47">
        <f t="shared" si="2"/>
        <v>0.25683242521482569</v>
      </c>
      <c r="Q33" s="9"/>
    </row>
    <row r="34" spans="1:17">
      <c r="A34" s="12"/>
      <c r="B34" s="25">
        <v>337.1</v>
      </c>
      <c r="C34" s="20" t="s">
        <v>32</v>
      </c>
      <c r="D34" s="46">
        <v>35753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7">SUM(D34:N34)</f>
        <v>35753</v>
      </c>
      <c r="P34" s="47">
        <f t="shared" si="2"/>
        <v>0.38499558503650422</v>
      </c>
      <c r="Q34" s="9"/>
    </row>
    <row r="35" spans="1:17">
      <c r="A35" s="12"/>
      <c r="B35" s="25">
        <v>337.2</v>
      </c>
      <c r="C35" s="20" t="s">
        <v>107</v>
      </c>
      <c r="D35" s="46">
        <v>113775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113775</v>
      </c>
      <c r="P35" s="47">
        <f t="shared" si="2"/>
        <v>1.2251523700816229</v>
      </c>
      <c r="Q35" s="9"/>
    </row>
    <row r="36" spans="1:17">
      <c r="A36" s="12"/>
      <c r="B36" s="25">
        <v>337.5</v>
      </c>
      <c r="C36" s="20" t="s">
        <v>134</v>
      </c>
      <c r="D36" s="46">
        <v>2932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2932</v>
      </c>
      <c r="P36" s="47">
        <f t="shared" si="2"/>
        <v>3.1572373096720008E-2</v>
      </c>
      <c r="Q36" s="9"/>
    </row>
    <row r="37" spans="1:17">
      <c r="A37" s="12"/>
      <c r="B37" s="25">
        <v>337.7</v>
      </c>
      <c r="C37" s="20" t="s">
        <v>109</v>
      </c>
      <c r="D37" s="46">
        <v>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20000</v>
      </c>
      <c r="P37" s="47">
        <f t="shared" ref="P37:P64" si="8">(O37/P$66)</f>
        <v>0.21536407296534793</v>
      </c>
      <c r="Q37" s="9"/>
    </row>
    <row r="38" spans="1:17">
      <c r="A38" s="12"/>
      <c r="B38" s="25">
        <v>338</v>
      </c>
      <c r="C38" s="20" t="s">
        <v>33</v>
      </c>
      <c r="D38" s="46">
        <v>29670</v>
      </c>
      <c r="E38" s="46">
        <v>1349990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1379660</v>
      </c>
      <c r="P38" s="47">
        <f t="shared" si="8"/>
        <v>14.856459845368596</v>
      </c>
      <c r="Q38" s="9"/>
    </row>
    <row r="39" spans="1:17" ht="15.75">
      <c r="A39" s="29" t="s">
        <v>38</v>
      </c>
      <c r="B39" s="30"/>
      <c r="C39" s="31"/>
      <c r="D39" s="32">
        <f t="shared" ref="D39:N39" si="9">SUM(D40:D51)</f>
        <v>6907951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71632816</v>
      </c>
      <c r="J39" s="32">
        <f t="shared" si="9"/>
        <v>15463466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94004233</v>
      </c>
      <c r="P39" s="45">
        <f t="shared" si="8"/>
        <v>1012.2567247431783</v>
      </c>
      <c r="Q39" s="10"/>
    </row>
    <row r="40" spans="1:17">
      <c r="A40" s="12"/>
      <c r="B40" s="25">
        <v>341.2</v>
      </c>
      <c r="C40" s="20" t="s">
        <v>110</v>
      </c>
      <c r="D40" s="46">
        <v>3723273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11808868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1" si="10">SUM(D40:N40)</f>
        <v>15532141</v>
      </c>
      <c r="P40" s="47">
        <f t="shared" si="8"/>
        <v>167.25325738160359</v>
      </c>
      <c r="Q40" s="9"/>
    </row>
    <row r="41" spans="1:17">
      <c r="A41" s="12"/>
      <c r="B41" s="25">
        <v>341.3</v>
      </c>
      <c r="C41" s="20" t="s">
        <v>135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3625133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3625133</v>
      </c>
      <c r="P41" s="47">
        <f t="shared" si="8"/>
        <v>39.03617039605453</v>
      </c>
      <c r="Q41" s="9"/>
    </row>
    <row r="42" spans="1:17">
      <c r="A42" s="12"/>
      <c r="B42" s="25">
        <v>341.9</v>
      </c>
      <c r="C42" s="20" t="s">
        <v>111</v>
      </c>
      <c r="D42" s="46">
        <v>291607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291607</v>
      </c>
      <c r="P42" s="47">
        <f t="shared" si="8"/>
        <v>3.1400835612603104</v>
      </c>
      <c r="Q42" s="9"/>
    </row>
    <row r="43" spans="1:17">
      <c r="A43" s="12"/>
      <c r="B43" s="25">
        <v>342.5</v>
      </c>
      <c r="C43" s="20" t="s">
        <v>43</v>
      </c>
      <c r="D43" s="46">
        <v>19790</v>
      </c>
      <c r="E43" s="46">
        <v>0</v>
      </c>
      <c r="F43" s="46">
        <v>0</v>
      </c>
      <c r="G43" s="46">
        <v>0</v>
      </c>
      <c r="H43" s="46">
        <v>0</v>
      </c>
      <c r="I43" s="46">
        <v>550496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570286</v>
      </c>
      <c r="P43" s="47">
        <f t="shared" si="8"/>
        <v>6.1409557857558204</v>
      </c>
      <c r="Q43" s="9"/>
    </row>
    <row r="44" spans="1:17">
      <c r="A44" s="12"/>
      <c r="B44" s="25">
        <v>342.9</v>
      </c>
      <c r="C44" s="20" t="s">
        <v>113</v>
      </c>
      <c r="D44" s="46">
        <v>9115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9115</v>
      </c>
      <c r="P44" s="47">
        <f t="shared" si="8"/>
        <v>9.8152176253957321E-2</v>
      </c>
      <c r="Q44" s="9"/>
    </row>
    <row r="45" spans="1:17">
      <c r="A45" s="12"/>
      <c r="B45" s="25">
        <v>343.4</v>
      </c>
      <c r="C45" s="20" t="s">
        <v>44</v>
      </c>
      <c r="D45" s="46">
        <v>112965</v>
      </c>
      <c r="E45" s="46">
        <v>0</v>
      </c>
      <c r="F45" s="46">
        <v>0</v>
      </c>
      <c r="G45" s="46">
        <v>0</v>
      </c>
      <c r="H45" s="46">
        <v>0</v>
      </c>
      <c r="I45" s="46">
        <v>9189558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9302523</v>
      </c>
      <c r="P45" s="47">
        <f t="shared" si="8"/>
        <v>100.17146210669137</v>
      </c>
      <c r="Q45" s="9"/>
    </row>
    <row r="46" spans="1:17">
      <c r="A46" s="12"/>
      <c r="B46" s="25">
        <v>343.6</v>
      </c>
      <c r="C46" s="20" t="s">
        <v>45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48824249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48824249</v>
      </c>
      <c r="P46" s="47">
        <f t="shared" si="8"/>
        <v>525.74945620571577</v>
      </c>
      <c r="Q46" s="9"/>
    </row>
    <row r="47" spans="1:17">
      <c r="A47" s="12"/>
      <c r="B47" s="25">
        <v>343.9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12748444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12748444</v>
      </c>
      <c r="P47" s="47">
        <f t="shared" si="8"/>
        <v>137.2778411905326</v>
      </c>
      <c r="Q47" s="9"/>
    </row>
    <row r="48" spans="1:17">
      <c r="A48" s="12"/>
      <c r="B48" s="25">
        <v>344.9</v>
      </c>
      <c r="C48" s="20" t="s">
        <v>114</v>
      </c>
      <c r="D48" s="46">
        <v>216015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27758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243773</v>
      </c>
      <c r="P48" s="47">
        <f t="shared" si="8"/>
        <v>2.624997307949088</v>
      </c>
      <c r="Q48" s="9"/>
    </row>
    <row r="49" spans="1:120">
      <c r="A49" s="12"/>
      <c r="B49" s="25">
        <v>346.4</v>
      </c>
      <c r="C49" s="20" t="s">
        <v>83</v>
      </c>
      <c r="D49" s="46">
        <v>36521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36521</v>
      </c>
      <c r="P49" s="47">
        <f t="shared" si="8"/>
        <v>0.39326556543837354</v>
      </c>
      <c r="Q49" s="9"/>
    </row>
    <row r="50" spans="1:120">
      <c r="A50" s="12"/>
      <c r="B50" s="25">
        <v>347.2</v>
      </c>
      <c r="C50" s="20" t="s">
        <v>47</v>
      </c>
      <c r="D50" s="46">
        <v>1997623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1997623</v>
      </c>
      <c r="P50" s="47">
        <f t="shared" si="8"/>
        <v>21.51081127646286</v>
      </c>
      <c r="Q50" s="9"/>
    </row>
    <row r="51" spans="1:120">
      <c r="A51" s="12"/>
      <c r="B51" s="25">
        <v>349</v>
      </c>
      <c r="C51" s="20" t="s">
        <v>154</v>
      </c>
      <c r="D51" s="46">
        <v>501042</v>
      </c>
      <c r="E51" s="46">
        <v>0</v>
      </c>
      <c r="F51" s="46">
        <v>0</v>
      </c>
      <c r="G51" s="46">
        <v>0</v>
      </c>
      <c r="H51" s="46">
        <v>0</v>
      </c>
      <c r="I51" s="46">
        <v>320069</v>
      </c>
      <c r="J51" s="46">
        <v>1707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822818</v>
      </c>
      <c r="P51" s="47">
        <f t="shared" si="8"/>
        <v>8.8602717894600822</v>
      </c>
      <c r="Q51" s="9"/>
    </row>
    <row r="52" spans="1:120" ht="15.75">
      <c r="A52" s="29" t="s">
        <v>39</v>
      </c>
      <c r="B52" s="30"/>
      <c r="C52" s="31"/>
      <c r="D52" s="32">
        <f t="shared" ref="D52:N52" si="11">SUM(D53:D54)</f>
        <v>554237</v>
      </c>
      <c r="E52" s="32">
        <f t="shared" si="11"/>
        <v>7162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 t="shared" ref="O52:O64" si="12">SUM(D52:N52)</f>
        <v>561399</v>
      </c>
      <c r="P52" s="45">
        <f t="shared" si="8"/>
        <v>6.0452587599336676</v>
      </c>
      <c r="Q52" s="10"/>
    </row>
    <row r="53" spans="1:120">
      <c r="A53" s="13"/>
      <c r="B53" s="39">
        <v>354</v>
      </c>
      <c r="C53" s="21" t="s">
        <v>50</v>
      </c>
      <c r="D53" s="46">
        <v>554237</v>
      </c>
      <c r="E53" s="46">
        <v>125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554362</v>
      </c>
      <c r="P53" s="47">
        <f t="shared" si="8"/>
        <v>5.9694829108608101</v>
      </c>
      <c r="Q53" s="9"/>
    </row>
    <row r="54" spans="1:120">
      <c r="A54" s="13"/>
      <c r="B54" s="39">
        <v>359</v>
      </c>
      <c r="C54" s="21" t="s">
        <v>136</v>
      </c>
      <c r="D54" s="46">
        <v>0</v>
      </c>
      <c r="E54" s="46">
        <v>7037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7037</v>
      </c>
      <c r="P54" s="47">
        <f t="shared" si="8"/>
        <v>7.5775849072857671E-2</v>
      </c>
      <c r="Q54" s="9"/>
    </row>
    <row r="55" spans="1:120" ht="15.75">
      <c r="A55" s="29" t="s">
        <v>3</v>
      </c>
      <c r="B55" s="30"/>
      <c r="C55" s="31"/>
      <c r="D55" s="32">
        <f t="shared" ref="D55:N55" si="13">SUM(D56:D61)</f>
        <v>117707</v>
      </c>
      <c r="E55" s="32">
        <f t="shared" si="13"/>
        <v>13366</v>
      </c>
      <c r="F55" s="32">
        <f t="shared" si="13"/>
        <v>0</v>
      </c>
      <c r="G55" s="32">
        <f t="shared" si="13"/>
        <v>33698</v>
      </c>
      <c r="H55" s="32">
        <f t="shared" si="13"/>
        <v>0</v>
      </c>
      <c r="I55" s="32">
        <f t="shared" si="13"/>
        <v>689529</v>
      </c>
      <c r="J55" s="32">
        <f t="shared" si="13"/>
        <v>803495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 t="shared" si="12"/>
        <v>1657795</v>
      </c>
      <c r="P55" s="45">
        <f t="shared" si="8"/>
        <v>17.851474167079449</v>
      </c>
      <c r="Q55" s="10"/>
    </row>
    <row r="56" spans="1:120">
      <c r="A56" s="12"/>
      <c r="B56" s="25">
        <v>361.1</v>
      </c>
      <c r="C56" s="20" t="s">
        <v>52</v>
      </c>
      <c r="D56" s="46">
        <v>30453</v>
      </c>
      <c r="E56" s="46">
        <v>13366</v>
      </c>
      <c r="F56" s="46">
        <v>0</v>
      </c>
      <c r="G56" s="46">
        <v>25678</v>
      </c>
      <c r="H56" s="46">
        <v>0</v>
      </c>
      <c r="I56" s="46">
        <v>300412</v>
      </c>
      <c r="J56" s="46">
        <v>20066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389975</v>
      </c>
      <c r="P56" s="47">
        <f t="shared" si="8"/>
        <v>4.1993302177330776</v>
      </c>
      <c r="Q56" s="9"/>
    </row>
    <row r="57" spans="1:120">
      <c r="A57" s="12"/>
      <c r="B57" s="25">
        <v>362</v>
      </c>
      <c r="C57" s="20" t="s">
        <v>53</v>
      </c>
      <c r="D57" s="46">
        <v>9253</v>
      </c>
      <c r="E57" s="46">
        <v>0</v>
      </c>
      <c r="F57" s="46">
        <v>0</v>
      </c>
      <c r="G57" s="46">
        <v>0</v>
      </c>
      <c r="H57" s="46">
        <v>0</v>
      </c>
      <c r="I57" s="46">
        <v>388862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398115</v>
      </c>
      <c r="P57" s="47">
        <f t="shared" si="8"/>
        <v>4.2869833954299743</v>
      </c>
      <c r="Q57" s="9"/>
    </row>
    <row r="58" spans="1:120">
      <c r="A58" s="12"/>
      <c r="B58" s="25">
        <v>364</v>
      </c>
      <c r="C58" s="20" t="s">
        <v>128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608395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608395</v>
      </c>
      <c r="P58" s="47">
        <f t="shared" si="8"/>
        <v>6.5513212585876426</v>
      </c>
      <c r="Q58" s="9"/>
    </row>
    <row r="59" spans="1:120">
      <c r="A59" s="12"/>
      <c r="B59" s="25">
        <v>366</v>
      </c>
      <c r="C59" s="20" t="s">
        <v>55</v>
      </c>
      <c r="D59" s="46">
        <v>2121</v>
      </c>
      <c r="E59" s="46">
        <v>0</v>
      </c>
      <c r="F59" s="46">
        <v>0</v>
      </c>
      <c r="G59" s="46">
        <v>8020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10141</v>
      </c>
      <c r="P59" s="47">
        <f t="shared" si="8"/>
        <v>0.10920035319707966</v>
      </c>
      <c r="Q59" s="9"/>
    </row>
    <row r="60" spans="1:120">
      <c r="A60" s="12"/>
      <c r="B60" s="25">
        <v>369.3</v>
      </c>
      <c r="C60" s="20" t="s">
        <v>137</v>
      </c>
      <c r="D60" s="46">
        <v>2541</v>
      </c>
      <c r="E60" s="46">
        <v>0</v>
      </c>
      <c r="F60" s="46">
        <v>0</v>
      </c>
      <c r="G60" s="46">
        <v>0</v>
      </c>
      <c r="H60" s="46">
        <v>0</v>
      </c>
      <c r="I60" s="46">
        <v>255</v>
      </c>
      <c r="J60" s="46">
        <v>125024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127820</v>
      </c>
      <c r="P60" s="47">
        <f t="shared" si="8"/>
        <v>1.3763917903215386</v>
      </c>
      <c r="Q60" s="9"/>
    </row>
    <row r="61" spans="1:120">
      <c r="A61" s="12"/>
      <c r="B61" s="25">
        <v>369.9</v>
      </c>
      <c r="C61" s="20" t="s">
        <v>56</v>
      </c>
      <c r="D61" s="46">
        <v>73339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50010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123349</v>
      </c>
      <c r="P61" s="47">
        <f t="shared" si="8"/>
        <v>1.3282471518101351</v>
      </c>
      <c r="Q61" s="9"/>
    </row>
    <row r="62" spans="1:120" ht="15.75">
      <c r="A62" s="29" t="s">
        <v>40</v>
      </c>
      <c r="B62" s="30"/>
      <c r="C62" s="31"/>
      <c r="D62" s="32">
        <f t="shared" ref="D62:N62" si="14">SUM(D63:D63)</f>
        <v>1074986</v>
      </c>
      <c r="E62" s="32">
        <f t="shared" si="14"/>
        <v>943462</v>
      </c>
      <c r="F62" s="32">
        <f t="shared" si="14"/>
        <v>0</v>
      </c>
      <c r="G62" s="32">
        <f t="shared" si="14"/>
        <v>5311849</v>
      </c>
      <c r="H62" s="32">
        <f t="shared" si="14"/>
        <v>0</v>
      </c>
      <c r="I62" s="32">
        <f t="shared" si="14"/>
        <v>535000</v>
      </c>
      <c r="J62" s="32">
        <f t="shared" si="14"/>
        <v>1279497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 t="shared" si="12"/>
        <v>9144794</v>
      </c>
      <c r="P62" s="45">
        <f t="shared" si="8"/>
        <v>98.473004113453797</v>
      </c>
      <c r="Q62" s="9"/>
    </row>
    <row r="63" spans="1:120" ht="15.75" thickBot="1">
      <c r="A63" s="12"/>
      <c r="B63" s="25">
        <v>381</v>
      </c>
      <c r="C63" s="20" t="s">
        <v>57</v>
      </c>
      <c r="D63" s="46">
        <v>1074986</v>
      </c>
      <c r="E63" s="46">
        <v>943462</v>
      </c>
      <c r="F63" s="46">
        <v>0</v>
      </c>
      <c r="G63" s="46">
        <v>5311849</v>
      </c>
      <c r="H63" s="46">
        <v>0</v>
      </c>
      <c r="I63" s="46">
        <v>535000</v>
      </c>
      <c r="J63" s="46">
        <v>1279497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9144794</v>
      </c>
      <c r="P63" s="47">
        <f t="shared" si="8"/>
        <v>98.473004113453797</v>
      </c>
      <c r="Q63" s="9"/>
    </row>
    <row r="64" spans="1:120" ht="16.5" thickBot="1">
      <c r="A64" s="14" t="s">
        <v>48</v>
      </c>
      <c r="B64" s="23"/>
      <c r="C64" s="22"/>
      <c r="D64" s="15">
        <f t="shared" ref="D64:N64" si="15">SUM(D5,D12,D24,D39,D52,D55,D62)</f>
        <v>43942956</v>
      </c>
      <c r="E64" s="15">
        <f t="shared" si="15"/>
        <v>6777380</v>
      </c>
      <c r="F64" s="15">
        <f t="shared" si="15"/>
        <v>0</v>
      </c>
      <c r="G64" s="15">
        <f t="shared" si="15"/>
        <v>22122826</v>
      </c>
      <c r="H64" s="15">
        <f t="shared" si="15"/>
        <v>0</v>
      </c>
      <c r="I64" s="15">
        <f t="shared" si="15"/>
        <v>95150847</v>
      </c>
      <c r="J64" s="15">
        <f t="shared" si="15"/>
        <v>17546458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5"/>
        <v>0</v>
      </c>
      <c r="O64" s="15">
        <f t="shared" si="12"/>
        <v>185540467</v>
      </c>
      <c r="P64" s="38">
        <f t="shared" si="8"/>
        <v>1997.9375336506364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8" t="s">
        <v>155</v>
      </c>
      <c r="N66" s="48"/>
      <c r="O66" s="48"/>
      <c r="P66" s="43">
        <v>92866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81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27296011</v>
      </c>
      <c r="E5" s="27">
        <f t="shared" si="0"/>
        <v>1900981</v>
      </c>
      <c r="F5" s="27">
        <f t="shared" si="0"/>
        <v>0</v>
      </c>
      <c r="G5" s="27">
        <f t="shared" si="0"/>
        <v>3280872</v>
      </c>
      <c r="H5" s="27">
        <f t="shared" si="0"/>
        <v>0</v>
      </c>
      <c r="I5" s="27">
        <f t="shared" si="0"/>
        <v>521556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32999420</v>
      </c>
      <c r="O5" s="33">
        <f t="shared" ref="O5:O36" si="2">(N5/O$66)</f>
        <v>368.9683240716929</v>
      </c>
      <c r="P5" s="6"/>
    </row>
    <row r="6" spans="1:133">
      <c r="A6" s="12"/>
      <c r="B6" s="25">
        <v>311</v>
      </c>
      <c r="C6" s="20" t="s">
        <v>2</v>
      </c>
      <c r="D6" s="46">
        <v>24210160</v>
      </c>
      <c r="E6" s="46">
        <v>0</v>
      </c>
      <c r="F6" s="46">
        <v>0</v>
      </c>
      <c r="G6" s="46">
        <v>0</v>
      </c>
      <c r="H6" s="46">
        <v>0</v>
      </c>
      <c r="I6" s="46">
        <v>521556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24731716</v>
      </c>
      <c r="O6" s="47">
        <f t="shared" si="2"/>
        <v>276.52667240627483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1900981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1900981</v>
      </c>
      <c r="O7" s="47">
        <f t="shared" si="2"/>
        <v>21.254972774131513</v>
      </c>
      <c r="P7" s="9"/>
    </row>
    <row r="8" spans="1:133">
      <c r="A8" s="12"/>
      <c r="B8" s="25">
        <v>312.51</v>
      </c>
      <c r="C8" s="20" t="s">
        <v>66</v>
      </c>
      <c r="D8" s="46">
        <v>271791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271791</v>
      </c>
      <c r="O8" s="47">
        <f t="shared" si="2"/>
        <v>3.038910070776077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3280872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3280872</v>
      </c>
      <c r="O9" s="47">
        <f t="shared" si="2"/>
        <v>36.683609691738319</v>
      </c>
      <c r="P9" s="9"/>
    </row>
    <row r="10" spans="1:133">
      <c r="A10" s="12"/>
      <c r="B10" s="25">
        <v>315</v>
      </c>
      <c r="C10" s="20" t="s">
        <v>98</v>
      </c>
      <c r="D10" s="46">
        <v>2344031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2344031</v>
      </c>
      <c r="O10" s="47">
        <f t="shared" si="2"/>
        <v>26.208739112447869</v>
      </c>
      <c r="P10" s="9"/>
    </row>
    <row r="11" spans="1:133">
      <c r="A11" s="12"/>
      <c r="B11" s="25">
        <v>316</v>
      </c>
      <c r="C11" s="20" t="s">
        <v>99</v>
      </c>
      <c r="D11" s="46">
        <v>470029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470029</v>
      </c>
      <c r="O11" s="47">
        <f t="shared" si="2"/>
        <v>5.2554200163243401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SUM(D13:D23)</f>
        <v>1038794</v>
      </c>
      <c r="E12" s="32">
        <f t="shared" si="3"/>
        <v>336327</v>
      </c>
      <c r="F12" s="32">
        <f t="shared" si="3"/>
        <v>0</v>
      </c>
      <c r="G12" s="32">
        <f t="shared" si="3"/>
        <v>4241659</v>
      </c>
      <c r="H12" s="32">
        <f t="shared" si="3"/>
        <v>0</v>
      </c>
      <c r="I12" s="32">
        <f t="shared" si="3"/>
        <v>11888351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17505131</v>
      </c>
      <c r="O12" s="45">
        <f t="shared" si="2"/>
        <v>195.72582935474134</v>
      </c>
      <c r="P12" s="10"/>
    </row>
    <row r="13" spans="1:133">
      <c r="A13" s="12"/>
      <c r="B13" s="25">
        <v>323.39999999999998</v>
      </c>
      <c r="C13" s="20" t="s">
        <v>100</v>
      </c>
      <c r="D13" s="46">
        <v>8631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2" si="4">SUM(D13:M13)</f>
        <v>8631</v>
      </c>
      <c r="O13" s="47">
        <f t="shared" si="2"/>
        <v>9.6503684157563427E-2</v>
      </c>
      <c r="P13" s="9"/>
    </row>
    <row r="14" spans="1:133">
      <c r="A14" s="12"/>
      <c r="B14" s="25">
        <v>323.7</v>
      </c>
      <c r="C14" s="20" t="s">
        <v>15</v>
      </c>
      <c r="D14" s="46">
        <v>999713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999713</v>
      </c>
      <c r="O14" s="47">
        <f t="shared" si="2"/>
        <v>11.177845857978241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303454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303454</v>
      </c>
      <c r="O15" s="47">
        <f t="shared" si="2"/>
        <v>3.3929358095642743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67184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67184</v>
      </c>
      <c r="O16" s="47">
        <f t="shared" si="2"/>
        <v>0.75118798707470058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11677481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11677481</v>
      </c>
      <c r="O17" s="47">
        <f t="shared" si="2"/>
        <v>130.56655522882028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210870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210870</v>
      </c>
      <c r="O18" s="47">
        <f t="shared" si="2"/>
        <v>2.3577490300434945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0</v>
      </c>
      <c r="F19" s="46">
        <v>0</v>
      </c>
      <c r="G19" s="46">
        <v>2323550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2323550</v>
      </c>
      <c r="O19" s="47">
        <f t="shared" si="2"/>
        <v>25.97973992866487</v>
      </c>
      <c r="P19" s="9"/>
    </row>
    <row r="20" spans="1:16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528090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528090</v>
      </c>
      <c r="O20" s="47">
        <f t="shared" si="2"/>
        <v>5.9046032402696866</v>
      </c>
      <c r="P20" s="9"/>
    </row>
    <row r="21" spans="1:16">
      <c r="A21" s="12"/>
      <c r="B21" s="25">
        <v>324.61</v>
      </c>
      <c r="C21" s="20" t="s">
        <v>70</v>
      </c>
      <c r="D21" s="46">
        <v>0</v>
      </c>
      <c r="E21" s="46">
        <v>0</v>
      </c>
      <c r="F21" s="46">
        <v>0</v>
      </c>
      <c r="G21" s="46">
        <v>1019381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1019381</v>
      </c>
      <c r="O21" s="47">
        <f t="shared" si="2"/>
        <v>11.397754844192001</v>
      </c>
      <c r="P21" s="9"/>
    </row>
    <row r="22" spans="1:16">
      <c r="A22" s="12"/>
      <c r="B22" s="25">
        <v>325.2</v>
      </c>
      <c r="C22" s="20" t="s">
        <v>71</v>
      </c>
      <c r="D22" s="46">
        <v>0</v>
      </c>
      <c r="E22" s="46">
        <v>336327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336327</v>
      </c>
      <c r="O22" s="47">
        <f t="shared" si="2"/>
        <v>3.760490624685533</v>
      </c>
      <c r="P22" s="9"/>
    </row>
    <row r="23" spans="1:16">
      <c r="A23" s="12"/>
      <c r="B23" s="25">
        <v>329</v>
      </c>
      <c r="C23" s="20" t="s">
        <v>23</v>
      </c>
      <c r="D23" s="46">
        <v>30450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30450</v>
      </c>
      <c r="O23" s="47">
        <f t="shared" si="2"/>
        <v>0.34046311929067385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SUM(D25:D37)</f>
        <v>6448911</v>
      </c>
      <c r="E24" s="32">
        <f t="shared" si="5"/>
        <v>2304862</v>
      </c>
      <c r="F24" s="32">
        <f t="shared" si="5"/>
        <v>0</v>
      </c>
      <c r="G24" s="32">
        <f t="shared" si="5"/>
        <v>1058519</v>
      </c>
      <c r="H24" s="32">
        <f t="shared" si="5"/>
        <v>0</v>
      </c>
      <c r="I24" s="32">
        <f t="shared" si="5"/>
        <v>1396579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11208871</v>
      </c>
      <c r="O24" s="45">
        <f t="shared" si="2"/>
        <v>125.32700112928654</v>
      </c>
      <c r="P24" s="10"/>
    </row>
    <row r="25" spans="1:16">
      <c r="A25" s="12"/>
      <c r="B25" s="25">
        <v>331.2</v>
      </c>
      <c r="C25" s="20" t="s">
        <v>24</v>
      </c>
      <c r="D25" s="46">
        <v>48796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48796</v>
      </c>
      <c r="O25" s="47">
        <f t="shared" si="2"/>
        <v>0.54559075103145227</v>
      </c>
      <c r="P25" s="9"/>
    </row>
    <row r="26" spans="1:16">
      <c r="A26" s="12"/>
      <c r="B26" s="25">
        <v>331.5</v>
      </c>
      <c r="C26" s="20" t="s">
        <v>26</v>
      </c>
      <c r="D26" s="46">
        <v>158146</v>
      </c>
      <c r="E26" s="46">
        <v>317357</v>
      </c>
      <c r="F26" s="46">
        <v>0</v>
      </c>
      <c r="G26" s="46">
        <v>324529</v>
      </c>
      <c r="H26" s="46">
        <v>0</v>
      </c>
      <c r="I26" s="46">
        <v>1345788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2145820</v>
      </c>
      <c r="O26" s="47">
        <f t="shared" si="2"/>
        <v>23.992531055379764</v>
      </c>
      <c r="P26" s="9"/>
    </row>
    <row r="27" spans="1:16">
      <c r="A27" s="12"/>
      <c r="B27" s="25">
        <v>334.49</v>
      </c>
      <c r="C27" s="20" t="s">
        <v>91</v>
      </c>
      <c r="D27" s="46">
        <v>0</v>
      </c>
      <c r="E27" s="46">
        <v>0</v>
      </c>
      <c r="F27" s="46">
        <v>0</v>
      </c>
      <c r="G27" s="46">
        <v>733990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733990</v>
      </c>
      <c r="O27" s="47">
        <f t="shared" si="2"/>
        <v>8.2067824278542432</v>
      </c>
      <c r="P27" s="9"/>
    </row>
    <row r="28" spans="1:16">
      <c r="A28" s="12"/>
      <c r="B28" s="25">
        <v>334.5</v>
      </c>
      <c r="C28" s="20" t="s">
        <v>127</v>
      </c>
      <c r="D28" s="46">
        <v>-8925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-8925</v>
      </c>
      <c r="O28" s="47">
        <f t="shared" si="2"/>
        <v>-9.9790914274852691E-2</v>
      </c>
      <c r="P28" s="9"/>
    </row>
    <row r="29" spans="1:16">
      <c r="A29" s="12"/>
      <c r="B29" s="25">
        <v>335.12</v>
      </c>
      <c r="C29" s="20" t="s">
        <v>103</v>
      </c>
      <c r="D29" s="46">
        <v>1126860</v>
      </c>
      <c r="E29" s="46">
        <v>690656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1817516</v>
      </c>
      <c r="O29" s="47">
        <f t="shared" si="2"/>
        <v>20.321746033520803</v>
      </c>
      <c r="P29" s="9"/>
    </row>
    <row r="30" spans="1:16">
      <c r="A30" s="12"/>
      <c r="B30" s="25">
        <v>335.14</v>
      </c>
      <c r="C30" s="20" t="s">
        <v>104</v>
      </c>
      <c r="D30" s="46">
        <v>322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322</v>
      </c>
      <c r="O30" s="47">
        <f t="shared" si="2"/>
        <v>3.6002996522691952E-3</v>
      </c>
      <c r="P30" s="9"/>
    </row>
    <row r="31" spans="1:16">
      <c r="A31" s="12"/>
      <c r="B31" s="25">
        <v>335.15</v>
      </c>
      <c r="C31" s="20" t="s">
        <v>105</v>
      </c>
      <c r="D31" s="46">
        <v>30517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30517</v>
      </c>
      <c r="O31" s="47">
        <f t="shared" si="2"/>
        <v>0.34121224996366156</v>
      </c>
      <c r="P31" s="9"/>
    </row>
    <row r="32" spans="1:16">
      <c r="A32" s="12"/>
      <c r="B32" s="25">
        <v>335.18</v>
      </c>
      <c r="C32" s="20" t="s">
        <v>106</v>
      </c>
      <c r="D32" s="46">
        <v>3069378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3069378</v>
      </c>
      <c r="O32" s="47">
        <f t="shared" si="2"/>
        <v>34.318883683486703</v>
      </c>
      <c r="P32" s="9"/>
    </row>
    <row r="33" spans="1:16">
      <c r="A33" s="12"/>
      <c r="B33" s="25">
        <v>335.21</v>
      </c>
      <c r="C33" s="20" t="s">
        <v>76</v>
      </c>
      <c r="D33" s="46">
        <v>22871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22871</v>
      </c>
      <c r="O33" s="47">
        <f t="shared" si="2"/>
        <v>0.25572190480449924</v>
      </c>
      <c r="P33" s="9"/>
    </row>
    <row r="34" spans="1:16">
      <c r="A34" s="12"/>
      <c r="B34" s="25">
        <v>337.1</v>
      </c>
      <c r="C34" s="20" t="s">
        <v>32</v>
      </c>
      <c r="D34" s="46">
        <v>483951</v>
      </c>
      <c r="E34" s="46">
        <v>0</v>
      </c>
      <c r="F34" s="46">
        <v>0</v>
      </c>
      <c r="G34" s="46">
        <v>0</v>
      </c>
      <c r="H34" s="46">
        <v>0</v>
      </c>
      <c r="I34" s="46">
        <v>50791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534742</v>
      </c>
      <c r="O34" s="47">
        <f t="shared" si="2"/>
        <v>5.9789796169370621</v>
      </c>
      <c r="P34" s="9"/>
    </row>
    <row r="35" spans="1:16">
      <c r="A35" s="12"/>
      <c r="B35" s="25">
        <v>337.2</v>
      </c>
      <c r="C35" s="20" t="s">
        <v>107</v>
      </c>
      <c r="D35" s="46">
        <v>1465095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1465095</v>
      </c>
      <c r="O35" s="47">
        <f t="shared" si="2"/>
        <v>16.381307512550734</v>
      </c>
      <c r="P35" s="9"/>
    </row>
    <row r="36" spans="1:16">
      <c r="A36" s="12"/>
      <c r="B36" s="25">
        <v>337.5</v>
      </c>
      <c r="C36" s="20" t="s">
        <v>134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5000</v>
      </c>
      <c r="O36" s="47">
        <f t="shared" si="2"/>
        <v>5.590527410355893E-2</v>
      </c>
      <c r="P36" s="9"/>
    </row>
    <row r="37" spans="1:16">
      <c r="A37" s="12"/>
      <c r="B37" s="25">
        <v>338</v>
      </c>
      <c r="C37" s="20" t="s">
        <v>33</v>
      </c>
      <c r="D37" s="46">
        <v>46900</v>
      </c>
      <c r="E37" s="46">
        <v>1296849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1343749</v>
      </c>
      <c r="O37" s="47">
        <f t="shared" ref="O37:O64" si="7">(N37/O$66)</f>
        <v>15.024531234276642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SUM(D39:D50)</f>
        <v>5795166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67432197</v>
      </c>
      <c r="J38" s="32">
        <f t="shared" si="8"/>
        <v>14242912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87470275</v>
      </c>
      <c r="O38" s="45">
        <f t="shared" si="7"/>
        <v>978.00993995773558</v>
      </c>
      <c r="P38" s="10"/>
    </row>
    <row r="39" spans="1:16">
      <c r="A39" s="12"/>
      <c r="B39" s="25">
        <v>341.2</v>
      </c>
      <c r="C39" s="20" t="s">
        <v>110</v>
      </c>
      <c r="D39" s="46">
        <v>3572885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10931045</v>
      </c>
      <c r="K39" s="46">
        <v>0</v>
      </c>
      <c r="L39" s="46">
        <v>0</v>
      </c>
      <c r="M39" s="46">
        <v>0</v>
      </c>
      <c r="N39" s="46">
        <f t="shared" ref="N39:N50" si="9">SUM(D39:M39)</f>
        <v>14503930</v>
      </c>
      <c r="O39" s="47">
        <f t="shared" si="7"/>
        <v>162.1692364457663</v>
      </c>
      <c r="P39" s="9"/>
    </row>
    <row r="40" spans="1:16">
      <c r="A40" s="12"/>
      <c r="B40" s="25">
        <v>341.3</v>
      </c>
      <c r="C40" s="20" t="s">
        <v>135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3290678</v>
      </c>
      <c r="K40" s="46">
        <v>0</v>
      </c>
      <c r="L40" s="46">
        <v>0</v>
      </c>
      <c r="M40" s="46">
        <v>0</v>
      </c>
      <c r="N40" s="46">
        <f t="shared" si="9"/>
        <v>3290678</v>
      </c>
      <c r="O40" s="47">
        <f t="shared" si="7"/>
        <v>36.79325111531022</v>
      </c>
      <c r="P40" s="9"/>
    </row>
    <row r="41" spans="1:16">
      <c r="A41" s="12"/>
      <c r="B41" s="25">
        <v>341.9</v>
      </c>
      <c r="C41" s="20" t="s">
        <v>111</v>
      </c>
      <c r="D41" s="46">
        <v>198524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198524</v>
      </c>
      <c r="O41" s="47">
        <f t="shared" si="7"/>
        <v>2.2197077272269867</v>
      </c>
      <c r="P41" s="9"/>
    </row>
    <row r="42" spans="1:16">
      <c r="A42" s="12"/>
      <c r="B42" s="25">
        <v>342.5</v>
      </c>
      <c r="C42" s="20" t="s">
        <v>43</v>
      </c>
      <c r="D42" s="46">
        <v>20170</v>
      </c>
      <c r="E42" s="46">
        <v>0</v>
      </c>
      <c r="F42" s="46">
        <v>0</v>
      </c>
      <c r="G42" s="46">
        <v>0</v>
      </c>
      <c r="H42" s="46">
        <v>0</v>
      </c>
      <c r="I42" s="46">
        <v>2269619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2289789</v>
      </c>
      <c r="O42" s="47">
        <f t="shared" si="7"/>
        <v>25.602256336862819</v>
      </c>
      <c r="P42" s="9"/>
    </row>
    <row r="43" spans="1:16">
      <c r="A43" s="12"/>
      <c r="B43" s="25">
        <v>342.9</v>
      </c>
      <c r="C43" s="20" t="s">
        <v>113</v>
      </c>
      <c r="D43" s="46">
        <v>3010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3010</v>
      </c>
      <c r="O43" s="47">
        <f t="shared" si="7"/>
        <v>3.3654975010342474E-2</v>
      </c>
      <c r="P43" s="9"/>
    </row>
    <row r="44" spans="1:16">
      <c r="A44" s="12"/>
      <c r="B44" s="25">
        <v>343.4</v>
      </c>
      <c r="C44" s="20" t="s">
        <v>44</v>
      </c>
      <c r="D44" s="46">
        <v>109051</v>
      </c>
      <c r="E44" s="46">
        <v>0</v>
      </c>
      <c r="F44" s="46">
        <v>0</v>
      </c>
      <c r="G44" s="46">
        <v>0</v>
      </c>
      <c r="H44" s="46">
        <v>0</v>
      </c>
      <c r="I44" s="46">
        <v>8803389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8912440</v>
      </c>
      <c r="O44" s="47">
        <f t="shared" si="7"/>
        <v>99.650480226304552</v>
      </c>
      <c r="P44" s="9"/>
    </row>
    <row r="45" spans="1:16">
      <c r="A45" s="12"/>
      <c r="B45" s="25">
        <v>343.6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45067843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45067843</v>
      </c>
      <c r="O45" s="47">
        <f t="shared" si="7"/>
        <v>503.9060232342319</v>
      </c>
      <c r="P45" s="9"/>
    </row>
    <row r="46" spans="1:16">
      <c r="A46" s="12"/>
      <c r="B46" s="25">
        <v>343.9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11004869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11004869</v>
      </c>
      <c r="O46" s="47">
        <f t="shared" si="7"/>
        <v>123.0460435837517</v>
      </c>
      <c r="P46" s="9"/>
    </row>
    <row r="47" spans="1:16">
      <c r="A47" s="12"/>
      <c r="B47" s="25">
        <v>344.9</v>
      </c>
      <c r="C47" s="20" t="s">
        <v>114</v>
      </c>
      <c r="D47" s="46">
        <v>163749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20479</v>
      </c>
      <c r="K47" s="46">
        <v>0</v>
      </c>
      <c r="L47" s="46">
        <v>0</v>
      </c>
      <c r="M47" s="46">
        <v>0</v>
      </c>
      <c r="N47" s="46">
        <f t="shared" si="9"/>
        <v>184228</v>
      </c>
      <c r="O47" s="47">
        <f t="shared" si="7"/>
        <v>2.0598633675100908</v>
      </c>
      <c r="P47" s="9"/>
    </row>
    <row r="48" spans="1:16">
      <c r="A48" s="12"/>
      <c r="B48" s="25">
        <v>346.4</v>
      </c>
      <c r="C48" s="20" t="s">
        <v>83</v>
      </c>
      <c r="D48" s="46">
        <v>33883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33883</v>
      </c>
      <c r="O48" s="47">
        <f t="shared" si="7"/>
        <v>0.37884768049017742</v>
      </c>
      <c r="P48" s="9"/>
    </row>
    <row r="49" spans="1:119">
      <c r="A49" s="12"/>
      <c r="B49" s="25">
        <v>347.2</v>
      </c>
      <c r="C49" s="20" t="s">
        <v>47</v>
      </c>
      <c r="D49" s="46">
        <v>1391703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1391703</v>
      </c>
      <c r="O49" s="47">
        <f t="shared" si="7"/>
        <v>15.560707537149055</v>
      </c>
      <c r="P49" s="9"/>
    </row>
    <row r="50" spans="1:119">
      <c r="A50" s="12"/>
      <c r="B50" s="25">
        <v>349</v>
      </c>
      <c r="C50" s="20" t="s">
        <v>77</v>
      </c>
      <c r="D50" s="46">
        <v>302191</v>
      </c>
      <c r="E50" s="46">
        <v>0</v>
      </c>
      <c r="F50" s="46">
        <v>0</v>
      </c>
      <c r="G50" s="46">
        <v>0</v>
      </c>
      <c r="H50" s="46">
        <v>0</v>
      </c>
      <c r="I50" s="46">
        <v>286477</v>
      </c>
      <c r="J50" s="46">
        <v>710</v>
      </c>
      <c r="K50" s="46">
        <v>0</v>
      </c>
      <c r="L50" s="46">
        <v>0</v>
      </c>
      <c r="M50" s="46">
        <v>0</v>
      </c>
      <c r="N50" s="46">
        <f t="shared" si="9"/>
        <v>589378</v>
      </c>
      <c r="O50" s="47">
        <f t="shared" si="7"/>
        <v>6.5898677281214706</v>
      </c>
      <c r="P50" s="9"/>
    </row>
    <row r="51" spans="1:119" ht="15.75">
      <c r="A51" s="29" t="s">
        <v>39</v>
      </c>
      <c r="B51" s="30"/>
      <c r="C51" s="31"/>
      <c r="D51" s="32">
        <f t="shared" ref="D51:M51" si="10">SUM(D52:D53)</f>
        <v>549117</v>
      </c>
      <c r="E51" s="32">
        <f t="shared" si="10"/>
        <v>7602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4" si="11">SUM(D51:M51)</f>
        <v>556719</v>
      </c>
      <c r="O51" s="45">
        <f t="shared" si="7"/>
        <v>6.2247056587318443</v>
      </c>
      <c r="P51" s="10"/>
    </row>
    <row r="52" spans="1:119">
      <c r="A52" s="13"/>
      <c r="B52" s="39">
        <v>354</v>
      </c>
      <c r="C52" s="21" t="s">
        <v>50</v>
      </c>
      <c r="D52" s="46">
        <v>549117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549117</v>
      </c>
      <c r="O52" s="47">
        <f t="shared" si="7"/>
        <v>6.139707279984794</v>
      </c>
      <c r="P52" s="9"/>
    </row>
    <row r="53" spans="1:119">
      <c r="A53" s="13"/>
      <c r="B53" s="39">
        <v>359</v>
      </c>
      <c r="C53" s="21" t="s">
        <v>136</v>
      </c>
      <c r="D53" s="46">
        <v>0</v>
      </c>
      <c r="E53" s="46">
        <v>7602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7602</v>
      </c>
      <c r="O53" s="47">
        <f t="shared" si="7"/>
        <v>8.499837874705099E-2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SUM(D55:D60)</f>
        <v>623141</v>
      </c>
      <c r="E54" s="32">
        <f t="shared" si="12"/>
        <v>207205</v>
      </c>
      <c r="F54" s="32">
        <f t="shared" si="12"/>
        <v>0</v>
      </c>
      <c r="G54" s="32">
        <f t="shared" si="12"/>
        <v>484080</v>
      </c>
      <c r="H54" s="32">
        <f t="shared" si="12"/>
        <v>0</v>
      </c>
      <c r="I54" s="32">
        <f t="shared" si="12"/>
        <v>1770613</v>
      </c>
      <c r="J54" s="32">
        <f t="shared" si="12"/>
        <v>940851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4025890</v>
      </c>
      <c r="O54" s="45">
        <f t="shared" si="7"/>
        <v>45.013696792155372</v>
      </c>
      <c r="P54" s="10"/>
    </row>
    <row r="55" spans="1:119">
      <c r="A55" s="12"/>
      <c r="B55" s="25">
        <v>361.1</v>
      </c>
      <c r="C55" s="20" t="s">
        <v>52</v>
      </c>
      <c r="D55" s="46">
        <v>460500</v>
      </c>
      <c r="E55" s="46">
        <v>186205</v>
      </c>
      <c r="F55" s="46">
        <v>0</v>
      </c>
      <c r="G55" s="46">
        <v>346084</v>
      </c>
      <c r="H55" s="46">
        <v>0</v>
      </c>
      <c r="I55" s="46">
        <v>1416091</v>
      </c>
      <c r="J55" s="46">
        <v>303151</v>
      </c>
      <c r="K55" s="46">
        <v>0</v>
      </c>
      <c r="L55" s="46">
        <v>0</v>
      </c>
      <c r="M55" s="46">
        <v>0</v>
      </c>
      <c r="N55" s="46">
        <f t="shared" si="11"/>
        <v>2712031</v>
      </c>
      <c r="O55" s="47">
        <f t="shared" si="7"/>
        <v>30.323367286469807</v>
      </c>
      <c r="P55" s="9"/>
    </row>
    <row r="56" spans="1:119">
      <c r="A56" s="12"/>
      <c r="B56" s="25">
        <v>362</v>
      </c>
      <c r="C56" s="20" t="s">
        <v>53</v>
      </c>
      <c r="D56" s="46">
        <v>7228</v>
      </c>
      <c r="E56" s="46">
        <v>0</v>
      </c>
      <c r="F56" s="46">
        <v>0</v>
      </c>
      <c r="G56" s="46">
        <v>0</v>
      </c>
      <c r="H56" s="46">
        <v>0</v>
      </c>
      <c r="I56" s="46">
        <v>353483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360711</v>
      </c>
      <c r="O56" s="47">
        <f t="shared" si="7"/>
        <v>4.0331294654337686</v>
      </c>
      <c r="P56" s="9"/>
    </row>
    <row r="57" spans="1:119">
      <c r="A57" s="12"/>
      <c r="B57" s="25">
        <v>364</v>
      </c>
      <c r="C57" s="20" t="s">
        <v>128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468284</v>
      </c>
      <c r="K57" s="46">
        <v>0</v>
      </c>
      <c r="L57" s="46">
        <v>0</v>
      </c>
      <c r="M57" s="46">
        <v>0</v>
      </c>
      <c r="N57" s="46">
        <f t="shared" si="11"/>
        <v>468284</v>
      </c>
      <c r="O57" s="47">
        <f t="shared" si="7"/>
        <v>5.2359090756621978</v>
      </c>
      <c r="P57" s="9"/>
    </row>
    <row r="58" spans="1:119">
      <c r="A58" s="12"/>
      <c r="B58" s="25">
        <v>366</v>
      </c>
      <c r="C58" s="20" t="s">
        <v>55</v>
      </c>
      <c r="D58" s="46">
        <v>103665</v>
      </c>
      <c r="E58" s="46">
        <v>21000</v>
      </c>
      <c r="F58" s="46">
        <v>0</v>
      </c>
      <c r="G58" s="46">
        <v>21710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146375</v>
      </c>
      <c r="O58" s="47">
        <f t="shared" si="7"/>
        <v>1.6366268993816877</v>
      </c>
      <c r="P58" s="9"/>
    </row>
    <row r="59" spans="1:119">
      <c r="A59" s="12"/>
      <c r="B59" s="25">
        <v>369.3</v>
      </c>
      <c r="C59" s="20" t="s">
        <v>137</v>
      </c>
      <c r="D59" s="46">
        <v>16822</v>
      </c>
      <c r="E59" s="46">
        <v>0</v>
      </c>
      <c r="F59" s="46">
        <v>0</v>
      </c>
      <c r="G59" s="46">
        <v>116286</v>
      </c>
      <c r="H59" s="46">
        <v>0</v>
      </c>
      <c r="I59" s="46">
        <v>1039</v>
      </c>
      <c r="J59" s="46">
        <v>85655</v>
      </c>
      <c r="K59" s="46">
        <v>0</v>
      </c>
      <c r="L59" s="46">
        <v>0</v>
      </c>
      <c r="M59" s="46">
        <v>0</v>
      </c>
      <c r="N59" s="46">
        <f t="shared" si="11"/>
        <v>219802</v>
      </c>
      <c r="O59" s="47">
        <f t="shared" si="7"/>
        <v>2.4576182117020919</v>
      </c>
      <c r="P59" s="9"/>
    </row>
    <row r="60" spans="1:119">
      <c r="A60" s="12"/>
      <c r="B60" s="25">
        <v>369.9</v>
      </c>
      <c r="C60" s="20" t="s">
        <v>56</v>
      </c>
      <c r="D60" s="46">
        <v>34926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83761</v>
      </c>
      <c r="K60" s="46">
        <v>0</v>
      </c>
      <c r="L60" s="46">
        <v>0</v>
      </c>
      <c r="M60" s="46">
        <v>0</v>
      </c>
      <c r="N60" s="46">
        <f t="shared" si="11"/>
        <v>118687</v>
      </c>
      <c r="O60" s="47">
        <f t="shared" si="7"/>
        <v>1.3270458535058198</v>
      </c>
      <c r="P60" s="9"/>
    </row>
    <row r="61" spans="1:119" ht="15.75">
      <c r="A61" s="29" t="s">
        <v>40</v>
      </c>
      <c r="B61" s="30"/>
      <c r="C61" s="31"/>
      <c r="D61" s="32">
        <f t="shared" ref="D61:M61" si="13">SUM(D62:D63)</f>
        <v>1016528</v>
      </c>
      <c r="E61" s="32">
        <f t="shared" si="13"/>
        <v>2057419</v>
      </c>
      <c r="F61" s="32">
        <f t="shared" si="13"/>
        <v>0</v>
      </c>
      <c r="G61" s="32">
        <f t="shared" si="13"/>
        <v>702686</v>
      </c>
      <c r="H61" s="32">
        <f t="shared" si="13"/>
        <v>0</v>
      </c>
      <c r="I61" s="32">
        <f t="shared" si="13"/>
        <v>1500</v>
      </c>
      <c r="J61" s="32">
        <f t="shared" si="13"/>
        <v>2073852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5851985</v>
      </c>
      <c r="O61" s="45">
        <f t="shared" si="7"/>
        <v>65.431365094983065</v>
      </c>
      <c r="P61" s="9"/>
    </row>
    <row r="62" spans="1:119">
      <c r="A62" s="12"/>
      <c r="B62" s="25">
        <v>381</v>
      </c>
      <c r="C62" s="20" t="s">
        <v>57</v>
      </c>
      <c r="D62" s="46">
        <v>1016528</v>
      </c>
      <c r="E62" s="46">
        <v>2057419</v>
      </c>
      <c r="F62" s="46">
        <v>0</v>
      </c>
      <c r="G62" s="46">
        <v>702686</v>
      </c>
      <c r="H62" s="46">
        <v>0</v>
      </c>
      <c r="I62" s="46">
        <v>0</v>
      </c>
      <c r="J62" s="46">
        <v>2073852</v>
      </c>
      <c r="K62" s="46">
        <v>0</v>
      </c>
      <c r="L62" s="46">
        <v>0</v>
      </c>
      <c r="M62" s="46">
        <v>0</v>
      </c>
      <c r="N62" s="46">
        <f t="shared" si="11"/>
        <v>5850485</v>
      </c>
      <c r="O62" s="47">
        <f t="shared" si="7"/>
        <v>65.414593512751992</v>
      </c>
      <c r="P62" s="9"/>
    </row>
    <row r="63" spans="1:119" ht="15.75" thickBot="1">
      <c r="A63" s="12"/>
      <c r="B63" s="25">
        <v>389.4</v>
      </c>
      <c r="C63" s="20" t="s">
        <v>140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1500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1500</v>
      </c>
      <c r="O63" s="47">
        <f t="shared" si="7"/>
        <v>1.6771582231067679E-2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4">SUM(D5,D12,D24,D38,D51,D54,D61)</f>
        <v>42767668</v>
      </c>
      <c r="E64" s="15">
        <f t="shared" si="14"/>
        <v>6814396</v>
      </c>
      <c r="F64" s="15">
        <f t="shared" si="14"/>
        <v>0</v>
      </c>
      <c r="G64" s="15">
        <f t="shared" si="14"/>
        <v>9767816</v>
      </c>
      <c r="H64" s="15">
        <f t="shared" si="14"/>
        <v>0</v>
      </c>
      <c r="I64" s="15">
        <f t="shared" si="14"/>
        <v>83010796</v>
      </c>
      <c r="J64" s="15">
        <f t="shared" si="14"/>
        <v>17257615</v>
      </c>
      <c r="K64" s="15">
        <f t="shared" si="14"/>
        <v>0</v>
      </c>
      <c r="L64" s="15">
        <f t="shared" si="14"/>
        <v>0</v>
      </c>
      <c r="M64" s="15">
        <f t="shared" si="14"/>
        <v>0</v>
      </c>
      <c r="N64" s="15">
        <f t="shared" si="11"/>
        <v>159618291</v>
      </c>
      <c r="O64" s="38">
        <f t="shared" si="7"/>
        <v>1784.7008620593267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141</v>
      </c>
      <c r="M66" s="48"/>
      <c r="N66" s="48"/>
      <c r="O66" s="43">
        <v>89437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25163190</v>
      </c>
      <c r="E5" s="27">
        <f t="shared" si="0"/>
        <v>2028988</v>
      </c>
      <c r="F5" s="27">
        <f t="shared" si="0"/>
        <v>0</v>
      </c>
      <c r="G5" s="27">
        <f t="shared" si="0"/>
        <v>3190000</v>
      </c>
      <c r="H5" s="27">
        <f t="shared" si="0"/>
        <v>0</v>
      </c>
      <c r="I5" s="27">
        <f t="shared" si="0"/>
        <v>520000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30902178</v>
      </c>
      <c r="O5" s="33">
        <f t="shared" ref="O5:O36" si="2">(N5/O$66)</f>
        <v>356.14717407339111</v>
      </c>
      <c r="P5" s="6"/>
    </row>
    <row r="6" spans="1:133">
      <c r="A6" s="12"/>
      <c r="B6" s="25">
        <v>311</v>
      </c>
      <c r="C6" s="20" t="s">
        <v>2</v>
      </c>
      <c r="D6" s="46">
        <v>22129601</v>
      </c>
      <c r="E6" s="46">
        <v>0</v>
      </c>
      <c r="F6" s="46">
        <v>0</v>
      </c>
      <c r="G6" s="46">
        <v>0</v>
      </c>
      <c r="H6" s="46">
        <v>0</v>
      </c>
      <c r="I6" s="46">
        <v>520000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22649601</v>
      </c>
      <c r="O6" s="47">
        <f t="shared" si="2"/>
        <v>261.03633828139408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2028988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2028988</v>
      </c>
      <c r="O7" s="47">
        <f t="shared" si="2"/>
        <v>23.384058639129634</v>
      </c>
      <c r="P7" s="9"/>
    </row>
    <row r="8" spans="1:133">
      <c r="A8" s="12"/>
      <c r="B8" s="25">
        <v>312.51</v>
      </c>
      <c r="C8" s="20" t="s">
        <v>66</v>
      </c>
      <c r="D8" s="46">
        <v>247471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247471</v>
      </c>
      <c r="O8" s="47">
        <f t="shared" si="2"/>
        <v>2.8520998524801771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3190000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3190000</v>
      </c>
      <c r="O9" s="47">
        <f t="shared" si="2"/>
        <v>36.764705882352942</v>
      </c>
      <c r="P9" s="9"/>
    </row>
    <row r="10" spans="1:133">
      <c r="A10" s="12"/>
      <c r="B10" s="25">
        <v>315</v>
      </c>
      <c r="C10" s="20" t="s">
        <v>98</v>
      </c>
      <c r="D10" s="46">
        <v>2265385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2265385</v>
      </c>
      <c r="O10" s="47">
        <f t="shared" si="2"/>
        <v>26.108530794763045</v>
      </c>
      <c r="P10" s="9"/>
    </row>
    <row r="11" spans="1:133">
      <c r="A11" s="12"/>
      <c r="B11" s="25">
        <v>316</v>
      </c>
      <c r="C11" s="20" t="s">
        <v>99</v>
      </c>
      <c r="D11" s="46">
        <v>520733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520733</v>
      </c>
      <c r="O11" s="47">
        <f t="shared" si="2"/>
        <v>6.0014406232712521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SUM(D13:D23)</f>
        <v>983105</v>
      </c>
      <c r="E12" s="32">
        <f t="shared" si="3"/>
        <v>333120</v>
      </c>
      <c r="F12" s="32">
        <f t="shared" si="3"/>
        <v>0</v>
      </c>
      <c r="G12" s="32">
        <f t="shared" si="3"/>
        <v>3792554</v>
      </c>
      <c r="H12" s="32">
        <f t="shared" si="3"/>
        <v>0</v>
      </c>
      <c r="I12" s="32">
        <f t="shared" si="3"/>
        <v>7419657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12528436</v>
      </c>
      <c r="O12" s="45">
        <f t="shared" si="2"/>
        <v>144.39005163193804</v>
      </c>
      <c r="P12" s="10"/>
    </row>
    <row r="13" spans="1:133">
      <c r="A13" s="12"/>
      <c r="B13" s="25">
        <v>323.39999999999998</v>
      </c>
      <c r="C13" s="20" t="s">
        <v>100</v>
      </c>
      <c r="D13" s="46">
        <v>9500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2" si="4">SUM(D13:M13)</f>
        <v>9500</v>
      </c>
      <c r="O13" s="47">
        <f t="shared" si="2"/>
        <v>0.10948736861515766</v>
      </c>
      <c r="P13" s="9"/>
    </row>
    <row r="14" spans="1:133">
      <c r="A14" s="12"/>
      <c r="B14" s="25">
        <v>323.7</v>
      </c>
      <c r="C14" s="20" t="s">
        <v>15</v>
      </c>
      <c r="D14" s="46">
        <v>943455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943455</v>
      </c>
      <c r="O14" s="47">
        <f t="shared" si="2"/>
        <v>10.873305827033008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265151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265151</v>
      </c>
      <c r="O15" s="47">
        <f t="shared" si="2"/>
        <v>3.0558616079660705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18419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18419</v>
      </c>
      <c r="O16" s="47">
        <f t="shared" si="2"/>
        <v>0.21227872026553568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5611846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5611846</v>
      </c>
      <c r="O17" s="47">
        <f t="shared" si="2"/>
        <v>64.676447538262948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1807811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1807811</v>
      </c>
      <c r="O18" s="47">
        <f t="shared" si="2"/>
        <v>20.834996773003873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0</v>
      </c>
      <c r="F19" s="46">
        <v>0</v>
      </c>
      <c r="G19" s="46">
        <v>1958730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1958730</v>
      </c>
      <c r="O19" s="47">
        <f t="shared" si="2"/>
        <v>22.574336160796609</v>
      </c>
      <c r="P19" s="9"/>
    </row>
    <row r="20" spans="1:16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543672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543672</v>
      </c>
      <c r="O20" s="47">
        <f t="shared" si="2"/>
        <v>6.265812281025263</v>
      </c>
      <c r="P20" s="9"/>
    </row>
    <row r="21" spans="1:16">
      <c r="A21" s="12"/>
      <c r="B21" s="25">
        <v>324.61</v>
      </c>
      <c r="C21" s="20" t="s">
        <v>70</v>
      </c>
      <c r="D21" s="46">
        <v>0</v>
      </c>
      <c r="E21" s="46">
        <v>0</v>
      </c>
      <c r="F21" s="46">
        <v>0</v>
      </c>
      <c r="G21" s="46">
        <v>1006582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1006582</v>
      </c>
      <c r="O21" s="47">
        <f t="shared" si="2"/>
        <v>11.600843628987645</v>
      </c>
      <c r="P21" s="9"/>
    </row>
    <row r="22" spans="1:16">
      <c r="A22" s="12"/>
      <c r="B22" s="25">
        <v>325.2</v>
      </c>
      <c r="C22" s="20" t="s">
        <v>71</v>
      </c>
      <c r="D22" s="46">
        <v>0</v>
      </c>
      <c r="E22" s="46">
        <v>333120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333120</v>
      </c>
      <c r="O22" s="47">
        <f t="shared" si="2"/>
        <v>3.8392033929559286</v>
      </c>
      <c r="P22" s="9"/>
    </row>
    <row r="23" spans="1:16">
      <c r="A23" s="12"/>
      <c r="B23" s="25">
        <v>329</v>
      </c>
      <c r="C23" s="20" t="s">
        <v>23</v>
      </c>
      <c r="D23" s="46">
        <v>30150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30150</v>
      </c>
      <c r="O23" s="47">
        <f t="shared" si="2"/>
        <v>0.34747833302600034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SUM(D25:D39)</f>
        <v>4592668</v>
      </c>
      <c r="E24" s="32">
        <f t="shared" si="6"/>
        <v>3093096</v>
      </c>
      <c r="F24" s="32">
        <f t="shared" si="6"/>
        <v>0</v>
      </c>
      <c r="G24" s="32">
        <f t="shared" si="6"/>
        <v>303821</v>
      </c>
      <c r="H24" s="32">
        <f t="shared" si="6"/>
        <v>0</v>
      </c>
      <c r="I24" s="32">
        <f t="shared" si="6"/>
        <v>149722</v>
      </c>
      <c r="J24" s="32">
        <f t="shared" si="6"/>
        <v>2941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8142248</v>
      </c>
      <c r="O24" s="45">
        <f t="shared" si="2"/>
        <v>93.839295592845289</v>
      </c>
      <c r="P24" s="10"/>
    </row>
    <row r="25" spans="1:16">
      <c r="A25" s="12"/>
      <c r="B25" s="25">
        <v>331.2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2941</v>
      </c>
      <c r="K25" s="46">
        <v>0</v>
      </c>
      <c r="L25" s="46">
        <v>0</v>
      </c>
      <c r="M25" s="46">
        <v>0</v>
      </c>
      <c r="N25" s="46">
        <f t="shared" si="5"/>
        <v>2941</v>
      </c>
      <c r="O25" s="47">
        <f t="shared" si="2"/>
        <v>3.3894984326018812E-2</v>
      </c>
      <c r="P25" s="9"/>
    </row>
    <row r="26" spans="1:16">
      <c r="A26" s="12"/>
      <c r="B26" s="25">
        <v>331.49</v>
      </c>
      <c r="C26" s="20" t="s">
        <v>72</v>
      </c>
      <c r="D26" s="46">
        <v>0</v>
      </c>
      <c r="E26" s="46">
        <v>0</v>
      </c>
      <c r="F26" s="46">
        <v>0</v>
      </c>
      <c r="G26" s="46">
        <v>252590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252590</v>
      </c>
      <c r="O26" s="47">
        <f t="shared" si="2"/>
        <v>2.911096256684492</v>
      </c>
      <c r="P26" s="9"/>
    </row>
    <row r="27" spans="1:16">
      <c r="A27" s="12"/>
      <c r="B27" s="25">
        <v>331.5</v>
      </c>
      <c r="C27" s="20" t="s">
        <v>26</v>
      </c>
      <c r="D27" s="46">
        <v>439471</v>
      </c>
      <c r="E27" s="46">
        <v>1128537</v>
      </c>
      <c r="F27" s="46">
        <v>0</v>
      </c>
      <c r="G27" s="46">
        <v>0</v>
      </c>
      <c r="H27" s="46">
        <v>0</v>
      </c>
      <c r="I27" s="46">
        <v>187618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1755626</v>
      </c>
      <c r="O27" s="47">
        <f t="shared" si="2"/>
        <v>20.233565369721557</v>
      </c>
      <c r="P27" s="9"/>
    </row>
    <row r="28" spans="1:16">
      <c r="A28" s="12"/>
      <c r="B28" s="25">
        <v>334.2</v>
      </c>
      <c r="C28" s="20" t="s">
        <v>75</v>
      </c>
      <c r="D28" s="46">
        <v>74359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74359</v>
      </c>
      <c r="O28" s="47">
        <f t="shared" si="2"/>
        <v>0.85698644661626411</v>
      </c>
      <c r="P28" s="9"/>
    </row>
    <row r="29" spans="1:16">
      <c r="A29" s="12"/>
      <c r="B29" s="25">
        <v>334.49</v>
      </c>
      <c r="C29" s="20" t="s">
        <v>91</v>
      </c>
      <c r="D29" s="46">
        <v>0</v>
      </c>
      <c r="E29" s="46">
        <v>0</v>
      </c>
      <c r="F29" s="46">
        <v>0</v>
      </c>
      <c r="G29" s="46">
        <v>51231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51231</v>
      </c>
      <c r="O29" s="47">
        <f t="shared" si="2"/>
        <v>0.59043656647612019</v>
      </c>
      <c r="P29" s="9"/>
    </row>
    <row r="30" spans="1:16">
      <c r="A30" s="12"/>
      <c r="B30" s="25">
        <v>334.5</v>
      </c>
      <c r="C30" s="20" t="s">
        <v>127</v>
      </c>
      <c r="D30" s="46">
        <v>-223149</v>
      </c>
      <c r="E30" s="46">
        <v>0</v>
      </c>
      <c r="F30" s="46">
        <v>0</v>
      </c>
      <c r="G30" s="46">
        <v>0</v>
      </c>
      <c r="H30" s="46">
        <v>0</v>
      </c>
      <c r="I30" s="46">
        <v>-95595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-318744</v>
      </c>
      <c r="O30" s="47">
        <f t="shared" si="2"/>
        <v>-3.6735201917757698</v>
      </c>
      <c r="P30" s="9"/>
    </row>
    <row r="31" spans="1:16">
      <c r="A31" s="12"/>
      <c r="B31" s="25">
        <v>335.12</v>
      </c>
      <c r="C31" s="20" t="s">
        <v>103</v>
      </c>
      <c r="D31" s="46">
        <v>1145014</v>
      </c>
      <c r="E31" s="46">
        <v>701783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1846797</v>
      </c>
      <c r="O31" s="47">
        <f t="shared" si="2"/>
        <v>21.28430988382814</v>
      </c>
      <c r="P31" s="9"/>
    </row>
    <row r="32" spans="1:16">
      <c r="A32" s="12"/>
      <c r="B32" s="25">
        <v>335.14</v>
      </c>
      <c r="C32" s="20" t="s">
        <v>104</v>
      </c>
      <c r="D32" s="46">
        <v>254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254</v>
      </c>
      <c r="O32" s="47">
        <f t="shared" si="2"/>
        <v>2.9273464871842152E-3</v>
      </c>
      <c r="P32" s="9"/>
    </row>
    <row r="33" spans="1:16">
      <c r="A33" s="12"/>
      <c r="B33" s="25">
        <v>335.15</v>
      </c>
      <c r="C33" s="20" t="s">
        <v>105</v>
      </c>
      <c r="D33" s="46">
        <v>30899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30899</v>
      </c>
      <c r="O33" s="47">
        <f t="shared" si="2"/>
        <v>0.35611054766734279</v>
      </c>
      <c r="P33" s="9"/>
    </row>
    <row r="34" spans="1:16">
      <c r="A34" s="12"/>
      <c r="B34" s="25">
        <v>335.18</v>
      </c>
      <c r="C34" s="20" t="s">
        <v>106</v>
      </c>
      <c r="D34" s="46">
        <v>3039804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3039804</v>
      </c>
      <c r="O34" s="47">
        <f t="shared" si="2"/>
        <v>35.03369905956113</v>
      </c>
      <c r="P34" s="9"/>
    </row>
    <row r="35" spans="1:16">
      <c r="A35" s="12"/>
      <c r="B35" s="25">
        <v>335.21</v>
      </c>
      <c r="C35" s="20" t="s">
        <v>76</v>
      </c>
      <c r="D35" s="46">
        <v>23600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23600</v>
      </c>
      <c r="O35" s="47">
        <f t="shared" si="2"/>
        <v>0.27198967361239168</v>
      </c>
      <c r="P35" s="9"/>
    </row>
    <row r="36" spans="1:16">
      <c r="A36" s="12"/>
      <c r="B36" s="25">
        <v>337.3</v>
      </c>
      <c r="C36" s="20" t="s">
        <v>133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57699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57699</v>
      </c>
      <c r="O36" s="47">
        <f t="shared" si="2"/>
        <v>0.66498017702378753</v>
      </c>
      <c r="P36" s="9"/>
    </row>
    <row r="37" spans="1:16">
      <c r="A37" s="12"/>
      <c r="B37" s="25">
        <v>337.5</v>
      </c>
      <c r="C37" s="20" t="s">
        <v>134</v>
      </c>
      <c r="D37" s="46">
        <v>4652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4652</v>
      </c>
      <c r="O37" s="47">
        <f t="shared" ref="O37:O64" si="8">(N37/O$66)</f>
        <v>5.3614235662917203E-2</v>
      </c>
      <c r="P37" s="9"/>
    </row>
    <row r="38" spans="1:16">
      <c r="A38" s="12"/>
      <c r="B38" s="25">
        <v>337.7</v>
      </c>
      <c r="C38" s="20" t="s">
        <v>109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15000</v>
      </c>
      <c r="O38" s="47">
        <f t="shared" si="8"/>
        <v>0.17287479255024893</v>
      </c>
      <c r="P38" s="9"/>
    </row>
    <row r="39" spans="1:16">
      <c r="A39" s="12"/>
      <c r="B39" s="25">
        <v>338</v>
      </c>
      <c r="C39" s="20" t="s">
        <v>33</v>
      </c>
      <c r="D39" s="46">
        <v>42764</v>
      </c>
      <c r="E39" s="46">
        <v>1262776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1305540</v>
      </c>
      <c r="O39" s="47">
        <f t="shared" si="8"/>
        <v>15.046330444403466</v>
      </c>
      <c r="P39" s="9"/>
    </row>
    <row r="40" spans="1:16" ht="15.75">
      <c r="A40" s="29" t="s">
        <v>38</v>
      </c>
      <c r="B40" s="30"/>
      <c r="C40" s="31"/>
      <c r="D40" s="32">
        <f t="shared" ref="D40:M40" si="9">SUM(D41:D52)</f>
        <v>6013782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63059932</v>
      </c>
      <c r="J40" s="32">
        <f t="shared" si="9"/>
        <v>12004837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81078551</v>
      </c>
      <c r="O40" s="45">
        <f t="shared" si="8"/>
        <v>934.42917895998528</v>
      </c>
      <c r="P40" s="10"/>
    </row>
    <row r="41" spans="1:16">
      <c r="A41" s="12"/>
      <c r="B41" s="25">
        <v>341.2</v>
      </c>
      <c r="C41" s="20" t="s">
        <v>110</v>
      </c>
      <c r="D41" s="46">
        <v>3341302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10024669</v>
      </c>
      <c r="K41" s="46">
        <v>0</v>
      </c>
      <c r="L41" s="46">
        <v>0</v>
      </c>
      <c r="M41" s="46">
        <v>0</v>
      </c>
      <c r="N41" s="46">
        <f t="shared" ref="N41:N52" si="10">SUM(D41:M41)</f>
        <v>13365971</v>
      </c>
      <c r="O41" s="47">
        <f t="shared" si="8"/>
        <v>154.04263092384289</v>
      </c>
      <c r="P41" s="9"/>
    </row>
    <row r="42" spans="1:16">
      <c r="A42" s="12"/>
      <c r="B42" s="25">
        <v>341.3</v>
      </c>
      <c r="C42" s="20" t="s">
        <v>135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1953225</v>
      </c>
      <c r="K42" s="46">
        <v>0</v>
      </c>
      <c r="L42" s="46">
        <v>0</v>
      </c>
      <c r="M42" s="46">
        <v>0</v>
      </c>
      <c r="N42" s="46">
        <f t="shared" si="10"/>
        <v>1953225</v>
      </c>
      <c r="O42" s="47">
        <f t="shared" si="8"/>
        <v>22.510891111930665</v>
      </c>
      <c r="P42" s="9"/>
    </row>
    <row r="43" spans="1:16">
      <c r="A43" s="12"/>
      <c r="B43" s="25">
        <v>341.9</v>
      </c>
      <c r="C43" s="20" t="s">
        <v>111</v>
      </c>
      <c r="D43" s="46">
        <v>164843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164843</v>
      </c>
      <c r="O43" s="47">
        <f t="shared" si="8"/>
        <v>1.8998132952240456</v>
      </c>
      <c r="P43" s="9"/>
    </row>
    <row r="44" spans="1:16">
      <c r="A44" s="12"/>
      <c r="B44" s="25">
        <v>342.5</v>
      </c>
      <c r="C44" s="20" t="s">
        <v>43</v>
      </c>
      <c r="D44" s="46">
        <v>34494</v>
      </c>
      <c r="E44" s="46">
        <v>0</v>
      </c>
      <c r="F44" s="46">
        <v>0</v>
      </c>
      <c r="G44" s="46">
        <v>0</v>
      </c>
      <c r="H44" s="46">
        <v>0</v>
      </c>
      <c r="I44" s="46">
        <v>2408796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2443290</v>
      </c>
      <c r="O44" s="47">
        <f t="shared" si="8"/>
        <v>28.158883459339847</v>
      </c>
      <c r="P44" s="9"/>
    </row>
    <row r="45" spans="1:16">
      <c r="A45" s="12"/>
      <c r="B45" s="25">
        <v>342.9</v>
      </c>
      <c r="C45" s="20" t="s">
        <v>113</v>
      </c>
      <c r="D45" s="46">
        <v>6710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6710</v>
      </c>
      <c r="O45" s="47">
        <f t="shared" si="8"/>
        <v>7.7332657200811353E-2</v>
      </c>
      <c r="P45" s="9"/>
    </row>
    <row r="46" spans="1:16">
      <c r="A46" s="12"/>
      <c r="B46" s="25">
        <v>343.4</v>
      </c>
      <c r="C46" s="20" t="s">
        <v>44</v>
      </c>
      <c r="D46" s="46">
        <v>106322</v>
      </c>
      <c r="E46" s="46">
        <v>0</v>
      </c>
      <c r="F46" s="46">
        <v>0</v>
      </c>
      <c r="G46" s="46">
        <v>0</v>
      </c>
      <c r="H46" s="46">
        <v>0</v>
      </c>
      <c r="I46" s="46">
        <v>8670086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8776408</v>
      </c>
      <c r="O46" s="47">
        <f t="shared" si="8"/>
        <v>101.14798082242301</v>
      </c>
      <c r="P46" s="9"/>
    </row>
    <row r="47" spans="1:16">
      <c r="A47" s="12"/>
      <c r="B47" s="25">
        <v>343.6</v>
      </c>
      <c r="C47" s="20" t="s">
        <v>45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41743231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41743231</v>
      </c>
      <c r="O47" s="47">
        <f t="shared" si="8"/>
        <v>481.09015996680802</v>
      </c>
      <c r="P47" s="9"/>
    </row>
    <row r="48" spans="1:16">
      <c r="A48" s="12"/>
      <c r="B48" s="25">
        <v>343.9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9932424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9932424</v>
      </c>
      <c r="O48" s="47">
        <f t="shared" si="8"/>
        <v>114.47104923474092</v>
      </c>
      <c r="P48" s="9"/>
    </row>
    <row r="49" spans="1:119">
      <c r="A49" s="12"/>
      <c r="B49" s="25">
        <v>344.9</v>
      </c>
      <c r="C49" s="20" t="s">
        <v>114</v>
      </c>
      <c r="D49" s="46">
        <v>162071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26943</v>
      </c>
      <c r="K49" s="46">
        <v>0</v>
      </c>
      <c r="L49" s="46">
        <v>0</v>
      </c>
      <c r="M49" s="46">
        <v>0</v>
      </c>
      <c r="N49" s="46">
        <f t="shared" si="10"/>
        <v>189014</v>
      </c>
      <c r="O49" s="47">
        <f t="shared" si="8"/>
        <v>2.1783837359395171</v>
      </c>
      <c r="P49" s="9"/>
    </row>
    <row r="50" spans="1:119">
      <c r="A50" s="12"/>
      <c r="B50" s="25">
        <v>346.4</v>
      </c>
      <c r="C50" s="20" t="s">
        <v>83</v>
      </c>
      <c r="D50" s="46">
        <v>35784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35784</v>
      </c>
      <c r="O50" s="47">
        <f t="shared" si="8"/>
        <v>0.41241010510787385</v>
      </c>
      <c r="P50" s="9"/>
    </row>
    <row r="51" spans="1:119">
      <c r="A51" s="12"/>
      <c r="B51" s="25">
        <v>347.2</v>
      </c>
      <c r="C51" s="20" t="s">
        <v>47</v>
      </c>
      <c r="D51" s="46">
        <v>1894765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1894765</v>
      </c>
      <c r="O51" s="47">
        <f t="shared" si="8"/>
        <v>21.837140420431496</v>
      </c>
      <c r="P51" s="9"/>
    </row>
    <row r="52" spans="1:119">
      <c r="A52" s="12"/>
      <c r="B52" s="25">
        <v>349</v>
      </c>
      <c r="C52" s="20" t="s">
        <v>77</v>
      </c>
      <c r="D52" s="46">
        <v>267491</v>
      </c>
      <c r="E52" s="46">
        <v>0</v>
      </c>
      <c r="F52" s="46">
        <v>0</v>
      </c>
      <c r="G52" s="46">
        <v>0</v>
      </c>
      <c r="H52" s="46">
        <v>0</v>
      </c>
      <c r="I52" s="46">
        <v>305395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572886</v>
      </c>
      <c r="O52" s="47">
        <f t="shared" si="8"/>
        <v>6.6025032269961272</v>
      </c>
      <c r="P52" s="9"/>
    </row>
    <row r="53" spans="1:119" ht="15.75">
      <c r="A53" s="29" t="s">
        <v>39</v>
      </c>
      <c r="B53" s="30"/>
      <c r="C53" s="31"/>
      <c r="D53" s="32">
        <f t="shared" ref="D53:M53" si="11">SUM(D54:D55)</f>
        <v>661829</v>
      </c>
      <c r="E53" s="32">
        <f t="shared" si="11"/>
        <v>7298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4" si="12">SUM(D53:M53)</f>
        <v>669127</v>
      </c>
      <c r="O53" s="45">
        <f t="shared" si="8"/>
        <v>7.7116794209846944</v>
      </c>
      <c r="P53" s="10"/>
    </row>
    <row r="54" spans="1:119">
      <c r="A54" s="13"/>
      <c r="B54" s="39">
        <v>354</v>
      </c>
      <c r="C54" s="21" t="s">
        <v>50</v>
      </c>
      <c r="D54" s="46">
        <v>661829</v>
      </c>
      <c r="E54" s="46">
        <v>202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662031</v>
      </c>
      <c r="O54" s="47">
        <f t="shared" si="8"/>
        <v>7.6298981191222568</v>
      </c>
      <c r="P54" s="9"/>
    </row>
    <row r="55" spans="1:119">
      <c r="A55" s="13"/>
      <c r="B55" s="39">
        <v>359</v>
      </c>
      <c r="C55" s="21" t="s">
        <v>136</v>
      </c>
      <c r="D55" s="46">
        <v>0</v>
      </c>
      <c r="E55" s="46">
        <v>7096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7096</v>
      </c>
      <c r="O55" s="47">
        <f t="shared" si="8"/>
        <v>8.1781301862437761E-2</v>
      </c>
      <c r="P55" s="9"/>
    </row>
    <row r="56" spans="1:119" ht="15.75">
      <c r="A56" s="29" t="s">
        <v>3</v>
      </c>
      <c r="B56" s="30"/>
      <c r="C56" s="31"/>
      <c r="D56" s="32">
        <f t="shared" ref="D56:M56" si="13">SUM(D57:D61)</f>
        <v>621080</v>
      </c>
      <c r="E56" s="32">
        <f t="shared" si="13"/>
        <v>216635</v>
      </c>
      <c r="F56" s="32">
        <f t="shared" si="13"/>
        <v>0</v>
      </c>
      <c r="G56" s="32">
        <f t="shared" si="13"/>
        <v>363334</v>
      </c>
      <c r="H56" s="32">
        <f t="shared" si="13"/>
        <v>0</v>
      </c>
      <c r="I56" s="32">
        <f t="shared" si="13"/>
        <v>2280254</v>
      </c>
      <c r="J56" s="32">
        <f t="shared" si="13"/>
        <v>700678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2"/>
        <v>4181981</v>
      </c>
      <c r="O56" s="45">
        <f t="shared" si="8"/>
        <v>48.197273188272177</v>
      </c>
      <c r="P56" s="10"/>
    </row>
    <row r="57" spans="1:119">
      <c r="A57" s="12"/>
      <c r="B57" s="25">
        <v>361.1</v>
      </c>
      <c r="C57" s="20" t="s">
        <v>52</v>
      </c>
      <c r="D57" s="46">
        <v>439468</v>
      </c>
      <c r="E57" s="46">
        <v>216635</v>
      </c>
      <c r="F57" s="46">
        <v>0</v>
      </c>
      <c r="G57" s="46">
        <v>363334</v>
      </c>
      <c r="H57" s="46">
        <v>0</v>
      </c>
      <c r="I57" s="46">
        <v>1880936</v>
      </c>
      <c r="J57" s="46">
        <v>446522</v>
      </c>
      <c r="K57" s="46">
        <v>0</v>
      </c>
      <c r="L57" s="46">
        <v>0</v>
      </c>
      <c r="M57" s="46">
        <v>0</v>
      </c>
      <c r="N57" s="46">
        <f t="shared" si="12"/>
        <v>3346895</v>
      </c>
      <c r="O57" s="47">
        <f t="shared" si="8"/>
        <v>38.572918587497696</v>
      </c>
      <c r="P57" s="9"/>
    </row>
    <row r="58" spans="1:119">
      <c r="A58" s="12"/>
      <c r="B58" s="25">
        <v>362</v>
      </c>
      <c r="C58" s="20" t="s">
        <v>53</v>
      </c>
      <c r="D58" s="46">
        <v>7378</v>
      </c>
      <c r="E58" s="46">
        <v>0</v>
      </c>
      <c r="F58" s="46">
        <v>0</v>
      </c>
      <c r="G58" s="46">
        <v>0</v>
      </c>
      <c r="H58" s="46">
        <v>0</v>
      </c>
      <c r="I58" s="46">
        <v>399318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406696</v>
      </c>
      <c r="O58" s="47">
        <f t="shared" si="8"/>
        <v>4.6871657754010698</v>
      </c>
      <c r="P58" s="9"/>
    </row>
    <row r="59" spans="1:119">
      <c r="A59" s="12"/>
      <c r="B59" s="25">
        <v>364</v>
      </c>
      <c r="C59" s="20" t="s">
        <v>128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242826</v>
      </c>
      <c r="K59" s="46">
        <v>0</v>
      </c>
      <c r="L59" s="46">
        <v>0</v>
      </c>
      <c r="M59" s="46">
        <v>0</v>
      </c>
      <c r="N59" s="46">
        <f t="shared" si="12"/>
        <v>242826</v>
      </c>
      <c r="O59" s="47">
        <f t="shared" si="8"/>
        <v>2.7985662917204501</v>
      </c>
      <c r="P59" s="9"/>
    </row>
    <row r="60" spans="1:119">
      <c r="A60" s="12"/>
      <c r="B60" s="25">
        <v>369.3</v>
      </c>
      <c r="C60" s="20" t="s">
        <v>137</v>
      </c>
      <c r="D60" s="46">
        <v>25785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11330</v>
      </c>
      <c r="K60" s="46">
        <v>0</v>
      </c>
      <c r="L60" s="46">
        <v>0</v>
      </c>
      <c r="M60" s="46">
        <v>0</v>
      </c>
      <c r="N60" s="46">
        <f t="shared" si="12"/>
        <v>37115</v>
      </c>
      <c r="O60" s="47">
        <f t="shared" si="8"/>
        <v>0.42774986170016593</v>
      </c>
      <c r="P60" s="9"/>
    </row>
    <row r="61" spans="1:119">
      <c r="A61" s="12"/>
      <c r="B61" s="25">
        <v>369.9</v>
      </c>
      <c r="C61" s="20" t="s">
        <v>56</v>
      </c>
      <c r="D61" s="46">
        <v>148449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148449</v>
      </c>
      <c r="O61" s="47">
        <f t="shared" si="8"/>
        <v>1.7108726719527936</v>
      </c>
      <c r="P61" s="9"/>
    </row>
    <row r="62" spans="1:119" ht="15.75">
      <c r="A62" s="29" t="s">
        <v>40</v>
      </c>
      <c r="B62" s="30"/>
      <c r="C62" s="31"/>
      <c r="D62" s="32">
        <f t="shared" ref="D62:M62" si="14">SUM(D63:D63)</f>
        <v>957620</v>
      </c>
      <c r="E62" s="32">
        <f t="shared" si="14"/>
        <v>936031</v>
      </c>
      <c r="F62" s="32">
        <f t="shared" si="14"/>
        <v>0</v>
      </c>
      <c r="G62" s="32">
        <f t="shared" si="14"/>
        <v>4724555</v>
      </c>
      <c r="H62" s="32">
        <f t="shared" si="14"/>
        <v>0</v>
      </c>
      <c r="I62" s="32">
        <f t="shared" si="14"/>
        <v>0</v>
      </c>
      <c r="J62" s="32">
        <f t="shared" si="14"/>
        <v>2799937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2"/>
        <v>9418143</v>
      </c>
      <c r="O62" s="45">
        <f t="shared" si="8"/>
        <v>108.54396782223861</v>
      </c>
      <c r="P62" s="9"/>
    </row>
    <row r="63" spans="1:119" ht="15.75" thickBot="1">
      <c r="A63" s="12"/>
      <c r="B63" s="25">
        <v>381</v>
      </c>
      <c r="C63" s="20" t="s">
        <v>57</v>
      </c>
      <c r="D63" s="46">
        <v>957620</v>
      </c>
      <c r="E63" s="46">
        <v>936031</v>
      </c>
      <c r="F63" s="46">
        <v>0</v>
      </c>
      <c r="G63" s="46">
        <v>4724555</v>
      </c>
      <c r="H63" s="46">
        <v>0</v>
      </c>
      <c r="I63" s="46">
        <v>0</v>
      </c>
      <c r="J63" s="46">
        <v>2799937</v>
      </c>
      <c r="K63" s="46">
        <v>0</v>
      </c>
      <c r="L63" s="46">
        <v>0</v>
      </c>
      <c r="M63" s="46">
        <v>0</v>
      </c>
      <c r="N63" s="46">
        <f t="shared" si="12"/>
        <v>9418143</v>
      </c>
      <c r="O63" s="47">
        <f t="shared" si="8"/>
        <v>108.54396782223861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5">SUM(D5,D12,D24,D40,D53,D56,D62)</f>
        <v>38993274</v>
      </c>
      <c r="E64" s="15">
        <f t="shared" si="15"/>
        <v>6615168</v>
      </c>
      <c r="F64" s="15">
        <f t="shared" si="15"/>
        <v>0</v>
      </c>
      <c r="G64" s="15">
        <f t="shared" si="15"/>
        <v>12374264</v>
      </c>
      <c r="H64" s="15">
        <f t="shared" si="15"/>
        <v>0</v>
      </c>
      <c r="I64" s="15">
        <f t="shared" si="15"/>
        <v>73429565</v>
      </c>
      <c r="J64" s="15">
        <f t="shared" si="15"/>
        <v>15508393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2"/>
        <v>146920664</v>
      </c>
      <c r="O64" s="38">
        <f t="shared" si="8"/>
        <v>1693.2586206896551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138</v>
      </c>
      <c r="M66" s="48"/>
      <c r="N66" s="48"/>
      <c r="O66" s="43">
        <v>86768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22313263</v>
      </c>
      <c r="E5" s="27">
        <f t="shared" si="0"/>
        <v>2036376</v>
      </c>
      <c r="F5" s="27">
        <f t="shared" si="0"/>
        <v>0</v>
      </c>
      <c r="G5" s="27">
        <f t="shared" si="0"/>
        <v>3711226</v>
      </c>
      <c r="H5" s="27">
        <f t="shared" si="0"/>
        <v>0</v>
      </c>
      <c r="I5" s="27">
        <f t="shared" si="0"/>
        <v>502590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28563455</v>
      </c>
      <c r="O5" s="33">
        <f t="shared" ref="O5:O36" si="2">(N5/O$64)</f>
        <v>337.72929352645582</v>
      </c>
      <c r="P5" s="6"/>
    </row>
    <row r="6" spans="1:133">
      <c r="A6" s="12"/>
      <c r="B6" s="25">
        <v>311</v>
      </c>
      <c r="C6" s="20" t="s">
        <v>2</v>
      </c>
      <c r="D6" s="46">
        <v>19326285</v>
      </c>
      <c r="E6" s="46">
        <v>0</v>
      </c>
      <c r="F6" s="46">
        <v>0</v>
      </c>
      <c r="G6" s="46">
        <v>600000</v>
      </c>
      <c r="H6" s="46">
        <v>0</v>
      </c>
      <c r="I6" s="46">
        <v>502590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20428875</v>
      </c>
      <c r="O6" s="47">
        <f t="shared" si="2"/>
        <v>241.54744309784215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2036376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2036376</v>
      </c>
      <c r="O7" s="47">
        <f t="shared" si="2"/>
        <v>24.077753473248595</v>
      </c>
      <c r="P7" s="9"/>
    </row>
    <row r="8" spans="1:133">
      <c r="A8" s="12"/>
      <c r="B8" s="25">
        <v>312.51</v>
      </c>
      <c r="C8" s="20" t="s">
        <v>66</v>
      </c>
      <c r="D8" s="46">
        <v>263091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263091</v>
      </c>
      <c r="O8" s="47">
        <f t="shared" si="2"/>
        <v>3.1107419450192135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3111226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3111226</v>
      </c>
      <c r="O9" s="47">
        <f t="shared" si="2"/>
        <v>36.786591782441619</v>
      </c>
      <c r="P9" s="9"/>
    </row>
    <row r="10" spans="1:133">
      <c r="A10" s="12"/>
      <c r="B10" s="25">
        <v>315</v>
      </c>
      <c r="C10" s="20" t="s">
        <v>98</v>
      </c>
      <c r="D10" s="46">
        <v>2297782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2297782</v>
      </c>
      <c r="O10" s="47">
        <f t="shared" si="2"/>
        <v>27.168572273130358</v>
      </c>
      <c r="P10" s="9"/>
    </row>
    <row r="11" spans="1:133">
      <c r="A11" s="12"/>
      <c r="B11" s="25">
        <v>316</v>
      </c>
      <c r="C11" s="20" t="s">
        <v>99</v>
      </c>
      <c r="D11" s="46">
        <v>426105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426105</v>
      </c>
      <c r="O11" s="47">
        <f t="shared" si="2"/>
        <v>5.038190954773869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876131</v>
      </c>
      <c r="E12" s="32">
        <f t="shared" si="3"/>
        <v>333494</v>
      </c>
      <c r="F12" s="32">
        <f t="shared" si="3"/>
        <v>0</v>
      </c>
      <c r="G12" s="32">
        <f t="shared" si="3"/>
        <v>3303541</v>
      </c>
      <c r="H12" s="32">
        <f t="shared" si="3"/>
        <v>0</v>
      </c>
      <c r="I12" s="32">
        <f t="shared" si="3"/>
        <v>6162184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10675350</v>
      </c>
      <c r="O12" s="45">
        <f t="shared" si="2"/>
        <v>126.22347029263967</v>
      </c>
      <c r="P12" s="10"/>
    </row>
    <row r="13" spans="1:133">
      <c r="A13" s="12"/>
      <c r="B13" s="25">
        <v>323.39999999999998</v>
      </c>
      <c r="C13" s="20" t="s">
        <v>100</v>
      </c>
      <c r="D13" s="46">
        <v>7273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7273</v>
      </c>
      <c r="O13" s="47">
        <f t="shared" si="2"/>
        <v>8.5994679278746669E-2</v>
      </c>
      <c r="P13" s="9"/>
    </row>
    <row r="14" spans="1:133">
      <c r="A14" s="12"/>
      <c r="B14" s="25">
        <v>323.7</v>
      </c>
      <c r="C14" s="20" t="s">
        <v>15</v>
      </c>
      <c r="D14" s="46">
        <v>832238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832238</v>
      </c>
      <c r="O14" s="47">
        <f t="shared" si="2"/>
        <v>9.8402364765001487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182045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182045</v>
      </c>
      <c r="O15" s="47">
        <f t="shared" si="2"/>
        <v>2.1524682234702928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9073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9073</v>
      </c>
      <c r="O16" s="47">
        <f t="shared" si="2"/>
        <v>0.10727756429204847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6162184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6162184</v>
      </c>
      <c r="O17" s="47">
        <f t="shared" si="2"/>
        <v>72.860585279337869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0</v>
      </c>
      <c r="F18" s="46">
        <v>0</v>
      </c>
      <c r="G18" s="46">
        <v>2133214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2133214</v>
      </c>
      <c r="O18" s="47">
        <f t="shared" si="2"/>
        <v>25.22274903931422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0</v>
      </c>
      <c r="F19" s="46">
        <v>0</v>
      </c>
      <c r="G19" s="46">
        <v>277237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277237</v>
      </c>
      <c r="O19" s="47">
        <f t="shared" si="2"/>
        <v>3.278001773573751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0</v>
      </c>
      <c r="F20" s="46">
        <v>0</v>
      </c>
      <c r="G20" s="46">
        <v>701972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701972</v>
      </c>
      <c r="O20" s="47">
        <f t="shared" si="2"/>
        <v>8.2999940880874963</v>
      </c>
      <c r="P20" s="9"/>
    </row>
    <row r="21" spans="1:16">
      <c r="A21" s="12"/>
      <c r="B21" s="25">
        <v>325.2</v>
      </c>
      <c r="C21" s="20" t="s">
        <v>71</v>
      </c>
      <c r="D21" s="46">
        <v>0</v>
      </c>
      <c r="E21" s="46">
        <v>333494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333494</v>
      </c>
      <c r="O21" s="47">
        <f t="shared" si="2"/>
        <v>3.9431746970144843</v>
      </c>
      <c r="P21" s="9"/>
    </row>
    <row r="22" spans="1:16">
      <c r="A22" s="12"/>
      <c r="B22" s="25">
        <v>329</v>
      </c>
      <c r="C22" s="20" t="s">
        <v>23</v>
      </c>
      <c r="D22" s="46">
        <v>36620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36620</v>
      </c>
      <c r="O22" s="47">
        <f t="shared" si="2"/>
        <v>0.43298847177061778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SUM(D24:D37)</f>
        <v>5626344</v>
      </c>
      <c r="E23" s="32">
        <f t="shared" si="5"/>
        <v>3204338</v>
      </c>
      <c r="F23" s="32">
        <f t="shared" si="5"/>
        <v>0</v>
      </c>
      <c r="G23" s="32">
        <f t="shared" si="5"/>
        <v>8400</v>
      </c>
      <c r="H23" s="32">
        <f t="shared" si="5"/>
        <v>0</v>
      </c>
      <c r="I23" s="32">
        <f t="shared" si="5"/>
        <v>1560284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10399366</v>
      </c>
      <c r="O23" s="45">
        <f t="shared" si="2"/>
        <v>122.96028377180018</v>
      </c>
      <c r="P23" s="10"/>
    </row>
    <row r="24" spans="1:16">
      <c r="A24" s="12"/>
      <c r="B24" s="25">
        <v>331.5</v>
      </c>
      <c r="C24" s="20" t="s">
        <v>26</v>
      </c>
      <c r="D24" s="46">
        <v>1247271</v>
      </c>
      <c r="E24" s="46">
        <v>0</v>
      </c>
      <c r="F24" s="46">
        <v>0</v>
      </c>
      <c r="G24" s="46">
        <v>0</v>
      </c>
      <c r="H24" s="46">
        <v>0</v>
      </c>
      <c r="I24" s="46">
        <v>1343179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2590450</v>
      </c>
      <c r="O24" s="47">
        <f t="shared" si="2"/>
        <v>30.629027490393142</v>
      </c>
      <c r="P24" s="9"/>
    </row>
    <row r="25" spans="1:16">
      <c r="A25" s="12"/>
      <c r="B25" s="25">
        <v>331.62</v>
      </c>
      <c r="C25" s="20" t="s">
        <v>101</v>
      </c>
      <c r="D25" s="46">
        <v>0</v>
      </c>
      <c r="E25" s="46">
        <v>389951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389951</v>
      </c>
      <c r="O25" s="47">
        <f t="shared" si="2"/>
        <v>4.6107123854566954</v>
      </c>
      <c r="P25" s="9"/>
    </row>
    <row r="26" spans="1:16">
      <c r="A26" s="12"/>
      <c r="B26" s="25">
        <v>334.2</v>
      </c>
      <c r="C26" s="20" t="s">
        <v>75</v>
      </c>
      <c r="D26" s="46">
        <v>16161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16161</v>
      </c>
      <c r="O26" s="47">
        <f t="shared" si="2"/>
        <v>0.19108483594442802</v>
      </c>
      <c r="P26" s="9"/>
    </row>
    <row r="27" spans="1:16">
      <c r="A27" s="12"/>
      <c r="B27" s="25">
        <v>334.39</v>
      </c>
      <c r="C27" s="20" t="s">
        <v>102</v>
      </c>
      <c r="D27" s="46">
        <v>5480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5480</v>
      </c>
      <c r="O27" s="47">
        <f t="shared" si="2"/>
        <v>6.4794561040496607E-2</v>
      </c>
      <c r="P27" s="9"/>
    </row>
    <row r="28" spans="1:16">
      <c r="A28" s="12"/>
      <c r="B28" s="25">
        <v>334.5</v>
      </c>
      <c r="C28" s="20" t="s">
        <v>127</v>
      </c>
      <c r="D28" s="46">
        <v>162269</v>
      </c>
      <c r="E28" s="46">
        <v>0</v>
      </c>
      <c r="F28" s="46">
        <v>0</v>
      </c>
      <c r="G28" s="46">
        <v>0</v>
      </c>
      <c r="H28" s="46">
        <v>0</v>
      </c>
      <c r="I28" s="46">
        <v>217105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379374</v>
      </c>
      <c r="O28" s="47">
        <f t="shared" si="2"/>
        <v>4.4856517883535325</v>
      </c>
      <c r="P28" s="9"/>
    </row>
    <row r="29" spans="1:16">
      <c r="A29" s="12"/>
      <c r="B29" s="25">
        <v>334.7</v>
      </c>
      <c r="C29" s="20" t="s">
        <v>27</v>
      </c>
      <c r="D29" s="46">
        <v>0</v>
      </c>
      <c r="E29" s="46">
        <v>0</v>
      </c>
      <c r="F29" s="46">
        <v>0</v>
      </c>
      <c r="G29" s="46">
        <v>8400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8400</v>
      </c>
      <c r="O29" s="47">
        <f t="shared" si="2"/>
        <v>9.9320130062075088E-2</v>
      </c>
      <c r="P29" s="9"/>
    </row>
    <row r="30" spans="1:16">
      <c r="A30" s="12"/>
      <c r="B30" s="25">
        <v>335.12</v>
      </c>
      <c r="C30" s="20" t="s">
        <v>103</v>
      </c>
      <c r="D30" s="46">
        <v>1118612</v>
      </c>
      <c r="E30" s="46">
        <v>685601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1804213</v>
      </c>
      <c r="O30" s="47">
        <f t="shared" si="2"/>
        <v>21.332698788057936</v>
      </c>
      <c r="P30" s="9"/>
    </row>
    <row r="31" spans="1:16">
      <c r="A31" s="12"/>
      <c r="B31" s="25">
        <v>335.14</v>
      </c>
      <c r="C31" s="20" t="s">
        <v>104</v>
      </c>
      <c r="D31" s="46">
        <v>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280</v>
      </c>
      <c r="O31" s="47">
        <f t="shared" si="2"/>
        <v>3.3106710020691693E-3</v>
      </c>
      <c r="P31" s="9"/>
    </row>
    <row r="32" spans="1:16">
      <c r="A32" s="12"/>
      <c r="B32" s="25">
        <v>335.15</v>
      </c>
      <c r="C32" s="20" t="s">
        <v>105</v>
      </c>
      <c r="D32" s="46">
        <v>30143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30143</v>
      </c>
      <c r="O32" s="47">
        <f t="shared" si="2"/>
        <v>0.35640555719775346</v>
      </c>
      <c r="P32" s="9"/>
    </row>
    <row r="33" spans="1:16">
      <c r="A33" s="12"/>
      <c r="B33" s="25">
        <v>335.18</v>
      </c>
      <c r="C33" s="20" t="s">
        <v>106</v>
      </c>
      <c r="D33" s="46">
        <v>2974620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2974620</v>
      </c>
      <c r="O33" s="47">
        <f t="shared" si="2"/>
        <v>35.171386343482119</v>
      </c>
      <c r="P33" s="9"/>
    </row>
    <row r="34" spans="1:16">
      <c r="A34" s="12"/>
      <c r="B34" s="25">
        <v>335.21</v>
      </c>
      <c r="C34" s="20" t="s">
        <v>76</v>
      </c>
      <c r="D34" s="46">
        <v>25628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25628</v>
      </c>
      <c r="O34" s="47">
        <f t="shared" si="2"/>
        <v>0.30302098728938814</v>
      </c>
      <c r="P34" s="9"/>
    </row>
    <row r="35" spans="1:16">
      <c r="A35" s="12"/>
      <c r="B35" s="25">
        <v>337.4</v>
      </c>
      <c r="C35" s="20" t="s">
        <v>108</v>
      </c>
      <c r="D35" s="46">
        <v>0</v>
      </c>
      <c r="E35" s="46">
        <v>988990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988990</v>
      </c>
      <c r="O35" s="47">
        <f t="shared" si="2"/>
        <v>11.693644694058529</v>
      </c>
      <c r="P35" s="9"/>
    </row>
    <row r="36" spans="1:16">
      <c r="A36" s="12"/>
      <c r="B36" s="25">
        <v>337.7</v>
      </c>
      <c r="C36" s="20" t="s">
        <v>109</v>
      </c>
      <c r="D36" s="46">
        <v>15000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15000</v>
      </c>
      <c r="O36" s="47">
        <f t="shared" si="2"/>
        <v>0.17735737511084837</v>
      </c>
      <c r="P36" s="9"/>
    </row>
    <row r="37" spans="1:16">
      <c r="A37" s="12"/>
      <c r="B37" s="25">
        <v>338</v>
      </c>
      <c r="C37" s="20" t="s">
        <v>33</v>
      </c>
      <c r="D37" s="46">
        <v>30880</v>
      </c>
      <c r="E37" s="46">
        <v>1139796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1170676</v>
      </c>
      <c r="O37" s="47">
        <f t="shared" ref="O37:O62" si="7">(N37/O$64)</f>
        <v>13.841868164351167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SUM(D39:D50)</f>
        <v>6302924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58924402</v>
      </c>
      <c r="J38" s="32">
        <f t="shared" si="8"/>
        <v>9447843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74675169</v>
      </c>
      <c r="O38" s="45">
        <f t="shared" si="7"/>
        <v>882.94613065326632</v>
      </c>
      <c r="P38" s="10"/>
    </row>
    <row r="39" spans="1:16">
      <c r="A39" s="12"/>
      <c r="B39" s="25">
        <v>341.2</v>
      </c>
      <c r="C39" s="20" t="s">
        <v>110</v>
      </c>
      <c r="D39" s="46">
        <v>3902949</v>
      </c>
      <c r="E39" s="46">
        <v>0</v>
      </c>
      <c r="F39" s="46">
        <v>0</v>
      </c>
      <c r="G39" s="46">
        <v>0</v>
      </c>
      <c r="H39" s="46">
        <v>0</v>
      </c>
      <c r="I39" s="46">
        <v>2107594</v>
      </c>
      <c r="J39" s="46">
        <v>9426437</v>
      </c>
      <c r="K39" s="46">
        <v>0</v>
      </c>
      <c r="L39" s="46">
        <v>0</v>
      </c>
      <c r="M39" s="46">
        <v>0</v>
      </c>
      <c r="N39" s="46">
        <f t="shared" ref="N39:N50" si="9">SUM(D39:M39)</f>
        <v>15436980</v>
      </c>
      <c r="O39" s="47">
        <f t="shared" si="7"/>
        <v>182.5241501625776</v>
      </c>
      <c r="P39" s="9"/>
    </row>
    <row r="40" spans="1:16">
      <c r="A40" s="12"/>
      <c r="B40" s="25">
        <v>341.9</v>
      </c>
      <c r="C40" s="20" t="s">
        <v>111</v>
      </c>
      <c r="D40" s="46">
        <v>144758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144758</v>
      </c>
      <c r="O40" s="47">
        <f t="shared" si="7"/>
        <v>1.7115932604197457</v>
      </c>
      <c r="P40" s="9"/>
    </row>
    <row r="41" spans="1:16">
      <c r="A41" s="12"/>
      <c r="B41" s="25">
        <v>342.2</v>
      </c>
      <c r="C41" s="20" t="s">
        <v>112</v>
      </c>
      <c r="D41" s="46">
        <v>37995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37995</v>
      </c>
      <c r="O41" s="47">
        <f t="shared" si="7"/>
        <v>0.44924623115577889</v>
      </c>
      <c r="P41" s="9"/>
    </row>
    <row r="42" spans="1:16">
      <c r="A42" s="12"/>
      <c r="B42" s="25">
        <v>342.5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2330705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2330705</v>
      </c>
      <c r="O42" s="47">
        <f t="shared" si="7"/>
        <v>27.557848063848656</v>
      </c>
      <c r="P42" s="9"/>
    </row>
    <row r="43" spans="1:16">
      <c r="A43" s="12"/>
      <c r="B43" s="25">
        <v>342.9</v>
      </c>
      <c r="C43" s="20" t="s">
        <v>113</v>
      </c>
      <c r="D43" s="46">
        <v>6418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6418</v>
      </c>
      <c r="O43" s="47">
        <f t="shared" si="7"/>
        <v>7.5885308897428325E-2</v>
      </c>
      <c r="P43" s="9"/>
    </row>
    <row r="44" spans="1:16">
      <c r="A44" s="12"/>
      <c r="B44" s="25">
        <v>343.4</v>
      </c>
      <c r="C44" s="20" t="s">
        <v>44</v>
      </c>
      <c r="D44" s="46">
        <v>103322</v>
      </c>
      <c r="E44" s="46">
        <v>0</v>
      </c>
      <c r="F44" s="46">
        <v>0</v>
      </c>
      <c r="G44" s="46">
        <v>0</v>
      </c>
      <c r="H44" s="46">
        <v>0</v>
      </c>
      <c r="I44" s="46">
        <v>8363015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8466337</v>
      </c>
      <c r="O44" s="47">
        <f t="shared" si="7"/>
        <v>100.1044871415903</v>
      </c>
      <c r="P44" s="9"/>
    </row>
    <row r="45" spans="1:16">
      <c r="A45" s="12"/>
      <c r="B45" s="25">
        <v>343.6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38381854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38381854</v>
      </c>
      <c r="O45" s="47">
        <f t="shared" si="7"/>
        <v>453.82032515518773</v>
      </c>
      <c r="P45" s="9"/>
    </row>
    <row r="46" spans="1:16">
      <c r="A46" s="12"/>
      <c r="B46" s="25">
        <v>343.9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7422747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7422747</v>
      </c>
      <c r="O46" s="47">
        <f t="shared" si="7"/>
        <v>87.765261602128291</v>
      </c>
      <c r="P46" s="9"/>
    </row>
    <row r="47" spans="1:16">
      <c r="A47" s="12"/>
      <c r="B47" s="25">
        <v>344.9</v>
      </c>
      <c r="C47" s="20" t="s">
        <v>114</v>
      </c>
      <c r="D47" s="46">
        <v>162769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21406</v>
      </c>
      <c r="K47" s="46">
        <v>0</v>
      </c>
      <c r="L47" s="46">
        <v>0</v>
      </c>
      <c r="M47" s="46">
        <v>0</v>
      </c>
      <c r="N47" s="46">
        <f t="shared" si="9"/>
        <v>184175</v>
      </c>
      <c r="O47" s="47">
        <f t="shared" si="7"/>
        <v>2.177652970736033</v>
      </c>
      <c r="P47" s="9"/>
    </row>
    <row r="48" spans="1:16">
      <c r="A48" s="12"/>
      <c r="B48" s="25">
        <v>346.4</v>
      </c>
      <c r="C48" s="20" t="s">
        <v>83</v>
      </c>
      <c r="D48" s="46">
        <v>31764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31764</v>
      </c>
      <c r="O48" s="47">
        <f t="shared" si="7"/>
        <v>0.37557197753473248</v>
      </c>
      <c r="P48" s="9"/>
    </row>
    <row r="49" spans="1:119">
      <c r="A49" s="12"/>
      <c r="B49" s="25">
        <v>347.2</v>
      </c>
      <c r="C49" s="20" t="s">
        <v>47</v>
      </c>
      <c r="D49" s="46">
        <v>1665533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1665533</v>
      </c>
      <c r="O49" s="47">
        <f t="shared" si="7"/>
        <v>19.692970736033107</v>
      </c>
      <c r="P49" s="9"/>
    </row>
    <row r="50" spans="1:119">
      <c r="A50" s="12"/>
      <c r="B50" s="25">
        <v>349</v>
      </c>
      <c r="C50" s="20" t="s">
        <v>77</v>
      </c>
      <c r="D50" s="46">
        <v>247416</v>
      </c>
      <c r="E50" s="46">
        <v>0</v>
      </c>
      <c r="F50" s="46">
        <v>0</v>
      </c>
      <c r="G50" s="46">
        <v>0</v>
      </c>
      <c r="H50" s="46">
        <v>0</v>
      </c>
      <c r="I50" s="46">
        <v>318487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565903</v>
      </c>
      <c r="O50" s="47">
        <f t="shared" si="7"/>
        <v>6.6911380431569611</v>
      </c>
      <c r="P50" s="9"/>
    </row>
    <row r="51" spans="1:119" ht="15.75">
      <c r="A51" s="29" t="s">
        <v>39</v>
      </c>
      <c r="B51" s="30"/>
      <c r="C51" s="31"/>
      <c r="D51" s="32">
        <f t="shared" ref="D51:M51" si="10">SUM(D52:D54)</f>
        <v>582254</v>
      </c>
      <c r="E51" s="32">
        <f t="shared" si="10"/>
        <v>7187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2" si="11">SUM(D51:M51)</f>
        <v>589441</v>
      </c>
      <c r="O51" s="45">
        <f t="shared" si="7"/>
        <v>6.9694472361809048</v>
      </c>
      <c r="P51" s="10"/>
    </row>
    <row r="52" spans="1:119">
      <c r="A52" s="13"/>
      <c r="B52" s="39">
        <v>351.9</v>
      </c>
      <c r="C52" s="21" t="s">
        <v>115</v>
      </c>
      <c r="D52" s="46">
        <v>0</v>
      </c>
      <c r="E52" s="46">
        <v>6219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6219</v>
      </c>
      <c r="O52" s="47">
        <f t="shared" si="7"/>
        <v>7.3532367720957725E-2</v>
      </c>
      <c r="P52" s="9"/>
    </row>
    <row r="53" spans="1:119">
      <c r="A53" s="13"/>
      <c r="B53" s="39">
        <v>354</v>
      </c>
      <c r="C53" s="21" t="s">
        <v>50</v>
      </c>
      <c r="D53" s="46">
        <v>582254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582254</v>
      </c>
      <c r="O53" s="47">
        <f t="shared" si="7"/>
        <v>6.8844694058527933</v>
      </c>
      <c r="P53" s="9"/>
    </row>
    <row r="54" spans="1:119">
      <c r="A54" s="13"/>
      <c r="B54" s="39">
        <v>356</v>
      </c>
      <c r="C54" s="21" t="s">
        <v>116</v>
      </c>
      <c r="D54" s="46">
        <v>0</v>
      </c>
      <c r="E54" s="46">
        <v>968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968</v>
      </c>
      <c r="O54" s="47">
        <f t="shared" si="7"/>
        <v>1.1445462607153414E-2</v>
      </c>
      <c r="P54" s="9"/>
    </row>
    <row r="55" spans="1:119" ht="15.75">
      <c r="A55" s="29" t="s">
        <v>3</v>
      </c>
      <c r="B55" s="30"/>
      <c r="C55" s="31"/>
      <c r="D55" s="32">
        <f t="shared" ref="D55:M55" si="12">SUM(D56:D59)</f>
        <v>277483</v>
      </c>
      <c r="E55" s="32">
        <f t="shared" si="12"/>
        <v>729434</v>
      </c>
      <c r="F55" s="32">
        <f t="shared" si="12"/>
        <v>0</v>
      </c>
      <c r="G55" s="32">
        <f t="shared" si="12"/>
        <v>55859</v>
      </c>
      <c r="H55" s="32">
        <f t="shared" si="12"/>
        <v>0</v>
      </c>
      <c r="I55" s="32">
        <f t="shared" si="12"/>
        <v>917848</v>
      </c>
      <c r="J55" s="32">
        <f t="shared" si="12"/>
        <v>291060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2271684</v>
      </c>
      <c r="O55" s="45">
        <f t="shared" si="7"/>
        <v>26.859994088087497</v>
      </c>
      <c r="P55" s="10"/>
    </row>
    <row r="56" spans="1:119">
      <c r="A56" s="12"/>
      <c r="B56" s="25">
        <v>361.1</v>
      </c>
      <c r="C56" s="20" t="s">
        <v>52</v>
      </c>
      <c r="D56" s="46">
        <v>90152</v>
      </c>
      <c r="E56" s="46">
        <v>43804</v>
      </c>
      <c r="F56" s="46">
        <v>0</v>
      </c>
      <c r="G56" s="46">
        <v>55859</v>
      </c>
      <c r="H56" s="46">
        <v>0</v>
      </c>
      <c r="I56" s="46">
        <v>612838</v>
      </c>
      <c r="J56" s="46">
        <v>97756</v>
      </c>
      <c r="K56" s="46">
        <v>0</v>
      </c>
      <c r="L56" s="46">
        <v>0</v>
      </c>
      <c r="M56" s="46">
        <v>0</v>
      </c>
      <c r="N56" s="46">
        <f t="shared" si="11"/>
        <v>900409</v>
      </c>
      <c r="O56" s="47">
        <f t="shared" si="7"/>
        <v>10.646278451078924</v>
      </c>
      <c r="P56" s="9"/>
    </row>
    <row r="57" spans="1:119">
      <c r="A57" s="12"/>
      <c r="B57" s="25">
        <v>362</v>
      </c>
      <c r="C57" s="20" t="s">
        <v>53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305010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305010</v>
      </c>
      <c r="O57" s="47">
        <f t="shared" si="7"/>
        <v>3.6063848655039905</v>
      </c>
      <c r="P57" s="9"/>
    </row>
    <row r="58" spans="1:119">
      <c r="A58" s="12"/>
      <c r="B58" s="25">
        <v>364</v>
      </c>
      <c r="C58" s="20" t="s">
        <v>128</v>
      </c>
      <c r="D58" s="46">
        <v>0</v>
      </c>
      <c r="E58" s="46">
        <v>685630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685630</v>
      </c>
      <c r="O58" s="47">
        <f t="shared" si="7"/>
        <v>8.1067691398167305</v>
      </c>
      <c r="P58" s="9"/>
    </row>
    <row r="59" spans="1:119">
      <c r="A59" s="12"/>
      <c r="B59" s="25">
        <v>369.9</v>
      </c>
      <c r="C59" s="20" t="s">
        <v>56</v>
      </c>
      <c r="D59" s="46">
        <v>187331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193304</v>
      </c>
      <c r="K59" s="46">
        <v>0</v>
      </c>
      <c r="L59" s="46">
        <v>0</v>
      </c>
      <c r="M59" s="46">
        <v>0</v>
      </c>
      <c r="N59" s="46">
        <f t="shared" si="11"/>
        <v>380635</v>
      </c>
      <c r="O59" s="47">
        <f t="shared" si="7"/>
        <v>4.5005616316878507</v>
      </c>
      <c r="P59" s="9"/>
    </row>
    <row r="60" spans="1:119" ht="15.75">
      <c r="A60" s="29" t="s">
        <v>40</v>
      </c>
      <c r="B60" s="30"/>
      <c r="C60" s="31"/>
      <c r="D60" s="32">
        <f t="shared" ref="D60:M60" si="13">SUM(D61:D61)</f>
        <v>883744</v>
      </c>
      <c r="E60" s="32">
        <f t="shared" si="13"/>
        <v>810714</v>
      </c>
      <c r="F60" s="32">
        <f t="shared" si="13"/>
        <v>0</v>
      </c>
      <c r="G60" s="32">
        <f t="shared" si="13"/>
        <v>1285959</v>
      </c>
      <c r="H60" s="32">
        <f t="shared" si="13"/>
        <v>0</v>
      </c>
      <c r="I60" s="32">
        <f t="shared" si="13"/>
        <v>200000</v>
      </c>
      <c r="J60" s="32">
        <f t="shared" si="13"/>
        <v>337400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3517817</v>
      </c>
      <c r="O60" s="45">
        <f t="shared" si="7"/>
        <v>41.59405261602128</v>
      </c>
      <c r="P60" s="9"/>
    </row>
    <row r="61" spans="1:119" ht="15.75" thickBot="1">
      <c r="A61" s="12"/>
      <c r="B61" s="25">
        <v>381</v>
      </c>
      <c r="C61" s="20" t="s">
        <v>57</v>
      </c>
      <c r="D61" s="46">
        <v>883744</v>
      </c>
      <c r="E61" s="46">
        <v>810714</v>
      </c>
      <c r="F61" s="46">
        <v>0</v>
      </c>
      <c r="G61" s="46">
        <v>1285959</v>
      </c>
      <c r="H61" s="46">
        <v>0</v>
      </c>
      <c r="I61" s="46">
        <v>200000</v>
      </c>
      <c r="J61" s="46">
        <v>337400</v>
      </c>
      <c r="K61" s="46">
        <v>0</v>
      </c>
      <c r="L61" s="46">
        <v>0</v>
      </c>
      <c r="M61" s="46">
        <v>0</v>
      </c>
      <c r="N61" s="46">
        <f t="shared" si="11"/>
        <v>3517817</v>
      </c>
      <c r="O61" s="47">
        <f t="shared" si="7"/>
        <v>41.59405261602128</v>
      </c>
      <c r="P61" s="9"/>
    </row>
    <row r="62" spans="1:119" ht="16.5" thickBot="1">
      <c r="A62" s="14" t="s">
        <v>48</v>
      </c>
      <c r="B62" s="23"/>
      <c r="C62" s="22"/>
      <c r="D62" s="15">
        <f t="shared" ref="D62:M62" si="14">SUM(D5,D12,D23,D38,D51,D55,D60)</f>
        <v>36862143</v>
      </c>
      <c r="E62" s="15">
        <f t="shared" si="14"/>
        <v>7121543</v>
      </c>
      <c r="F62" s="15">
        <f t="shared" si="14"/>
        <v>0</v>
      </c>
      <c r="G62" s="15">
        <f t="shared" si="14"/>
        <v>8364985</v>
      </c>
      <c r="H62" s="15">
        <f t="shared" si="14"/>
        <v>0</v>
      </c>
      <c r="I62" s="15">
        <f t="shared" si="14"/>
        <v>68267308</v>
      </c>
      <c r="J62" s="15">
        <f t="shared" si="14"/>
        <v>10076303</v>
      </c>
      <c r="K62" s="15">
        <f t="shared" si="14"/>
        <v>0</v>
      </c>
      <c r="L62" s="15">
        <f t="shared" si="14"/>
        <v>0</v>
      </c>
      <c r="M62" s="15">
        <f t="shared" si="14"/>
        <v>0</v>
      </c>
      <c r="N62" s="15">
        <f t="shared" si="11"/>
        <v>130692282</v>
      </c>
      <c r="O62" s="38">
        <f t="shared" si="7"/>
        <v>1545.2826721844517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131</v>
      </c>
      <c r="M64" s="48"/>
      <c r="N64" s="48"/>
      <c r="O64" s="43">
        <v>84575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20115604</v>
      </c>
      <c r="E5" s="27">
        <f t="shared" si="0"/>
        <v>1960698</v>
      </c>
      <c r="F5" s="27">
        <f t="shared" si="0"/>
        <v>0</v>
      </c>
      <c r="G5" s="27">
        <f t="shared" si="0"/>
        <v>2878973</v>
      </c>
      <c r="H5" s="27">
        <f t="shared" si="0"/>
        <v>0</v>
      </c>
      <c r="I5" s="27">
        <f t="shared" si="0"/>
        <v>418442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25373717</v>
      </c>
      <c r="O5" s="33">
        <f t="shared" ref="O5:O36" si="2">(N5/O$66)</f>
        <v>306.59397051715803</v>
      </c>
      <c r="P5" s="6"/>
    </row>
    <row r="6" spans="1:133">
      <c r="A6" s="12"/>
      <c r="B6" s="25">
        <v>311</v>
      </c>
      <c r="C6" s="20" t="s">
        <v>2</v>
      </c>
      <c r="D6" s="46">
        <v>17261563</v>
      </c>
      <c r="E6" s="46">
        <v>0</v>
      </c>
      <c r="F6" s="46">
        <v>0</v>
      </c>
      <c r="G6" s="46">
        <v>0</v>
      </c>
      <c r="H6" s="46">
        <v>0</v>
      </c>
      <c r="I6" s="46">
        <v>418442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17680005</v>
      </c>
      <c r="O6" s="47">
        <f t="shared" si="2"/>
        <v>213.62983325277912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1960698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1960698</v>
      </c>
      <c r="O7" s="47">
        <f t="shared" si="2"/>
        <v>23.691372643789268</v>
      </c>
      <c r="P7" s="9"/>
    </row>
    <row r="8" spans="1:133">
      <c r="A8" s="12"/>
      <c r="B8" s="25">
        <v>312.51</v>
      </c>
      <c r="C8" s="20" t="s">
        <v>66</v>
      </c>
      <c r="D8" s="46">
        <v>232597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232597</v>
      </c>
      <c r="O8" s="47">
        <f t="shared" si="2"/>
        <v>2.810500241662639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2878973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2878973</v>
      </c>
      <c r="O9" s="47">
        <f t="shared" si="2"/>
        <v>34.787010633156115</v>
      </c>
      <c r="P9" s="9"/>
    </row>
    <row r="10" spans="1:133">
      <c r="A10" s="12"/>
      <c r="B10" s="25">
        <v>315</v>
      </c>
      <c r="C10" s="20" t="s">
        <v>98</v>
      </c>
      <c r="D10" s="46">
        <v>2221345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2221345</v>
      </c>
      <c r="O10" s="47">
        <f t="shared" si="2"/>
        <v>26.840804736587724</v>
      </c>
      <c r="P10" s="9"/>
    </row>
    <row r="11" spans="1:133">
      <c r="A11" s="12"/>
      <c r="B11" s="25">
        <v>316</v>
      </c>
      <c r="C11" s="20" t="s">
        <v>99</v>
      </c>
      <c r="D11" s="46">
        <v>400099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400099</v>
      </c>
      <c r="O11" s="47">
        <f t="shared" si="2"/>
        <v>4.8344490091831807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856497</v>
      </c>
      <c r="E12" s="32">
        <f t="shared" si="3"/>
        <v>333148</v>
      </c>
      <c r="F12" s="32">
        <f t="shared" si="3"/>
        <v>0</v>
      </c>
      <c r="G12" s="32">
        <f t="shared" si="3"/>
        <v>3112084</v>
      </c>
      <c r="H12" s="32">
        <f t="shared" si="3"/>
        <v>0</v>
      </c>
      <c r="I12" s="32">
        <f t="shared" si="3"/>
        <v>4780089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9081818</v>
      </c>
      <c r="O12" s="45">
        <f t="shared" si="2"/>
        <v>109.73680521991299</v>
      </c>
      <c r="P12" s="10"/>
    </row>
    <row r="13" spans="1:133">
      <c r="A13" s="12"/>
      <c r="B13" s="25">
        <v>323.39999999999998</v>
      </c>
      <c r="C13" s="20" t="s">
        <v>100</v>
      </c>
      <c r="D13" s="46">
        <v>10159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10159</v>
      </c>
      <c r="O13" s="47">
        <f t="shared" si="2"/>
        <v>0.12275253745770903</v>
      </c>
      <c r="P13" s="9"/>
    </row>
    <row r="14" spans="1:133">
      <c r="A14" s="12"/>
      <c r="B14" s="25">
        <v>323.7</v>
      </c>
      <c r="C14" s="20" t="s">
        <v>15</v>
      </c>
      <c r="D14" s="46">
        <v>780538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780538</v>
      </c>
      <c r="O14" s="47">
        <f t="shared" si="2"/>
        <v>9.4313436442725962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0</v>
      </c>
      <c r="F15" s="46">
        <v>0</v>
      </c>
      <c r="G15" s="46">
        <v>137105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137105</v>
      </c>
      <c r="O15" s="47">
        <f t="shared" si="2"/>
        <v>1.6566578057032382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0</v>
      </c>
      <c r="F16" s="46">
        <v>0</v>
      </c>
      <c r="G16" s="46">
        <v>61377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61377</v>
      </c>
      <c r="O16" s="47">
        <f t="shared" si="2"/>
        <v>0.74162638956017402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4780089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4780089</v>
      </c>
      <c r="O17" s="47">
        <f t="shared" si="2"/>
        <v>57.758446109231514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0</v>
      </c>
      <c r="F18" s="46">
        <v>0</v>
      </c>
      <c r="G18" s="46">
        <v>1968392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1968392</v>
      </c>
      <c r="O18" s="47">
        <f t="shared" si="2"/>
        <v>23.784340260995648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0</v>
      </c>
      <c r="F19" s="46">
        <v>0</v>
      </c>
      <c r="G19" s="46">
        <v>411238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411238</v>
      </c>
      <c r="O19" s="47">
        <f t="shared" si="2"/>
        <v>4.9690430159497341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0</v>
      </c>
      <c r="F20" s="46">
        <v>0</v>
      </c>
      <c r="G20" s="46">
        <v>533972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533972</v>
      </c>
      <c r="O20" s="47">
        <f t="shared" si="2"/>
        <v>6.452054132431126</v>
      </c>
      <c r="P20" s="9"/>
    </row>
    <row r="21" spans="1:16">
      <c r="A21" s="12"/>
      <c r="B21" s="25">
        <v>325.2</v>
      </c>
      <c r="C21" s="20" t="s">
        <v>71</v>
      </c>
      <c r="D21" s="46">
        <v>0</v>
      </c>
      <c r="E21" s="46">
        <v>333148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333148</v>
      </c>
      <c r="O21" s="47">
        <f t="shared" si="2"/>
        <v>4.0254712421459642</v>
      </c>
      <c r="P21" s="9"/>
    </row>
    <row r="22" spans="1:16">
      <c r="A22" s="12"/>
      <c r="B22" s="25">
        <v>329</v>
      </c>
      <c r="C22" s="20" t="s">
        <v>23</v>
      </c>
      <c r="D22" s="46">
        <v>65800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65800</v>
      </c>
      <c r="O22" s="47">
        <f t="shared" si="2"/>
        <v>0.79507008216529729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SUM(D24:D38)</f>
        <v>8245263</v>
      </c>
      <c r="E23" s="32">
        <f t="shared" si="6"/>
        <v>2476648</v>
      </c>
      <c r="F23" s="32">
        <f t="shared" si="6"/>
        <v>0</v>
      </c>
      <c r="G23" s="32">
        <f t="shared" si="6"/>
        <v>520405</v>
      </c>
      <c r="H23" s="32">
        <f t="shared" si="6"/>
        <v>0</v>
      </c>
      <c r="I23" s="32">
        <f t="shared" si="6"/>
        <v>1587921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12830237</v>
      </c>
      <c r="O23" s="45">
        <f t="shared" si="2"/>
        <v>155.02944659255678</v>
      </c>
      <c r="P23" s="10"/>
    </row>
    <row r="24" spans="1:16">
      <c r="A24" s="12"/>
      <c r="B24" s="25">
        <v>331.5</v>
      </c>
      <c r="C24" s="20" t="s">
        <v>26</v>
      </c>
      <c r="D24" s="46">
        <v>3753688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3753688</v>
      </c>
      <c r="O24" s="47">
        <f t="shared" si="2"/>
        <v>45.356307394876751</v>
      </c>
      <c r="P24" s="9"/>
    </row>
    <row r="25" spans="1:16">
      <c r="A25" s="12"/>
      <c r="B25" s="25">
        <v>331.62</v>
      </c>
      <c r="C25" s="20" t="s">
        <v>101</v>
      </c>
      <c r="D25" s="46">
        <v>0</v>
      </c>
      <c r="E25" s="46">
        <v>470415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470415</v>
      </c>
      <c r="O25" s="47">
        <f t="shared" si="2"/>
        <v>5.6840865152247462</v>
      </c>
      <c r="P25" s="9"/>
    </row>
    <row r="26" spans="1:16">
      <c r="A26" s="12"/>
      <c r="B26" s="25">
        <v>334.2</v>
      </c>
      <c r="C26" s="20" t="s">
        <v>75</v>
      </c>
      <c r="D26" s="46">
        <v>15562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15562</v>
      </c>
      <c r="O26" s="47">
        <f t="shared" si="2"/>
        <v>0.18803769937167714</v>
      </c>
      <c r="P26" s="9"/>
    </row>
    <row r="27" spans="1:16">
      <c r="A27" s="12"/>
      <c r="B27" s="25">
        <v>334.31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1587921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1587921</v>
      </c>
      <c r="O27" s="47">
        <f t="shared" si="2"/>
        <v>19.187058965683907</v>
      </c>
      <c r="P27" s="9"/>
    </row>
    <row r="28" spans="1:16">
      <c r="A28" s="12"/>
      <c r="B28" s="25">
        <v>334.39</v>
      </c>
      <c r="C28" s="20" t="s">
        <v>102</v>
      </c>
      <c r="D28" s="46">
        <v>504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504</v>
      </c>
      <c r="O28" s="47">
        <f t="shared" si="2"/>
        <v>6.0898985016916386E-3</v>
      </c>
      <c r="P28" s="9"/>
    </row>
    <row r="29" spans="1:16">
      <c r="A29" s="12"/>
      <c r="B29" s="25">
        <v>334.49</v>
      </c>
      <c r="C29" s="20" t="s">
        <v>91</v>
      </c>
      <c r="D29" s="46">
        <v>0</v>
      </c>
      <c r="E29" s="46">
        <v>0</v>
      </c>
      <c r="F29" s="46">
        <v>0</v>
      </c>
      <c r="G29" s="46">
        <v>370405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370405</v>
      </c>
      <c r="O29" s="47">
        <f t="shared" si="2"/>
        <v>4.4756524891251814</v>
      </c>
      <c r="P29" s="9"/>
    </row>
    <row r="30" spans="1:16">
      <c r="A30" s="12"/>
      <c r="B30" s="25">
        <v>334.5</v>
      </c>
      <c r="C30" s="20" t="s">
        <v>127</v>
      </c>
      <c r="D30" s="46">
        <v>487292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487292</v>
      </c>
      <c r="O30" s="47">
        <f t="shared" si="2"/>
        <v>5.8880135331077819</v>
      </c>
      <c r="P30" s="9"/>
    </row>
    <row r="31" spans="1:16">
      <c r="A31" s="12"/>
      <c r="B31" s="25">
        <v>335.12</v>
      </c>
      <c r="C31" s="20" t="s">
        <v>103</v>
      </c>
      <c r="D31" s="46">
        <v>1103124</v>
      </c>
      <c r="E31" s="46">
        <v>669817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1772941</v>
      </c>
      <c r="O31" s="47">
        <f t="shared" si="2"/>
        <v>21.422680038666023</v>
      </c>
      <c r="P31" s="9"/>
    </row>
    <row r="32" spans="1:16">
      <c r="A32" s="12"/>
      <c r="B32" s="25">
        <v>335.14</v>
      </c>
      <c r="C32" s="20" t="s">
        <v>104</v>
      </c>
      <c r="D32" s="46">
        <v>178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178</v>
      </c>
      <c r="O32" s="47">
        <f t="shared" si="2"/>
        <v>2.1507974867085548E-3</v>
      </c>
      <c r="P32" s="9"/>
    </row>
    <row r="33" spans="1:16">
      <c r="A33" s="12"/>
      <c r="B33" s="25">
        <v>335.15</v>
      </c>
      <c r="C33" s="20" t="s">
        <v>105</v>
      </c>
      <c r="D33" s="46">
        <v>26835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26835</v>
      </c>
      <c r="O33" s="47">
        <f t="shared" si="2"/>
        <v>0.32425084581923636</v>
      </c>
      <c r="P33" s="9"/>
    </row>
    <row r="34" spans="1:16">
      <c r="A34" s="12"/>
      <c r="B34" s="25">
        <v>335.18</v>
      </c>
      <c r="C34" s="20" t="s">
        <v>106</v>
      </c>
      <c r="D34" s="46">
        <v>2794150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2794150</v>
      </c>
      <c r="O34" s="47">
        <f t="shared" si="2"/>
        <v>33.762083131947804</v>
      </c>
      <c r="P34" s="9"/>
    </row>
    <row r="35" spans="1:16">
      <c r="A35" s="12"/>
      <c r="B35" s="25">
        <v>335.21</v>
      </c>
      <c r="C35" s="20" t="s">
        <v>76</v>
      </c>
      <c r="D35" s="46">
        <v>21765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21765</v>
      </c>
      <c r="O35" s="47">
        <f t="shared" si="2"/>
        <v>0.26298936684388591</v>
      </c>
      <c r="P35" s="9"/>
    </row>
    <row r="36" spans="1:16">
      <c r="A36" s="12"/>
      <c r="B36" s="25">
        <v>337.4</v>
      </c>
      <c r="C36" s="20" t="s">
        <v>108</v>
      </c>
      <c r="D36" s="46">
        <v>0</v>
      </c>
      <c r="E36" s="46">
        <v>217220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217220</v>
      </c>
      <c r="O36" s="47">
        <f t="shared" si="2"/>
        <v>2.6246979217013049</v>
      </c>
      <c r="P36" s="9"/>
    </row>
    <row r="37" spans="1:16">
      <c r="A37" s="12"/>
      <c r="B37" s="25">
        <v>337.7</v>
      </c>
      <c r="C37" s="20" t="s">
        <v>109</v>
      </c>
      <c r="D37" s="46">
        <v>14775</v>
      </c>
      <c r="E37" s="46">
        <v>0</v>
      </c>
      <c r="F37" s="46">
        <v>0</v>
      </c>
      <c r="G37" s="46">
        <v>150000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164775</v>
      </c>
      <c r="O37" s="47">
        <f t="shared" ref="O37:O64" si="8">(N37/O$66)</f>
        <v>1.9909980666988885</v>
      </c>
      <c r="P37" s="9"/>
    </row>
    <row r="38" spans="1:16">
      <c r="A38" s="12"/>
      <c r="B38" s="25">
        <v>338</v>
      </c>
      <c r="C38" s="20" t="s">
        <v>33</v>
      </c>
      <c r="D38" s="46">
        <v>27390</v>
      </c>
      <c r="E38" s="46">
        <v>1119196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1146586</v>
      </c>
      <c r="O38" s="47">
        <f t="shared" si="8"/>
        <v>13.854349927501209</v>
      </c>
      <c r="P38" s="9"/>
    </row>
    <row r="39" spans="1:16" ht="15.75">
      <c r="A39" s="29" t="s">
        <v>38</v>
      </c>
      <c r="B39" s="30"/>
      <c r="C39" s="31"/>
      <c r="D39" s="32">
        <f t="shared" ref="D39:M39" si="9">SUM(D40:D51)</f>
        <v>5548038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57387955</v>
      </c>
      <c r="J39" s="32">
        <f t="shared" si="9"/>
        <v>9418803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72354796</v>
      </c>
      <c r="O39" s="45">
        <f t="shared" si="8"/>
        <v>874.27254712421461</v>
      </c>
      <c r="P39" s="10"/>
    </row>
    <row r="40" spans="1:16">
      <c r="A40" s="12"/>
      <c r="B40" s="25">
        <v>341.2</v>
      </c>
      <c r="C40" s="20" t="s">
        <v>110</v>
      </c>
      <c r="D40" s="46">
        <v>3286274</v>
      </c>
      <c r="E40" s="46">
        <v>0</v>
      </c>
      <c r="F40" s="46">
        <v>0</v>
      </c>
      <c r="G40" s="46">
        <v>0</v>
      </c>
      <c r="H40" s="46">
        <v>0</v>
      </c>
      <c r="I40" s="46">
        <v>1742096</v>
      </c>
      <c r="J40" s="46">
        <v>9396655</v>
      </c>
      <c r="K40" s="46">
        <v>0</v>
      </c>
      <c r="L40" s="46">
        <v>0</v>
      </c>
      <c r="M40" s="46">
        <v>0</v>
      </c>
      <c r="N40" s="46">
        <f t="shared" ref="N40:N51" si="10">SUM(D40:M40)</f>
        <v>14425025</v>
      </c>
      <c r="O40" s="47">
        <f t="shared" si="8"/>
        <v>174.29948042532624</v>
      </c>
      <c r="P40" s="9"/>
    </row>
    <row r="41" spans="1:16">
      <c r="A41" s="12"/>
      <c r="B41" s="25">
        <v>341.9</v>
      </c>
      <c r="C41" s="20" t="s">
        <v>111</v>
      </c>
      <c r="D41" s="46">
        <v>130532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130532</v>
      </c>
      <c r="O41" s="47">
        <f t="shared" si="8"/>
        <v>1.5772353794103431</v>
      </c>
      <c r="P41" s="9"/>
    </row>
    <row r="42" spans="1:16">
      <c r="A42" s="12"/>
      <c r="B42" s="25">
        <v>342.2</v>
      </c>
      <c r="C42" s="20" t="s">
        <v>112</v>
      </c>
      <c r="D42" s="46">
        <v>40165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40165</v>
      </c>
      <c r="O42" s="47">
        <f t="shared" si="8"/>
        <v>0.48531899468342193</v>
      </c>
      <c r="P42" s="9"/>
    </row>
    <row r="43" spans="1:16">
      <c r="A43" s="12"/>
      <c r="B43" s="25">
        <v>342.5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2291570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2291570</v>
      </c>
      <c r="O43" s="47">
        <f t="shared" si="8"/>
        <v>27.68934267762204</v>
      </c>
      <c r="P43" s="9"/>
    </row>
    <row r="44" spans="1:16">
      <c r="A44" s="12"/>
      <c r="B44" s="25">
        <v>342.9</v>
      </c>
      <c r="C44" s="20" t="s">
        <v>113</v>
      </c>
      <c r="D44" s="46">
        <v>1665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1665</v>
      </c>
      <c r="O44" s="47">
        <f t="shared" si="8"/>
        <v>2.0118414693088449E-2</v>
      </c>
      <c r="P44" s="9"/>
    </row>
    <row r="45" spans="1:16">
      <c r="A45" s="12"/>
      <c r="B45" s="25">
        <v>343.4</v>
      </c>
      <c r="C45" s="20" t="s">
        <v>44</v>
      </c>
      <c r="D45" s="46">
        <v>68293</v>
      </c>
      <c r="E45" s="46">
        <v>0</v>
      </c>
      <c r="F45" s="46">
        <v>0</v>
      </c>
      <c r="G45" s="46">
        <v>0</v>
      </c>
      <c r="H45" s="46">
        <v>0</v>
      </c>
      <c r="I45" s="46">
        <v>7727089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7795382</v>
      </c>
      <c r="O45" s="47">
        <f t="shared" si="8"/>
        <v>94.192629289511842</v>
      </c>
      <c r="P45" s="9"/>
    </row>
    <row r="46" spans="1:16">
      <c r="A46" s="12"/>
      <c r="B46" s="25">
        <v>343.6</v>
      </c>
      <c r="C46" s="20" t="s">
        <v>45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38085170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38085170</v>
      </c>
      <c r="O46" s="47">
        <f t="shared" si="8"/>
        <v>460.18813436442724</v>
      </c>
      <c r="P46" s="9"/>
    </row>
    <row r="47" spans="1:16">
      <c r="A47" s="12"/>
      <c r="B47" s="25">
        <v>343.9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7228213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7228213</v>
      </c>
      <c r="O47" s="47">
        <f t="shared" si="8"/>
        <v>87.339451425809571</v>
      </c>
      <c r="P47" s="9"/>
    </row>
    <row r="48" spans="1:16">
      <c r="A48" s="12"/>
      <c r="B48" s="25">
        <v>344.9</v>
      </c>
      <c r="C48" s="20" t="s">
        <v>114</v>
      </c>
      <c r="D48" s="46">
        <v>146937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22148</v>
      </c>
      <c r="K48" s="46">
        <v>0</v>
      </c>
      <c r="L48" s="46">
        <v>0</v>
      </c>
      <c r="M48" s="46">
        <v>0</v>
      </c>
      <c r="N48" s="46">
        <f t="shared" si="10"/>
        <v>169085</v>
      </c>
      <c r="O48" s="47">
        <f t="shared" si="8"/>
        <v>2.0430763653939099</v>
      </c>
      <c r="P48" s="9"/>
    </row>
    <row r="49" spans="1:119">
      <c r="A49" s="12"/>
      <c r="B49" s="25">
        <v>346.4</v>
      </c>
      <c r="C49" s="20" t="s">
        <v>83</v>
      </c>
      <c r="D49" s="46">
        <v>29336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29336</v>
      </c>
      <c r="O49" s="47">
        <f t="shared" si="8"/>
        <v>0.35447075882068635</v>
      </c>
      <c r="P49" s="9"/>
    </row>
    <row r="50" spans="1:119">
      <c r="A50" s="12"/>
      <c r="B50" s="25">
        <v>347.2</v>
      </c>
      <c r="C50" s="20" t="s">
        <v>47</v>
      </c>
      <c r="D50" s="46">
        <v>1635056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1635056</v>
      </c>
      <c r="O50" s="47">
        <f t="shared" si="8"/>
        <v>19.756597390043499</v>
      </c>
      <c r="P50" s="9"/>
    </row>
    <row r="51" spans="1:119">
      <c r="A51" s="12"/>
      <c r="B51" s="25">
        <v>349</v>
      </c>
      <c r="C51" s="20" t="s">
        <v>77</v>
      </c>
      <c r="D51" s="46">
        <v>209780</v>
      </c>
      <c r="E51" s="46">
        <v>0</v>
      </c>
      <c r="F51" s="46">
        <v>0</v>
      </c>
      <c r="G51" s="46">
        <v>0</v>
      </c>
      <c r="H51" s="46">
        <v>0</v>
      </c>
      <c r="I51" s="46">
        <v>313817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523597</v>
      </c>
      <c r="O51" s="47">
        <f t="shared" si="8"/>
        <v>6.3266916384726919</v>
      </c>
      <c r="P51" s="9"/>
    </row>
    <row r="52" spans="1:119" ht="15.75">
      <c r="A52" s="29" t="s">
        <v>39</v>
      </c>
      <c r="B52" s="30"/>
      <c r="C52" s="31"/>
      <c r="D52" s="32">
        <f t="shared" ref="D52:M52" si="11">SUM(D53:D55)</f>
        <v>449314</v>
      </c>
      <c r="E52" s="32">
        <f t="shared" si="11"/>
        <v>165535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64" si="12">SUM(D52:M52)</f>
        <v>614849</v>
      </c>
      <c r="O52" s="45">
        <f t="shared" si="8"/>
        <v>7.4293015949734169</v>
      </c>
      <c r="P52" s="10"/>
    </row>
    <row r="53" spans="1:119">
      <c r="A53" s="13"/>
      <c r="B53" s="39">
        <v>351.9</v>
      </c>
      <c r="C53" s="21" t="s">
        <v>115</v>
      </c>
      <c r="D53" s="46">
        <v>0</v>
      </c>
      <c r="E53" s="46">
        <v>4734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4734</v>
      </c>
      <c r="O53" s="47">
        <f t="shared" si="8"/>
        <v>5.720154664088932E-2</v>
      </c>
      <c r="P53" s="9"/>
    </row>
    <row r="54" spans="1:119">
      <c r="A54" s="13"/>
      <c r="B54" s="39">
        <v>354</v>
      </c>
      <c r="C54" s="21" t="s">
        <v>50</v>
      </c>
      <c r="D54" s="46">
        <v>449314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449314</v>
      </c>
      <c r="O54" s="47">
        <f t="shared" si="8"/>
        <v>5.4291203479941998</v>
      </c>
      <c r="P54" s="9"/>
    </row>
    <row r="55" spans="1:119">
      <c r="A55" s="13"/>
      <c r="B55" s="39">
        <v>356</v>
      </c>
      <c r="C55" s="21" t="s">
        <v>116</v>
      </c>
      <c r="D55" s="46">
        <v>0</v>
      </c>
      <c r="E55" s="46">
        <v>160801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160801</v>
      </c>
      <c r="O55" s="47">
        <f t="shared" si="8"/>
        <v>1.9429797003383278</v>
      </c>
      <c r="P55" s="9"/>
    </row>
    <row r="56" spans="1:119" ht="15.75">
      <c r="A56" s="29" t="s">
        <v>3</v>
      </c>
      <c r="B56" s="30"/>
      <c r="C56" s="31"/>
      <c r="D56" s="32">
        <f t="shared" ref="D56:M56" si="13">SUM(D57:D61)</f>
        <v>110052</v>
      </c>
      <c r="E56" s="32">
        <f t="shared" si="13"/>
        <v>30546</v>
      </c>
      <c r="F56" s="32">
        <f t="shared" si="13"/>
        <v>0</v>
      </c>
      <c r="G56" s="32">
        <f t="shared" si="13"/>
        <v>67210</v>
      </c>
      <c r="H56" s="32">
        <f t="shared" si="13"/>
        <v>0</v>
      </c>
      <c r="I56" s="32">
        <f t="shared" si="13"/>
        <v>707900</v>
      </c>
      <c r="J56" s="32">
        <f t="shared" si="13"/>
        <v>279847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2"/>
        <v>1195555</v>
      </c>
      <c r="O56" s="45">
        <f t="shared" si="8"/>
        <v>14.44604881585307</v>
      </c>
      <c r="P56" s="10"/>
    </row>
    <row r="57" spans="1:119">
      <c r="A57" s="12"/>
      <c r="B57" s="25">
        <v>361.1</v>
      </c>
      <c r="C57" s="20" t="s">
        <v>52</v>
      </c>
      <c r="D57" s="46">
        <v>66883</v>
      </c>
      <c r="E57" s="46">
        <v>22546</v>
      </c>
      <c r="F57" s="46">
        <v>0</v>
      </c>
      <c r="G57" s="46">
        <v>40253</v>
      </c>
      <c r="H57" s="46">
        <v>0</v>
      </c>
      <c r="I57" s="46">
        <v>411102</v>
      </c>
      <c r="J57" s="46">
        <v>42586</v>
      </c>
      <c r="K57" s="46">
        <v>0</v>
      </c>
      <c r="L57" s="46">
        <v>0</v>
      </c>
      <c r="M57" s="46">
        <v>0</v>
      </c>
      <c r="N57" s="46">
        <f t="shared" si="12"/>
        <v>583370</v>
      </c>
      <c r="O57" s="47">
        <f t="shared" si="8"/>
        <v>7.0489366843885932</v>
      </c>
      <c r="P57" s="9"/>
    </row>
    <row r="58" spans="1:119">
      <c r="A58" s="12"/>
      <c r="B58" s="25">
        <v>362</v>
      </c>
      <c r="C58" s="20" t="s">
        <v>53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296798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296798</v>
      </c>
      <c r="O58" s="47">
        <f t="shared" si="8"/>
        <v>3.5862493958434025</v>
      </c>
      <c r="P58" s="9"/>
    </row>
    <row r="59" spans="1:119">
      <c r="A59" s="12"/>
      <c r="B59" s="25">
        <v>364</v>
      </c>
      <c r="C59" s="20" t="s">
        <v>128</v>
      </c>
      <c r="D59" s="46">
        <v>0</v>
      </c>
      <c r="E59" s="46">
        <v>8000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8000</v>
      </c>
      <c r="O59" s="47">
        <f t="shared" si="8"/>
        <v>9.6665055582406956E-2</v>
      </c>
      <c r="P59" s="9"/>
    </row>
    <row r="60" spans="1:119">
      <c r="A60" s="12"/>
      <c r="B60" s="25">
        <v>366</v>
      </c>
      <c r="C60" s="20" t="s">
        <v>55</v>
      </c>
      <c r="D60" s="46">
        <v>238</v>
      </c>
      <c r="E60" s="46">
        <v>0</v>
      </c>
      <c r="F60" s="46">
        <v>0</v>
      </c>
      <c r="G60" s="46">
        <v>26957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27195</v>
      </c>
      <c r="O60" s="47">
        <f t="shared" si="8"/>
        <v>0.32860077332044468</v>
      </c>
      <c r="P60" s="9"/>
    </row>
    <row r="61" spans="1:119">
      <c r="A61" s="12"/>
      <c r="B61" s="25">
        <v>369.9</v>
      </c>
      <c r="C61" s="20" t="s">
        <v>56</v>
      </c>
      <c r="D61" s="46">
        <v>42931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237261</v>
      </c>
      <c r="K61" s="46">
        <v>0</v>
      </c>
      <c r="L61" s="46">
        <v>0</v>
      </c>
      <c r="M61" s="46">
        <v>0</v>
      </c>
      <c r="N61" s="46">
        <f t="shared" si="12"/>
        <v>280192</v>
      </c>
      <c r="O61" s="47">
        <f t="shared" si="8"/>
        <v>3.3855969067182214</v>
      </c>
      <c r="P61" s="9"/>
    </row>
    <row r="62" spans="1:119" ht="15.75">
      <c r="A62" s="29" t="s">
        <v>40</v>
      </c>
      <c r="B62" s="30"/>
      <c r="C62" s="31"/>
      <c r="D62" s="32">
        <f t="shared" ref="D62:M62" si="14">SUM(D63:D63)</f>
        <v>840150</v>
      </c>
      <c r="E62" s="32">
        <f t="shared" si="14"/>
        <v>1401005</v>
      </c>
      <c r="F62" s="32">
        <f t="shared" si="14"/>
        <v>0</v>
      </c>
      <c r="G62" s="32">
        <f t="shared" si="14"/>
        <v>968514</v>
      </c>
      <c r="H62" s="32">
        <f t="shared" si="14"/>
        <v>0</v>
      </c>
      <c r="I62" s="32">
        <f t="shared" si="14"/>
        <v>0</v>
      </c>
      <c r="J62" s="32">
        <f t="shared" si="14"/>
        <v>210590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2"/>
        <v>3420259</v>
      </c>
      <c r="O62" s="45">
        <f t="shared" si="8"/>
        <v>41.327440792653455</v>
      </c>
      <c r="P62" s="9"/>
    </row>
    <row r="63" spans="1:119" ht="15.75" thickBot="1">
      <c r="A63" s="12"/>
      <c r="B63" s="25">
        <v>381</v>
      </c>
      <c r="C63" s="20" t="s">
        <v>57</v>
      </c>
      <c r="D63" s="46">
        <v>840150</v>
      </c>
      <c r="E63" s="46">
        <v>1401005</v>
      </c>
      <c r="F63" s="46">
        <v>0</v>
      </c>
      <c r="G63" s="46">
        <v>968514</v>
      </c>
      <c r="H63" s="46">
        <v>0</v>
      </c>
      <c r="I63" s="46">
        <v>0</v>
      </c>
      <c r="J63" s="46">
        <v>210590</v>
      </c>
      <c r="K63" s="46">
        <v>0</v>
      </c>
      <c r="L63" s="46">
        <v>0</v>
      </c>
      <c r="M63" s="46">
        <v>0</v>
      </c>
      <c r="N63" s="46">
        <f t="shared" si="12"/>
        <v>3420259</v>
      </c>
      <c r="O63" s="47">
        <f t="shared" si="8"/>
        <v>41.327440792653455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5">SUM(D5,D12,D23,D39,D52,D56,D62)</f>
        <v>36164918</v>
      </c>
      <c r="E64" s="15">
        <f t="shared" si="15"/>
        <v>6367580</v>
      </c>
      <c r="F64" s="15">
        <f t="shared" si="15"/>
        <v>0</v>
      </c>
      <c r="G64" s="15">
        <f t="shared" si="15"/>
        <v>7547186</v>
      </c>
      <c r="H64" s="15">
        <f t="shared" si="15"/>
        <v>0</v>
      </c>
      <c r="I64" s="15">
        <f t="shared" si="15"/>
        <v>64882307</v>
      </c>
      <c r="J64" s="15">
        <f t="shared" si="15"/>
        <v>9909240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2"/>
        <v>124871231</v>
      </c>
      <c r="O64" s="38">
        <f t="shared" si="8"/>
        <v>1508.8355606573223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129</v>
      </c>
      <c r="M66" s="48"/>
      <c r="N66" s="48"/>
      <c r="O66" s="43">
        <v>82760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19386157</v>
      </c>
      <c r="E5" s="27">
        <f t="shared" si="0"/>
        <v>1846326</v>
      </c>
      <c r="F5" s="27">
        <f t="shared" si="0"/>
        <v>0</v>
      </c>
      <c r="G5" s="27">
        <f t="shared" si="0"/>
        <v>3034405</v>
      </c>
      <c r="H5" s="27">
        <f t="shared" si="0"/>
        <v>0</v>
      </c>
      <c r="I5" s="27">
        <f t="shared" si="0"/>
        <v>363863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24630751</v>
      </c>
      <c r="O5" s="33">
        <f t="shared" ref="O5:O36" si="2">(N5/O$63)</f>
        <v>303.39415402049667</v>
      </c>
      <c r="P5" s="6"/>
    </row>
    <row r="6" spans="1:133">
      <c r="A6" s="12"/>
      <c r="B6" s="25">
        <v>311</v>
      </c>
      <c r="C6" s="20" t="s">
        <v>2</v>
      </c>
      <c r="D6" s="46">
        <v>16290479</v>
      </c>
      <c r="E6" s="46">
        <v>0</v>
      </c>
      <c r="F6" s="46">
        <v>0</v>
      </c>
      <c r="G6" s="46">
        <v>284600</v>
      </c>
      <c r="H6" s="46">
        <v>0</v>
      </c>
      <c r="I6" s="46">
        <v>363863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16938942</v>
      </c>
      <c r="O6" s="47">
        <f t="shared" si="2"/>
        <v>208.64877315727236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1846326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1846326</v>
      </c>
      <c r="O7" s="47">
        <f t="shared" si="2"/>
        <v>22.742486204178164</v>
      </c>
      <c r="P7" s="9"/>
    </row>
    <row r="8" spans="1:133">
      <c r="A8" s="12"/>
      <c r="B8" s="25">
        <v>312.51</v>
      </c>
      <c r="C8" s="20" t="s">
        <v>66</v>
      </c>
      <c r="D8" s="46">
        <v>273487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273487</v>
      </c>
      <c r="O8" s="47">
        <f t="shared" si="2"/>
        <v>3.3687302916830903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2749805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2749805</v>
      </c>
      <c r="O9" s="47">
        <f t="shared" si="2"/>
        <v>33.871267737485219</v>
      </c>
      <c r="P9" s="9"/>
    </row>
    <row r="10" spans="1:133">
      <c r="A10" s="12"/>
      <c r="B10" s="25">
        <v>315</v>
      </c>
      <c r="C10" s="20" t="s">
        <v>98</v>
      </c>
      <c r="D10" s="46">
        <v>2390508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2390508</v>
      </c>
      <c r="O10" s="47">
        <f t="shared" si="2"/>
        <v>29.445555774536853</v>
      </c>
      <c r="P10" s="9"/>
    </row>
    <row r="11" spans="1:133">
      <c r="A11" s="12"/>
      <c r="B11" s="25">
        <v>316</v>
      </c>
      <c r="C11" s="20" t="s">
        <v>99</v>
      </c>
      <c r="D11" s="46">
        <v>431683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431683</v>
      </c>
      <c r="O11" s="47">
        <f t="shared" si="2"/>
        <v>5.3173408553409542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SUM(D13:D22)</f>
        <v>788263</v>
      </c>
      <c r="E12" s="32">
        <f t="shared" si="3"/>
        <v>3118180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4404083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8310526</v>
      </c>
      <c r="O12" s="45">
        <f t="shared" si="2"/>
        <v>102.36655005912495</v>
      </c>
      <c r="P12" s="10"/>
    </row>
    <row r="13" spans="1:133">
      <c r="A13" s="12"/>
      <c r="B13" s="25">
        <v>323.39999999999998</v>
      </c>
      <c r="C13" s="20" t="s">
        <v>100</v>
      </c>
      <c r="D13" s="46">
        <v>10464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1" si="4">SUM(D13:M13)</f>
        <v>10464</v>
      </c>
      <c r="O13" s="47">
        <f t="shared" si="2"/>
        <v>0.12889239258967283</v>
      </c>
      <c r="P13" s="9"/>
    </row>
    <row r="14" spans="1:133">
      <c r="A14" s="12"/>
      <c r="B14" s="25">
        <v>323.7</v>
      </c>
      <c r="C14" s="20" t="s">
        <v>15</v>
      </c>
      <c r="D14" s="46">
        <v>721099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721099</v>
      </c>
      <c r="O14" s="47">
        <f t="shared" si="2"/>
        <v>8.8822797595585339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104652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104652</v>
      </c>
      <c r="O15" s="47">
        <f t="shared" si="2"/>
        <v>1.2890717382735515</v>
      </c>
      <c r="P15" s="9"/>
    </row>
    <row r="16" spans="1:133">
      <c r="A16" s="12"/>
      <c r="B16" s="25">
        <v>324.12</v>
      </c>
      <c r="C16" s="20" t="s">
        <v>17</v>
      </c>
      <c r="D16" s="46">
        <v>0</v>
      </c>
      <c r="E16" s="46">
        <v>42273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42273</v>
      </c>
      <c r="O16" s="47">
        <f t="shared" si="2"/>
        <v>0.52070605045329132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4404083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4404083</v>
      </c>
      <c r="O17" s="47">
        <f t="shared" si="2"/>
        <v>54.248164662987783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1437838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1437838</v>
      </c>
      <c r="O18" s="47">
        <f t="shared" si="2"/>
        <v>17.710854355538036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814446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814446</v>
      </c>
      <c r="O19" s="47">
        <f t="shared" si="2"/>
        <v>10.032099921166733</v>
      </c>
      <c r="P19" s="9"/>
    </row>
    <row r="20" spans="1:16">
      <c r="A20" s="12"/>
      <c r="B20" s="25">
        <v>324.61</v>
      </c>
      <c r="C20" s="20" t="s">
        <v>70</v>
      </c>
      <c r="D20" s="46">
        <v>0</v>
      </c>
      <c r="E20" s="46">
        <v>391400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391400</v>
      </c>
      <c r="O20" s="47">
        <f t="shared" si="2"/>
        <v>4.821147024044147</v>
      </c>
      <c r="P20" s="9"/>
    </row>
    <row r="21" spans="1:16">
      <c r="A21" s="12"/>
      <c r="B21" s="25">
        <v>325.2</v>
      </c>
      <c r="C21" s="20" t="s">
        <v>71</v>
      </c>
      <c r="D21" s="46">
        <v>0</v>
      </c>
      <c r="E21" s="46">
        <v>327571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327571</v>
      </c>
      <c r="O21" s="47">
        <f t="shared" si="2"/>
        <v>4.0349206740244385</v>
      </c>
      <c r="P21" s="9"/>
    </row>
    <row r="22" spans="1:16">
      <c r="A22" s="12"/>
      <c r="B22" s="25">
        <v>329</v>
      </c>
      <c r="C22" s="20" t="s">
        <v>23</v>
      </c>
      <c r="D22" s="46">
        <v>56700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56700</v>
      </c>
      <c r="O22" s="47">
        <f t="shared" si="2"/>
        <v>0.69841348048876628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3945542</v>
      </c>
      <c r="E23" s="32">
        <f t="shared" si="5"/>
        <v>5272371</v>
      </c>
      <c r="F23" s="32">
        <f t="shared" si="5"/>
        <v>0</v>
      </c>
      <c r="G23" s="32">
        <f t="shared" si="5"/>
        <v>162913</v>
      </c>
      <c r="H23" s="32">
        <f t="shared" si="5"/>
        <v>0</v>
      </c>
      <c r="I23" s="32">
        <f t="shared" si="5"/>
        <v>717081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10097907</v>
      </c>
      <c r="O23" s="45">
        <f t="shared" si="2"/>
        <v>124.38296955065037</v>
      </c>
      <c r="P23" s="10"/>
    </row>
    <row r="24" spans="1:16">
      <c r="A24" s="12"/>
      <c r="B24" s="25">
        <v>331.49</v>
      </c>
      <c r="C24" s="20" t="s">
        <v>72</v>
      </c>
      <c r="D24" s="46">
        <v>26481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26481</v>
      </c>
      <c r="O24" s="47">
        <f t="shared" si="2"/>
        <v>0.32618496255419788</v>
      </c>
      <c r="P24" s="9"/>
    </row>
    <row r="25" spans="1:16">
      <c r="A25" s="12"/>
      <c r="B25" s="25">
        <v>331.62</v>
      </c>
      <c r="C25" s="20" t="s">
        <v>101</v>
      </c>
      <c r="D25" s="46">
        <v>0</v>
      </c>
      <c r="E25" s="46">
        <v>139546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139546</v>
      </c>
      <c r="O25" s="47">
        <f t="shared" si="2"/>
        <v>1.7188854946787544</v>
      </c>
      <c r="P25" s="9"/>
    </row>
    <row r="26" spans="1:16">
      <c r="A26" s="12"/>
      <c r="B26" s="25">
        <v>334.31</v>
      </c>
      <c r="C26" s="20" t="s">
        <v>120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717081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717081</v>
      </c>
      <c r="O26" s="47">
        <f t="shared" si="2"/>
        <v>8.8327872487189598</v>
      </c>
      <c r="P26" s="9"/>
    </row>
    <row r="27" spans="1:16">
      <c r="A27" s="12"/>
      <c r="B27" s="25">
        <v>334.39</v>
      </c>
      <c r="C27" s="20" t="s">
        <v>102</v>
      </c>
      <c r="D27" s="46">
        <v>5109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5109</v>
      </c>
      <c r="O27" s="47">
        <f t="shared" si="2"/>
        <v>6.293111943240047E-2</v>
      </c>
      <c r="P27" s="9"/>
    </row>
    <row r="28" spans="1:16">
      <c r="A28" s="12"/>
      <c r="B28" s="25">
        <v>334.49</v>
      </c>
      <c r="C28" s="20" t="s">
        <v>91</v>
      </c>
      <c r="D28" s="46">
        <v>0</v>
      </c>
      <c r="E28" s="46">
        <v>0</v>
      </c>
      <c r="F28" s="46">
        <v>0</v>
      </c>
      <c r="G28" s="46">
        <v>162913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162913</v>
      </c>
      <c r="O28" s="47">
        <f t="shared" si="2"/>
        <v>2.006713145447379</v>
      </c>
      <c r="P28" s="9"/>
    </row>
    <row r="29" spans="1:16">
      <c r="A29" s="12"/>
      <c r="B29" s="25">
        <v>335.12</v>
      </c>
      <c r="C29" s="20" t="s">
        <v>103</v>
      </c>
      <c r="D29" s="46">
        <v>1165000</v>
      </c>
      <c r="E29" s="46">
        <v>524335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1689335</v>
      </c>
      <c r="O29" s="47">
        <f t="shared" si="2"/>
        <v>20.808718466692945</v>
      </c>
      <c r="P29" s="9"/>
    </row>
    <row r="30" spans="1:16">
      <c r="A30" s="12"/>
      <c r="B30" s="25">
        <v>335.14</v>
      </c>
      <c r="C30" s="20" t="s">
        <v>104</v>
      </c>
      <c r="D30" s="46">
        <v>164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164</v>
      </c>
      <c r="O30" s="47">
        <f t="shared" si="2"/>
        <v>2.0201024832479306E-3</v>
      </c>
      <c r="P30" s="9"/>
    </row>
    <row r="31" spans="1:16">
      <c r="A31" s="12"/>
      <c r="B31" s="25">
        <v>335.15</v>
      </c>
      <c r="C31" s="20" t="s">
        <v>105</v>
      </c>
      <c r="D31" s="46">
        <v>22914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22914</v>
      </c>
      <c r="O31" s="47">
        <f t="shared" si="2"/>
        <v>0.28224773354355537</v>
      </c>
      <c r="P31" s="9"/>
    </row>
    <row r="32" spans="1:16">
      <c r="A32" s="12"/>
      <c r="B32" s="25">
        <v>335.18</v>
      </c>
      <c r="C32" s="20" t="s">
        <v>106</v>
      </c>
      <c r="D32" s="46">
        <v>2657351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2657351</v>
      </c>
      <c r="O32" s="47">
        <f t="shared" si="2"/>
        <v>32.732447280252266</v>
      </c>
      <c r="P32" s="9"/>
    </row>
    <row r="33" spans="1:16">
      <c r="A33" s="12"/>
      <c r="B33" s="25">
        <v>335.21</v>
      </c>
      <c r="C33" s="20" t="s">
        <v>76</v>
      </c>
      <c r="D33" s="46">
        <v>24458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24458</v>
      </c>
      <c r="O33" s="47">
        <f t="shared" si="2"/>
        <v>0.30126625936145052</v>
      </c>
      <c r="P33" s="9"/>
    </row>
    <row r="34" spans="1:16">
      <c r="A34" s="12"/>
      <c r="B34" s="25">
        <v>337.4</v>
      </c>
      <c r="C34" s="20" t="s">
        <v>108</v>
      </c>
      <c r="D34" s="46">
        <v>0</v>
      </c>
      <c r="E34" s="46">
        <v>3591359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3591359</v>
      </c>
      <c r="O34" s="47">
        <f t="shared" si="2"/>
        <v>44.237275817895153</v>
      </c>
      <c r="P34" s="9"/>
    </row>
    <row r="35" spans="1:16">
      <c r="A35" s="12"/>
      <c r="B35" s="25">
        <v>337.7</v>
      </c>
      <c r="C35" s="20" t="s">
        <v>109</v>
      </c>
      <c r="D35" s="46">
        <v>15000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15000</v>
      </c>
      <c r="O35" s="47">
        <f t="shared" si="2"/>
        <v>0.18476547102877414</v>
      </c>
      <c r="P35" s="9"/>
    </row>
    <row r="36" spans="1:16">
      <c r="A36" s="12"/>
      <c r="B36" s="25">
        <v>338</v>
      </c>
      <c r="C36" s="20" t="s">
        <v>33</v>
      </c>
      <c r="D36" s="46">
        <v>29065</v>
      </c>
      <c r="E36" s="46">
        <v>1017131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1046196</v>
      </c>
      <c r="O36" s="47">
        <f t="shared" si="2"/>
        <v>12.886726448561292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SUM(D38:D49)</f>
        <v>5027271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56030726</v>
      </c>
      <c r="J37" s="32">
        <f t="shared" si="7"/>
        <v>8977296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70035293</v>
      </c>
      <c r="O37" s="45">
        <f t="shared" ref="O37:O61" si="8">(N37/O$63)</f>
        <v>862.67359331888053</v>
      </c>
      <c r="P37" s="10"/>
    </row>
    <row r="38" spans="1:16">
      <c r="A38" s="12"/>
      <c r="B38" s="25">
        <v>341.2</v>
      </c>
      <c r="C38" s="20" t="s">
        <v>110</v>
      </c>
      <c r="D38" s="46">
        <v>2723993</v>
      </c>
      <c r="E38" s="46">
        <v>0</v>
      </c>
      <c r="F38" s="46">
        <v>0</v>
      </c>
      <c r="G38" s="46">
        <v>0</v>
      </c>
      <c r="H38" s="46">
        <v>0</v>
      </c>
      <c r="I38" s="46">
        <v>1646475</v>
      </c>
      <c r="J38" s="46">
        <v>8961898</v>
      </c>
      <c r="K38" s="46">
        <v>0</v>
      </c>
      <c r="L38" s="46">
        <v>0</v>
      </c>
      <c r="M38" s="46">
        <v>0</v>
      </c>
      <c r="N38" s="46">
        <f t="shared" ref="N38:N49" si="9">SUM(D38:M38)</f>
        <v>13332366</v>
      </c>
      <c r="O38" s="47">
        <f t="shared" si="8"/>
        <v>164.22405892786756</v>
      </c>
      <c r="P38" s="9"/>
    </row>
    <row r="39" spans="1:16">
      <c r="A39" s="12"/>
      <c r="B39" s="25">
        <v>341.9</v>
      </c>
      <c r="C39" s="20" t="s">
        <v>111</v>
      </c>
      <c r="D39" s="46">
        <v>160320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160320</v>
      </c>
      <c r="O39" s="47">
        <f t="shared" si="8"/>
        <v>1.9747733543555381</v>
      </c>
      <c r="P39" s="9"/>
    </row>
    <row r="40" spans="1:16">
      <c r="A40" s="12"/>
      <c r="B40" s="25">
        <v>342.2</v>
      </c>
      <c r="C40" s="20" t="s">
        <v>112</v>
      </c>
      <c r="D40" s="46">
        <v>37585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37585</v>
      </c>
      <c r="O40" s="47">
        <f t="shared" si="8"/>
        <v>0.46296068190776507</v>
      </c>
      <c r="P40" s="9"/>
    </row>
    <row r="41" spans="1:16">
      <c r="A41" s="12"/>
      <c r="B41" s="25">
        <v>342.5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2031003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2031003</v>
      </c>
      <c r="O41" s="47">
        <f t="shared" si="8"/>
        <v>25.017281730390224</v>
      </c>
      <c r="P41" s="9"/>
    </row>
    <row r="42" spans="1:16">
      <c r="A42" s="12"/>
      <c r="B42" s="25">
        <v>342.9</v>
      </c>
      <c r="C42" s="20" t="s">
        <v>113</v>
      </c>
      <c r="D42" s="46">
        <v>3145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3145</v>
      </c>
      <c r="O42" s="47">
        <f t="shared" si="8"/>
        <v>3.8739160425699644E-2</v>
      </c>
      <c r="P42" s="9"/>
    </row>
    <row r="43" spans="1:16">
      <c r="A43" s="12"/>
      <c r="B43" s="25">
        <v>343.4</v>
      </c>
      <c r="C43" s="20" t="s">
        <v>44</v>
      </c>
      <c r="D43" s="46">
        <v>45893</v>
      </c>
      <c r="E43" s="46">
        <v>0</v>
      </c>
      <c r="F43" s="46">
        <v>0</v>
      </c>
      <c r="G43" s="46">
        <v>0</v>
      </c>
      <c r="H43" s="46">
        <v>0</v>
      </c>
      <c r="I43" s="46">
        <v>7634486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7680379</v>
      </c>
      <c r="O43" s="47">
        <f t="shared" si="8"/>
        <v>94.604589574300348</v>
      </c>
      <c r="P43" s="9"/>
    </row>
    <row r="44" spans="1:16">
      <c r="A44" s="12"/>
      <c r="B44" s="25">
        <v>343.6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37354796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37354796</v>
      </c>
      <c r="O44" s="47">
        <f t="shared" si="8"/>
        <v>460.12509854158452</v>
      </c>
      <c r="P44" s="9"/>
    </row>
    <row r="45" spans="1:16">
      <c r="A45" s="12"/>
      <c r="B45" s="25">
        <v>343.9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7038305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7038305</v>
      </c>
      <c r="O45" s="47">
        <f t="shared" si="8"/>
        <v>86.695715904611745</v>
      </c>
      <c r="P45" s="9"/>
    </row>
    <row r="46" spans="1:16">
      <c r="A46" s="12"/>
      <c r="B46" s="25">
        <v>344.9</v>
      </c>
      <c r="C46" s="20" t="s">
        <v>114</v>
      </c>
      <c r="D46" s="46">
        <v>173143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15398</v>
      </c>
      <c r="K46" s="46">
        <v>0</v>
      </c>
      <c r="L46" s="46">
        <v>0</v>
      </c>
      <c r="M46" s="46">
        <v>0</v>
      </c>
      <c r="N46" s="46">
        <f t="shared" si="9"/>
        <v>188541</v>
      </c>
      <c r="O46" s="47">
        <f t="shared" si="8"/>
        <v>2.3223911115490736</v>
      </c>
      <c r="P46" s="9"/>
    </row>
    <row r="47" spans="1:16">
      <c r="A47" s="12"/>
      <c r="B47" s="25">
        <v>346.4</v>
      </c>
      <c r="C47" s="20" t="s">
        <v>83</v>
      </c>
      <c r="D47" s="46">
        <v>29368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29368</v>
      </c>
      <c r="O47" s="47">
        <f t="shared" si="8"/>
        <v>0.36174615687820261</v>
      </c>
      <c r="P47" s="9"/>
    </row>
    <row r="48" spans="1:16">
      <c r="A48" s="12"/>
      <c r="B48" s="25">
        <v>347.2</v>
      </c>
      <c r="C48" s="20" t="s">
        <v>47</v>
      </c>
      <c r="D48" s="46">
        <v>1683746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1683746</v>
      </c>
      <c r="O48" s="47">
        <f t="shared" si="8"/>
        <v>20.739874852187622</v>
      </c>
      <c r="P48" s="9"/>
    </row>
    <row r="49" spans="1:119">
      <c r="A49" s="12"/>
      <c r="B49" s="25">
        <v>349</v>
      </c>
      <c r="C49" s="20" t="s">
        <v>77</v>
      </c>
      <c r="D49" s="46">
        <v>170078</v>
      </c>
      <c r="E49" s="46">
        <v>0</v>
      </c>
      <c r="F49" s="46">
        <v>0</v>
      </c>
      <c r="G49" s="46">
        <v>0</v>
      </c>
      <c r="H49" s="46">
        <v>0</v>
      </c>
      <c r="I49" s="46">
        <v>325661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495739</v>
      </c>
      <c r="O49" s="47">
        <f t="shared" si="8"/>
        <v>6.1063633228222312</v>
      </c>
      <c r="P49" s="9"/>
    </row>
    <row r="50" spans="1:119" ht="15.75">
      <c r="A50" s="29" t="s">
        <v>39</v>
      </c>
      <c r="B50" s="30"/>
      <c r="C50" s="31"/>
      <c r="D50" s="32">
        <f t="shared" ref="D50:M50" si="10">SUM(D51:D53)</f>
        <v>363852</v>
      </c>
      <c r="E50" s="32">
        <f t="shared" si="10"/>
        <v>210519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1" si="11">SUM(D50:M50)</f>
        <v>574371</v>
      </c>
      <c r="O50" s="45">
        <f t="shared" si="8"/>
        <v>7.0749285573512024</v>
      </c>
      <c r="P50" s="10"/>
    </row>
    <row r="51" spans="1:119">
      <c r="A51" s="13"/>
      <c r="B51" s="39">
        <v>351.9</v>
      </c>
      <c r="C51" s="21" t="s">
        <v>115</v>
      </c>
      <c r="D51" s="46">
        <v>0</v>
      </c>
      <c r="E51" s="46">
        <v>4216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4216</v>
      </c>
      <c r="O51" s="47">
        <f t="shared" si="8"/>
        <v>5.1931415057154116E-2</v>
      </c>
      <c r="P51" s="9"/>
    </row>
    <row r="52" spans="1:119">
      <c r="A52" s="13"/>
      <c r="B52" s="39">
        <v>354</v>
      </c>
      <c r="C52" s="21" t="s">
        <v>50</v>
      </c>
      <c r="D52" s="46">
        <v>363852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363852</v>
      </c>
      <c r="O52" s="47">
        <f t="shared" si="8"/>
        <v>4.4818190776507683</v>
      </c>
      <c r="P52" s="9"/>
    </row>
    <row r="53" spans="1:119">
      <c r="A53" s="13"/>
      <c r="B53" s="39">
        <v>356</v>
      </c>
      <c r="C53" s="21" t="s">
        <v>116</v>
      </c>
      <c r="D53" s="46">
        <v>0</v>
      </c>
      <c r="E53" s="46">
        <v>206303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206303</v>
      </c>
      <c r="O53" s="47">
        <f t="shared" si="8"/>
        <v>2.5411780646432796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SUM(D55:D58)</f>
        <v>177095</v>
      </c>
      <c r="E54" s="32">
        <f t="shared" si="12"/>
        <v>37491</v>
      </c>
      <c r="F54" s="32">
        <f t="shared" si="12"/>
        <v>0</v>
      </c>
      <c r="G54" s="32">
        <f t="shared" si="12"/>
        <v>37533</v>
      </c>
      <c r="H54" s="32">
        <f t="shared" si="12"/>
        <v>0</v>
      </c>
      <c r="I54" s="32">
        <f t="shared" si="12"/>
        <v>743547</v>
      </c>
      <c r="J54" s="32">
        <f t="shared" si="12"/>
        <v>283074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1278740</v>
      </c>
      <c r="O54" s="45">
        <f t="shared" si="8"/>
        <v>15.75113322822231</v>
      </c>
      <c r="P54" s="10"/>
    </row>
    <row r="55" spans="1:119">
      <c r="A55" s="12"/>
      <c r="B55" s="25">
        <v>361.1</v>
      </c>
      <c r="C55" s="20" t="s">
        <v>52</v>
      </c>
      <c r="D55" s="46">
        <v>101096</v>
      </c>
      <c r="E55" s="46">
        <v>37491</v>
      </c>
      <c r="F55" s="46">
        <v>0</v>
      </c>
      <c r="G55" s="46">
        <v>37533</v>
      </c>
      <c r="H55" s="46">
        <v>0</v>
      </c>
      <c r="I55" s="46">
        <v>460402</v>
      </c>
      <c r="J55" s="46">
        <v>69738</v>
      </c>
      <c r="K55" s="46">
        <v>0</v>
      </c>
      <c r="L55" s="46">
        <v>0</v>
      </c>
      <c r="M55" s="46">
        <v>0</v>
      </c>
      <c r="N55" s="46">
        <f t="shared" si="11"/>
        <v>706260</v>
      </c>
      <c r="O55" s="47">
        <f t="shared" si="8"/>
        <v>8.6994974379188026</v>
      </c>
      <c r="P55" s="9"/>
    </row>
    <row r="56" spans="1:119">
      <c r="A56" s="12"/>
      <c r="B56" s="25">
        <v>362</v>
      </c>
      <c r="C56" s="20" t="s">
        <v>53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283145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283145</v>
      </c>
      <c r="O56" s="47">
        <f t="shared" si="8"/>
        <v>3.4876946196294836</v>
      </c>
      <c r="P56" s="9"/>
    </row>
    <row r="57" spans="1:119">
      <c r="A57" s="12"/>
      <c r="B57" s="25">
        <v>366</v>
      </c>
      <c r="C57" s="20" t="s">
        <v>55</v>
      </c>
      <c r="D57" s="46">
        <v>5492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5492</v>
      </c>
      <c r="O57" s="47">
        <f t="shared" si="8"/>
        <v>6.7648797792668511E-2</v>
      </c>
      <c r="P57" s="9"/>
    </row>
    <row r="58" spans="1:119">
      <c r="A58" s="12"/>
      <c r="B58" s="25">
        <v>369.9</v>
      </c>
      <c r="C58" s="20" t="s">
        <v>56</v>
      </c>
      <c r="D58" s="46">
        <v>70507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213336</v>
      </c>
      <c r="K58" s="46">
        <v>0</v>
      </c>
      <c r="L58" s="46">
        <v>0</v>
      </c>
      <c r="M58" s="46">
        <v>0</v>
      </c>
      <c r="N58" s="46">
        <f t="shared" si="11"/>
        <v>283843</v>
      </c>
      <c r="O58" s="47">
        <f t="shared" si="8"/>
        <v>3.496292372881356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SUM(D60:D60)</f>
        <v>813319</v>
      </c>
      <c r="E59" s="32">
        <f t="shared" si="13"/>
        <v>658814</v>
      </c>
      <c r="F59" s="32">
        <f t="shared" si="13"/>
        <v>0</v>
      </c>
      <c r="G59" s="32">
        <f t="shared" si="13"/>
        <v>1275000</v>
      </c>
      <c r="H59" s="32">
        <f t="shared" si="13"/>
        <v>0</v>
      </c>
      <c r="I59" s="32">
        <f t="shared" si="13"/>
        <v>0</v>
      </c>
      <c r="J59" s="32">
        <f t="shared" si="13"/>
        <v>355000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3102133</v>
      </c>
      <c r="O59" s="45">
        <f t="shared" si="8"/>
        <v>38.211137662593615</v>
      </c>
      <c r="P59" s="9"/>
    </row>
    <row r="60" spans="1:119" ht="15.75" thickBot="1">
      <c r="A60" s="12"/>
      <c r="B60" s="25">
        <v>381</v>
      </c>
      <c r="C60" s="20" t="s">
        <v>57</v>
      </c>
      <c r="D60" s="46">
        <v>813319</v>
      </c>
      <c r="E60" s="46">
        <v>658814</v>
      </c>
      <c r="F60" s="46">
        <v>0</v>
      </c>
      <c r="G60" s="46">
        <v>1275000</v>
      </c>
      <c r="H60" s="46">
        <v>0</v>
      </c>
      <c r="I60" s="46">
        <v>0</v>
      </c>
      <c r="J60" s="46">
        <v>355000</v>
      </c>
      <c r="K60" s="46">
        <v>0</v>
      </c>
      <c r="L60" s="46">
        <v>0</v>
      </c>
      <c r="M60" s="46">
        <v>0</v>
      </c>
      <c r="N60" s="46">
        <f t="shared" si="11"/>
        <v>3102133</v>
      </c>
      <c r="O60" s="47">
        <f t="shared" si="8"/>
        <v>38.211137662593615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4">SUM(D5,D12,D23,D37,D50,D54,D59)</f>
        <v>30501499</v>
      </c>
      <c r="E61" s="15">
        <f t="shared" si="14"/>
        <v>11143701</v>
      </c>
      <c r="F61" s="15">
        <f t="shared" si="14"/>
        <v>0</v>
      </c>
      <c r="G61" s="15">
        <f t="shared" si="14"/>
        <v>4509851</v>
      </c>
      <c r="H61" s="15">
        <f t="shared" si="14"/>
        <v>0</v>
      </c>
      <c r="I61" s="15">
        <f t="shared" si="14"/>
        <v>62259300</v>
      </c>
      <c r="J61" s="15">
        <f t="shared" si="14"/>
        <v>9615370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1"/>
        <v>118029721</v>
      </c>
      <c r="O61" s="38">
        <f t="shared" si="8"/>
        <v>1453.8544663973196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125</v>
      </c>
      <c r="M63" s="48"/>
      <c r="N63" s="48"/>
      <c r="O63" s="43">
        <v>81184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18965228</v>
      </c>
      <c r="E5" s="27">
        <f t="shared" si="0"/>
        <v>1740763</v>
      </c>
      <c r="F5" s="27">
        <f t="shared" si="0"/>
        <v>0</v>
      </c>
      <c r="G5" s="27">
        <f t="shared" si="0"/>
        <v>2587863</v>
      </c>
      <c r="H5" s="27">
        <f t="shared" si="0"/>
        <v>0</v>
      </c>
      <c r="I5" s="27">
        <f t="shared" si="0"/>
        <v>316403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23610257</v>
      </c>
      <c r="O5" s="33">
        <f t="shared" ref="O5:O36" si="2">(N5/O$62)</f>
        <v>295.79004272058734</v>
      </c>
      <c r="P5" s="6"/>
    </row>
    <row r="6" spans="1:133">
      <c r="A6" s="12"/>
      <c r="B6" s="25">
        <v>311</v>
      </c>
      <c r="C6" s="20" t="s">
        <v>2</v>
      </c>
      <c r="D6" s="46">
        <v>15662130</v>
      </c>
      <c r="E6" s="46">
        <v>0</v>
      </c>
      <c r="F6" s="46">
        <v>0</v>
      </c>
      <c r="G6" s="46">
        <v>0</v>
      </c>
      <c r="H6" s="46">
        <v>0</v>
      </c>
      <c r="I6" s="46">
        <v>316403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15978533</v>
      </c>
      <c r="O6" s="47">
        <f t="shared" si="2"/>
        <v>200.17956427506545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1740763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1740763</v>
      </c>
      <c r="O7" s="47">
        <f t="shared" si="2"/>
        <v>21.80833364653412</v>
      </c>
      <c r="P7" s="9"/>
    </row>
    <row r="8" spans="1:133">
      <c r="A8" s="12"/>
      <c r="B8" s="25">
        <v>312.51</v>
      </c>
      <c r="C8" s="20" t="s">
        <v>66</v>
      </c>
      <c r="D8" s="46">
        <v>324642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324642</v>
      </c>
      <c r="O8" s="47">
        <f t="shared" si="2"/>
        <v>4.0671251926184837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2587863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2587863</v>
      </c>
      <c r="O9" s="47">
        <f t="shared" si="2"/>
        <v>32.420829105122714</v>
      </c>
      <c r="P9" s="9"/>
    </row>
    <row r="10" spans="1:133">
      <c r="A10" s="12"/>
      <c r="B10" s="25">
        <v>315</v>
      </c>
      <c r="C10" s="20" t="s">
        <v>98</v>
      </c>
      <c r="D10" s="46">
        <v>2529845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2529845</v>
      </c>
      <c r="O10" s="47">
        <f t="shared" si="2"/>
        <v>31.69397777527217</v>
      </c>
      <c r="P10" s="9"/>
    </row>
    <row r="11" spans="1:133">
      <c r="A11" s="12"/>
      <c r="B11" s="25">
        <v>316</v>
      </c>
      <c r="C11" s="20" t="s">
        <v>99</v>
      </c>
      <c r="D11" s="46">
        <v>448611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448611</v>
      </c>
      <c r="O11" s="47">
        <f t="shared" si="2"/>
        <v>5.6202127259743673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SUM(D13:D21)</f>
        <v>785349</v>
      </c>
      <c r="E12" s="32">
        <f t="shared" si="3"/>
        <v>1946778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2056617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4788744</v>
      </c>
      <c r="O12" s="45">
        <f t="shared" si="2"/>
        <v>59.993535535761268</v>
      </c>
      <c r="P12" s="10"/>
    </row>
    <row r="13" spans="1:133">
      <c r="A13" s="12"/>
      <c r="B13" s="25">
        <v>323.39999999999998</v>
      </c>
      <c r="C13" s="20" t="s">
        <v>100</v>
      </c>
      <c r="D13" s="46">
        <v>9750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9750</v>
      </c>
      <c r="O13" s="47">
        <f t="shared" si="2"/>
        <v>0.12214830683654677</v>
      </c>
      <c r="P13" s="9"/>
    </row>
    <row r="14" spans="1:133">
      <c r="A14" s="12"/>
      <c r="B14" s="25">
        <v>323.7</v>
      </c>
      <c r="C14" s="20" t="s">
        <v>15</v>
      </c>
      <c r="D14" s="46">
        <v>673349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673349</v>
      </c>
      <c r="O14" s="47">
        <f t="shared" si="2"/>
        <v>8.4357374625725061</v>
      </c>
      <c r="P14" s="9"/>
    </row>
    <row r="15" spans="1:133">
      <c r="A15" s="12"/>
      <c r="B15" s="25">
        <v>324.11</v>
      </c>
      <c r="C15" s="20" t="s">
        <v>16</v>
      </c>
      <c r="D15" s="46">
        <v>0</v>
      </c>
      <c r="E15" s="46">
        <v>106431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106431</v>
      </c>
      <c r="O15" s="47">
        <f t="shared" si="2"/>
        <v>1.3333709174277446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1371237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1371237</v>
      </c>
      <c r="O16" s="47">
        <f t="shared" si="2"/>
        <v>17.178900289397529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685380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685380</v>
      </c>
      <c r="O17" s="47">
        <f t="shared" si="2"/>
        <v>8.5864622091930691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1246201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1246201</v>
      </c>
      <c r="O18" s="47">
        <f t="shared" si="2"/>
        <v>15.61244534646271</v>
      </c>
      <c r="P18" s="9"/>
    </row>
    <row r="19" spans="1:16">
      <c r="A19" s="12"/>
      <c r="B19" s="25">
        <v>324.61</v>
      </c>
      <c r="C19" s="20" t="s">
        <v>70</v>
      </c>
      <c r="D19" s="46">
        <v>0</v>
      </c>
      <c r="E19" s="46">
        <v>346587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346587</v>
      </c>
      <c r="O19" s="47">
        <f t="shared" si="2"/>
        <v>4.3420528432367425</v>
      </c>
      <c r="P19" s="9"/>
    </row>
    <row r="20" spans="1:16">
      <c r="A20" s="12"/>
      <c r="B20" s="25">
        <v>325.2</v>
      </c>
      <c r="C20" s="20" t="s">
        <v>71</v>
      </c>
      <c r="D20" s="46">
        <v>0</v>
      </c>
      <c r="E20" s="46">
        <v>247559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247559</v>
      </c>
      <c r="O20" s="47">
        <f t="shared" si="2"/>
        <v>3.1014269427844803</v>
      </c>
      <c r="P20" s="9"/>
    </row>
    <row r="21" spans="1:16">
      <c r="A21" s="12"/>
      <c r="B21" s="25">
        <v>329</v>
      </c>
      <c r="C21" s="20" t="s">
        <v>23</v>
      </c>
      <c r="D21" s="46">
        <v>102250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102250</v>
      </c>
      <c r="O21" s="47">
        <f t="shared" si="2"/>
        <v>1.2809912178499392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SUM(D23:D35)</f>
        <v>4002969</v>
      </c>
      <c r="E22" s="32">
        <f t="shared" si="5"/>
        <v>9158540</v>
      </c>
      <c r="F22" s="32">
        <f t="shared" si="5"/>
        <v>0</v>
      </c>
      <c r="G22" s="32">
        <f t="shared" si="5"/>
        <v>5589</v>
      </c>
      <c r="H22" s="32">
        <f t="shared" si="5"/>
        <v>0</v>
      </c>
      <c r="I22" s="32">
        <f t="shared" si="5"/>
        <v>813570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13980668</v>
      </c>
      <c r="O22" s="45">
        <f t="shared" si="2"/>
        <v>175.1502486814247</v>
      </c>
      <c r="P22" s="10"/>
    </row>
    <row r="23" spans="1:16">
      <c r="A23" s="12"/>
      <c r="B23" s="25">
        <v>331.49</v>
      </c>
      <c r="C23" s="20" t="s">
        <v>72</v>
      </c>
      <c r="D23" s="46">
        <v>277831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277831</v>
      </c>
      <c r="O23" s="47">
        <f t="shared" si="2"/>
        <v>3.4806755114568846</v>
      </c>
      <c r="P23" s="9"/>
    </row>
    <row r="24" spans="1:16">
      <c r="A24" s="12"/>
      <c r="B24" s="25">
        <v>331.62</v>
      </c>
      <c r="C24" s="20" t="s">
        <v>101</v>
      </c>
      <c r="D24" s="46">
        <v>0</v>
      </c>
      <c r="E24" s="46">
        <v>746009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746009</v>
      </c>
      <c r="O24" s="47">
        <f t="shared" si="2"/>
        <v>9.3460242292128637</v>
      </c>
      <c r="P24" s="9"/>
    </row>
    <row r="25" spans="1:16">
      <c r="A25" s="12"/>
      <c r="B25" s="25">
        <v>334.31</v>
      </c>
      <c r="C25" s="20" t="s">
        <v>120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813570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813570</v>
      </c>
      <c r="O25" s="47">
        <f t="shared" si="2"/>
        <v>10.192430563385575</v>
      </c>
      <c r="P25" s="9"/>
    </row>
    <row r="26" spans="1:16">
      <c r="A26" s="12"/>
      <c r="B26" s="25">
        <v>334.39</v>
      </c>
      <c r="C26" s="20" t="s">
        <v>102</v>
      </c>
      <c r="D26" s="46">
        <v>5000</v>
      </c>
      <c r="E26" s="46">
        <v>86902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91902</v>
      </c>
      <c r="O26" s="47">
        <f t="shared" si="2"/>
        <v>1.1513511481940844</v>
      </c>
      <c r="P26" s="9"/>
    </row>
    <row r="27" spans="1:16">
      <c r="A27" s="12"/>
      <c r="B27" s="25">
        <v>334.7</v>
      </c>
      <c r="C27" s="20" t="s">
        <v>27</v>
      </c>
      <c r="D27" s="46">
        <v>0</v>
      </c>
      <c r="E27" s="46">
        <v>0</v>
      </c>
      <c r="F27" s="46">
        <v>0</v>
      </c>
      <c r="G27" s="46">
        <v>5589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5589</v>
      </c>
      <c r="O27" s="47">
        <f t="shared" si="2"/>
        <v>7.0019167888149741E-2</v>
      </c>
      <c r="P27" s="9"/>
    </row>
    <row r="28" spans="1:16">
      <c r="A28" s="12"/>
      <c r="B28" s="25">
        <v>335.12</v>
      </c>
      <c r="C28" s="20" t="s">
        <v>103</v>
      </c>
      <c r="D28" s="46">
        <v>1092500</v>
      </c>
      <c r="E28" s="46">
        <v>600194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1692694</v>
      </c>
      <c r="O28" s="47">
        <f t="shared" si="2"/>
        <v>21.20612370178274</v>
      </c>
      <c r="P28" s="9"/>
    </row>
    <row r="29" spans="1:16">
      <c r="A29" s="12"/>
      <c r="B29" s="25">
        <v>335.14</v>
      </c>
      <c r="C29" s="20" t="s">
        <v>104</v>
      </c>
      <c r="D29" s="46">
        <v>155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155</v>
      </c>
      <c r="O29" s="47">
        <f t="shared" si="2"/>
        <v>1.9418448779143333E-3</v>
      </c>
      <c r="P29" s="9"/>
    </row>
    <row r="30" spans="1:16">
      <c r="A30" s="12"/>
      <c r="B30" s="25">
        <v>335.15</v>
      </c>
      <c r="C30" s="20" t="s">
        <v>105</v>
      </c>
      <c r="D30" s="46">
        <v>21752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21752</v>
      </c>
      <c r="O30" s="47">
        <f t="shared" si="2"/>
        <v>0.27250974054446825</v>
      </c>
      <c r="P30" s="9"/>
    </row>
    <row r="31" spans="1:16">
      <c r="A31" s="12"/>
      <c r="B31" s="25">
        <v>335.18</v>
      </c>
      <c r="C31" s="20" t="s">
        <v>106</v>
      </c>
      <c r="D31" s="46">
        <v>2537807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2537807</v>
      </c>
      <c r="O31" s="47">
        <f t="shared" si="2"/>
        <v>31.793725961839616</v>
      </c>
      <c r="P31" s="9"/>
    </row>
    <row r="32" spans="1:16">
      <c r="A32" s="12"/>
      <c r="B32" s="25">
        <v>335.21</v>
      </c>
      <c r="C32" s="20" t="s">
        <v>76</v>
      </c>
      <c r="D32" s="46">
        <v>23108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23108</v>
      </c>
      <c r="O32" s="47">
        <f t="shared" si="2"/>
        <v>0.28949775121835108</v>
      </c>
      <c r="P32" s="9"/>
    </row>
    <row r="33" spans="1:16">
      <c r="A33" s="12"/>
      <c r="B33" s="25">
        <v>337.4</v>
      </c>
      <c r="C33" s="20" t="s">
        <v>108</v>
      </c>
      <c r="D33" s="46">
        <v>0</v>
      </c>
      <c r="E33" s="46">
        <v>6777897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6777897</v>
      </c>
      <c r="O33" s="47">
        <f t="shared" si="2"/>
        <v>84.913706919231785</v>
      </c>
      <c r="P33" s="9"/>
    </row>
    <row r="34" spans="1:16">
      <c r="A34" s="12"/>
      <c r="B34" s="25">
        <v>337.7</v>
      </c>
      <c r="C34" s="20" t="s">
        <v>109</v>
      </c>
      <c r="D34" s="46">
        <v>17500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17500</v>
      </c>
      <c r="O34" s="47">
        <f t="shared" si="2"/>
        <v>0.21924055073226345</v>
      </c>
      <c r="P34" s="9"/>
    </row>
    <row r="35" spans="1:16">
      <c r="A35" s="12"/>
      <c r="B35" s="25">
        <v>338</v>
      </c>
      <c r="C35" s="20" t="s">
        <v>33</v>
      </c>
      <c r="D35" s="46">
        <v>27316</v>
      </c>
      <c r="E35" s="46">
        <v>947538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974854</v>
      </c>
      <c r="O35" s="47">
        <f t="shared" si="2"/>
        <v>12.213001591059998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SUM(D37:D48)</f>
        <v>4218209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53463350</v>
      </c>
      <c r="J36" s="32">
        <f t="shared" si="7"/>
        <v>7492117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65173676</v>
      </c>
      <c r="O36" s="45">
        <f t="shared" si="2"/>
        <v>816.49786397063428</v>
      </c>
      <c r="P36" s="10"/>
    </row>
    <row r="37" spans="1:16">
      <c r="A37" s="12"/>
      <c r="B37" s="25">
        <v>341.2</v>
      </c>
      <c r="C37" s="20" t="s">
        <v>110</v>
      </c>
      <c r="D37" s="46">
        <v>2020645</v>
      </c>
      <c r="E37" s="46">
        <v>0</v>
      </c>
      <c r="F37" s="46">
        <v>0</v>
      </c>
      <c r="G37" s="46">
        <v>0</v>
      </c>
      <c r="H37" s="46">
        <v>0</v>
      </c>
      <c r="I37" s="46">
        <v>1909605</v>
      </c>
      <c r="J37" s="46">
        <v>7472870</v>
      </c>
      <c r="K37" s="46">
        <v>0</v>
      </c>
      <c r="L37" s="46">
        <v>0</v>
      </c>
      <c r="M37" s="46">
        <v>0</v>
      </c>
      <c r="N37" s="46">
        <f t="shared" ref="N37:N48" si="8">SUM(D37:M37)</f>
        <v>11403120</v>
      </c>
      <c r="O37" s="47">
        <f t="shared" ref="O37:O60" si="9">(N37/O$62)</f>
        <v>142.8586462209193</v>
      </c>
      <c r="P37" s="9"/>
    </row>
    <row r="38" spans="1:16">
      <c r="A38" s="12"/>
      <c r="B38" s="25">
        <v>341.9</v>
      </c>
      <c r="C38" s="20" t="s">
        <v>111</v>
      </c>
      <c r="D38" s="46">
        <v>119790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119790</v>
      </c>
      <c r="O38" s="47">
        <f t="shared" si="9"/>
        <v>1.5007328898410193</v>
      </c>
      <c r="P38" s="9"/>
    </row>
    <row r="39" spans="1:16">
      <c r="A39" s="12"/>
      <c r="B39" s="25">
        <v>342.2</v>
      </c>
      <c r="C39" s="20" t="s">
        <v>112</v>
      </c>
      <c r="D39" s="46">
        <v>43424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43424</v>
      </c>
      <c r="O39" s="47">
        <f t="shared" si="9"/>
        <v>0.54401723857130324</v>
      </c>
      <c r="P39" s="9"/>
    </row>
    <row r="40" spans="1:16">
      <c r="A40" s="12"/>
      <c r="B40" s="25">
        <v>342.5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1717303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1717303</v>
      </c>
      <c r="O40" s="47">
        <f t="shared" si="9"/>
        <v>21.514426028238184</v>
      </c>
      <c r="P40" s="9"/>
    </row>
    <row r="41" spans="1:16">
      <c r="A41" s="12"/>
      <c r="B41" s="25">
        <v>342.9</v>
      </c>
      <c r="C41" s="20" t="s">
        <v>113</v>
      </c>
      <c r="D41" s="46">
        <v>3092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3092</v>
      </c>
      <c r="O41" s="47">
        <f t="shared" si="9"/>
        <v>3.8736673306523348E-2</v>
      </c>
      <c r="P41" s="9"/>
    </row>
    <row r="42" spans="1:16">
      <c r="A42" s="12"/>
      <c r="B42" s="25">
        <v>343.4</v>
      </c>
      <c r="C42" s="20" t="s">
        <v>44</v>
      </c>
      <c r="D42" s="46">
        <v>52879</v>
      </c>
      <c r="E42" s="46">
        <v>0</v>
      </c>
      <c r="F42" s="46">
        <v>0</v>
      </c>
      <c r="G42" s="46">
        <v>0</v>
      </c>
      <c r="H42" s="46">
        <v>0</v>
      </c>
      <c r="I42" s="46">
        <v>7349016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7401895</v>
      </c>
      <c r="O42" s="47">
        <f t="shared" si="9"/>
        <v>92.73117350070784</v>
      </c>
      <c r="P42" s="9"/>
    </row>
    <row r="43" spans="1:16">
      <c r="A43" s="12"/>
      <c r="B43" s="25">
        <v>343.6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35053589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35053589</v>
      </c>
      <c r="O43" s="47">
        <f t="shared" si="9"/>
        <v>439.15246614299497</v>
      </c>
      <c r="P43" s="9"/>
    </row>
    <row r="44" spans="1:16">
      <c r="A44" s="12"/>
      <c r="B44" s="25">
        <v>343.9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7048000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7048000</v>
      </c>
      <c r="O44" s="47">
        <f t="shared" si="9"/>
        <v>88.297565803485298</v>
      </c>
      <c r="P44" s="9"/>
    </row>
    <row r="45" spans="1:16">
      <c r="A45" s="12"/>
      <c r="B45" s="25">
        <v>344.9</v>
      </c>
      <c r="C45" s="20" t="s">
        <v>114</v>
      </c>
      <c r="D45" s="46">
        <v>116916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19247</v>
      </c>
      <c r="K45" s="46">
        <v>0</v>
      </c>
      <c r="L45" s="46">
        <v>0</v>
      </c>
      <c r="M45" s="46">
        <v>0</v>
      </c>
      <c r="N45" s="46">
        <f t="shared" si="8"/>
        <v>136163</v>
      </c>
      <c r="O45" s="47">
        <f t="shared" si="9"/>
        <v>1.7058543491061249</v>
      </c>
      <c r="P45" s="9"/>
    </row>
    <row r="46" spans="1:16">
      <c r="A46" s="12"/>
      <c r="B46" s="25">
        <v>346.4</v>
      </c>
      <c r="C46" s="20" t="s">
        <v>83</v>
      </c>
      <c r="D46" s="46">
        <v>29936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29936</v>
      </c>
      <c r="O46" s="47">
        <f t="shared" si="9"/>
        <v>0.37503915009834504</v>
      </c>
      <c r="P46" s="9"/>
    </row>
    <row r="47" spans="1:16">
      <c r="A47" s="12"/>
      <c r="B47" s="25">
        <v>347.2</v>
      </c>
      <c r="C47" s="20" t="s">
        <v>47</v>
      </c>
      <c r="D47" s="46">
        <v>1640631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1640631</v>
      </c>
      <c r="O47" s="47">
        <f t="shared" si="9"/>
        <v>20.553876799338521</v>
      </c>
      <c r="P47" s="9"/>
    </row>
    <row r="48" spans="1:16">
      <c r="A48" s="12"/>
      <c r="B48" s="25">
        <v>349</v>
      </c>
      <c r="C48" s="20" t="s">
        <v>77</v>
      </c>
      <c r="D48" s="46">
        <v>190896</v>
      </c>
      <c r="E48" s="46">
        <v>0</v>
      </c>
      <c r="F48" s="46">
        <v>0</v>
      </c>
      <c r="G48" s="46">
        <v>0</v>
      </c>
      <c r="H48" s="46">
        <v>0</v>
      </c>
      <c r="I48" s="46">
        <v>385837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576733</v>
      </c>
      <c r="O48" s="47">
        <f t="shared" si="9"/>
        <v>7.2253291740268848</v>
      </c>
      <c r="P48" s="9"/>
    </row>
    <row r="49" spans="1:119" ht="15.75">
      <c r="A49" s="29" t="s">
        <v>39</v>
      </c>
      <c r="B49" s="30"/>
      <c r="C49" s="31"/>
      <c r="D49" s="32">
        <f t="shared" ref="D49:M49" si="10">SUM(D50:D52)</f>
        <v>537401</v>
      </c>
      <c r="E49" s="32">
        <f t="shared" si="10"/>
        <v>316786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0" si="11">SUM(D49:M49)</f>
        <v>854187</v>
      </c>
      <c r="O49" s="45">
        <f t="shared" si="9"/>
        <v>10.701281617619424</v>
      </c>
      <c r="P49" s="10"/>
    </row>
    <row r="50" spans="1:119">
      <c r="A50" s="13"/>
      <c r="B50" s="39">
        <v>351.9</v>
      </c>
      <c r="C50" s="21" t="s">
        <v>115</v>
      </c>
      <c r="D50" s="46">
        <v>0</v>
      </c>
      <c r="E50" s="46">
        <v>6058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6058</v>
      </c>
      <c r="O50" s="47">
        <f t="shared" si="9"/>
        <v>7.5894814647774395E-2</v>
      </c>
      <c r="P50" s="9"/>
    </row>
    <row r="51" spans="1:119">
      <c r="A51" s="13"/>
      <c r="B51" s="39">
        <v>354</v>
      </c>
      <c r="C51" s="21" t="s">
        <v>50</v>
      </c>
      <c r="D51" s="46">
        <v>537401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537401</v>
      </c>
      <c r="O51" s="47">
        <f t="shared" si="9"/>
        <v>6.7325766402325202</v>
      </c>
      <c r="P51" s="9"/>
    </row>
    <row r="52" spans="1:119">
      <c r="A52" s="13"/>
      <c r="B52" s="39">
        <v>356</v>
      </c>
      <c r="C52" s="21" t="s">
        <v>116</v>
      </c>
      <c r="D52" s="46">
        <v>0</v>
      </c>
      <c r="E52" s="46">
        <v>310728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310728</v>
      </c>
      <c r="O52" s="47">
        <f t="shared" si="9"/>
        <v>3.8928101627391287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SUM(D54:D57)</f>
        <v>50896</v>
      </c>
      <c r="E53" s="32">
        <f t="shared" si="12"/>
        <v>21779</v>
      </c>
      <c r="F53" s="32">
        <f t="shared" si="12"/>
        <v>0</v>
      </c>
      <c r="G53" s="32">
        <f t="shared" si="12"/>
        <v>5973</v>
      </c>
      <c r="H53" s="32">
        <f t="shared" si="12"/>
        <v>0</v>
      </c>
      <c r="I53" s="32">
        <f t="shared" si="12"/>
        <v>692989</v>
      </c>
      <c r="J53" s="32">
        <f t="shared" si="12"/>
        <v>213954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1"/>
        <v>985591</v>
      </c>
      <c r="O53" s="45">
        <f t="shared" si="9"/>
        <v>12.347515064957843</v>
      </c>
      <c r="P53" s="10"/>
    </row>
    <row r="54" spans="1:119">
      <c r="A54" s="12"/>
      <c r="B54" s="25">
        <v>361.1</v>
      </c>
      <c r="C54" s="20" t="s">
        <v>52</v>
      </c>
      <c r="D54" s="46">
        <v>3653</v>
      </c>
      <c r="E54" s="46">
        <v>2879</v>
      </c>
      <c r="F54" s="46">
        <v>0</v>
      </c>
      <c r="G54" s="46">
        <v>5973</v>
      </c>
      <c r="H54" s="46">
        <v>0</v>
      </c>
      <c r="I54" s="46">
        <v>409685</v>
      </c>
      <c r="J54" s="46">
        <v>5391</v>
      </c>
      <c r="K54" s="46">
        <v>0</v>
      </c>
      <c r="L54" s="46">
        <v>0</v>
      </c>
      <c r="M54" s="46">
        <v>0</v>
      </c>
      <c r="N54" s="46">
        <f t="shared" si="11"/>
        <v>427581</v>
      </c>
      <c r="O54" s="47">
        <f t="shared" si="9"/>
        <v>5.3567482241515387</v>
      </c>
      <c r="P54" s="9"/>
    </row>
    <row r="55" spans="1:119">
      <c r="A55" s="12"/>
      <c r="B55" s="25">
        <v>362</v>
      </c>
      <c r="C55" s="20" t="s">
        <v>53</v>
      </c>
      <c r="D55" s="46">
        <v>0</v>
      </c>
      <c r="E55" s="46">
        <v>18900</v>
      </c>
      <c r="F55" s="46">
        <v>0</v>
      </c>
      <c r="G55" s="46">
        <v>0</v>
      </c>
      <c r="H55" s="46">
        <v>0</v>
      </c>
      <c r="I55" s="46">
        <v>283304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302204</v>
      </c>
      <c r="O55" s="47">
        <f t="shared" si="9"/>
        <v>3.7860212224853109</v>
      </c>
      <c r="P55" s="9"/>
    </row>
    <row r="56" spans="1:119">
      <c r="A56" s="12"/>
      <c r="B56" s="25">
        <v>366</v>
      </c>
      <c r="C56" s="20" t="s">
        <v>55</v>
      </c>
      <c r="D56" s="46">
        <v>5739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5739</v>
      </c>
      <c r="O56" s="47">
        <f t="shared" si="9"/>
        <v>7.1898372608712E-2</v>
      </c>
      <c r="P56" s="9"/>
    </row>
    <row r="57" spans="1:119">
      <c r="A57" s="12"/>
      <c r="B57" s="25">
        <v>369.9</v>
      </c>
      <c r="C57" s="20" t="s">
        <v>56</v>
      </c>
      <c r="D57" s="46">
        <v>41504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208563</v>
      </c>
      <c r="K57" s="46">
        <v>0</v>
      </c>
      <c r="L57" s="46">
        <v>0</v>
      </c>
      <c r="M57" s="46">
        <v>0</v>
      </c>
      <c r="N57" s="46">
        <f t="shared" si="11"/>
        <v>250067</v>
      </c>
      <c r="O57" s="47">
        <f t="shared" si="9"/>
        <v>3.1328472457122811</v>
      </c>
      <c r="P57" s="9"/>
    </row>
    <row r="58" spans="1:119" ht="15.75">
      <c r="A58" s="29" t="s">
        <v>40</v>
      </c>
      <c r="B58" s="30"/>
      <c r="C58" s="31"/>
      <c r="D58" s="32">
        <f t="shared" ref="D58:M58" si="13">SUM(D59:D59)</f>
        <v>769740</v>
      </c>
      <c r="E58" s="32">
        <f t="shared" si="13"/>
        <v>1011747</v>
      </c>
      <c r="F58" s="32">
        <f t="shared" si="13"/>
        <v>0</v>
      </c>
      <c r="G58" s="32">
        <f t="shared" si="13"/>
        <v>2608573</v>
      </c>
      <c r="H58" s="32">
        <f t="shared" si="13"/>
        <v>0</v>
      </c>
      <c r="I58" s="32">
        <f t="shared" si="13"/>
        <v>2763</v>
      </c>
      <c r="J58" s="32">
        <f t="shared" si="13"/>
        <v>576770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4969593</v>
      </c>
      <c r="O58" s="45">
        <f t="shared" si="9"/>
        <v>62.25921749915436</v>
      </c>
      <c r="P58" s="9"/>
    </row>
    <row r="59" spans="1:119" ht="15.75" thickBot="1">
      <c r="A59" s="12"/>
      <c r="B59" s="25">
        <v>381</v>
      </c>
      <c r="C59" s="20" t="s">
        <v>57</v>
      </c>
      <c r="D59" s="46">
        <v>769740</v>
      </c>
      <c r="E59" s="46">
        <v>1011747</v>
      </c>
      <c r="F59" s="46">
        <v>0</v>
      </c>
      <c r="G59" s="46">
        <v>2608573</v>
      </c>
      <c r="H59" s="46">
        <v>0</v>
      </c>
      <c r="I59" s="46">
        <v>2763</v>
      </c>
      <c r="J59" s="46">
        <v>576770</v>
      </c>
      <c r="K59" s="46">
        <v>0</v>
      </c>
      <c r="L59" s="46">
        <v>0</v>
      </c>
      <c r="M59" s="46">
        <v>0</v>
      </c>
      <c r="N59" s="46">
        <f t="shared" si="11"/>
        <v>4969593</v>
      </c>
      <c r="O59" s="47">
        <f t="shared" si="9"/>
        <v>62.25921749915436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4">SUM(D5,D12,D22,D36,D49,D53,D58)</f>
        <v>29329792</v>
      </c>
      <c r="E60" s="15">
        <f t="shared" si="14"/>
        <v>14196393</v>
      </c>
      <c r="F60" s="15">
        <f t="shared" si="14"/>
        <v>0</v>
      </c>
      <c r="G60" s="15">
        <f t="shared" si="14"/>
        <v>5207998</v>
      </c>
      <c r="H60" s="15">
        <f t="shared" si="14"/>
        <v>0</v>
      </c>
      <c r="I60" s="15">
        <f t="shared" si="14"/>
        <v>57345692</v>
      </c>
      <c r="J60" s="15">
        <f t="shared" si="14"/>
        <v>8282841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1"/>
        <v>114362716</v>
      </c>
      <c r="O60" s="38">
        <f t="shared" si="9"/>
        <v>1432.7397050901393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123</v>
      </c>
      <c r="M62" s="48"/>
      <c r="N62" s="48"/>
      <c r="O62" s="43">
        <v>79821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2024-06-10T18:31:13Z</cp:lastPrinted>
  <dcterms:created xsi:type="dcterms:W3CDTF">2000-08-31T21:26:31Z</dcterms:created>
  <dcterms:modified xsi:type="dcterms:W3CDTF">2024-07-02T20:28:46Z</dcterms:modified>
</cp:coreProperties>
</file>