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'2008'!$A$1:$O$46</definedName>
    <definedName name="_xlnm.Print_Area" localSheetId="13">'2009'!$A$1:$O$45</definedName>
    <definedName name="_xlnm.Print_Area" localSheetId="12">'2010'!$A$1:$O$44</definedName>
    <definedName name="_xlnm.Print_Area" localSheetId="11">'2011'!$A$1:$O$43</definedName>
    <definedName name="_xlnm.Print_Area" localSheetId="10">'2012'!$A$1:$O$42</definedName>
    <definedName name="_xlnm.Print_Area" localSheetId="9">'2013'!$A$1:$O$44</definedName>
    <definedName name="_xlnm.Print_Area" localSheetId="8">'2014'!$A$1:$O$43</definedName>
    <definedName name="_xlnm.Print_Area" localSheetId="7">'2015'!$A$1:$O$43</definedName>
    <definedName name="_xlnm.Print_Area" localSheetId="6">'2016'!$A$1:$O$47</definedName>
    <definedName name="_xlnm.Print_Area" localSheetId="5">'2017'!$A$1:$O$48</definedName>
    <definedName name="_xlnm.Print_Area" localSheetId="4">'2018'!$A$1:$O$49</definedName>
    <definedName name="_xlnm.Print_Area" localSheetId="3">'2019'!$A$1:$O$51</definedName>
    <definedName name="_xlnm.Print_Area" localSheetId="2">'2020'!$A$1:$O$49</definedName>
    <definedName name="_xlnm.Print_Area" localSheetId="1">'2021'!$A$1:$P$47</definedName>
    <definedName name="_xlnm.Print_Area" localSheetId="0">'2022'!$A$1:$P$49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4" i="47" l="1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3" i="47" l="1"/>
  <c r="P43" i="47" s="1"/>
  <c r="O38" i="47"/>
  <c r="P38" i="47" s="1"/>
  <c r="O35" i="47"/>
  <c r="P35" i="47" s="1"/>
  <c r="O30" i="47"/>
  <c r="P30" i="47" s="1"/>
  <c r="O23" i="47"/>
  <c r="P23" i="47" s="1"/>
  <c r="H45" i="47"/>
  <c r="J45" i="47"/>
  <c r="L45" i="47"/>
  <c r="O13" i="47"/>
  <c r="P13" i="47" s="1"/>
  <c r="M45" i="47"/>
  <c r="D45" i="47"/>
  <c r="F45" i="47"/>
  <c r="E45" i="47"/>
  <c r="K45" i="47"/>
  <c r="I45" i="47"/>
  <c r="O5" i="47"/>
  <c r="P5" i="47" s="1"/>
  <c r="N45" i="47"/>
  <c r="G45" i="47"/>
  <c r="N20" i="45"/>
  <c r="O20" i="45"/>
  <c r="N43" i="46"/>
  <c r="O42" i="46"/>
  <c r="P42" i="46" s="1"/>
  <c r="O41" i="46"/>
  <c r="P41" i="46" s="1"/>
  <c r="O40" i="46"/>
  <c r="P40" i="46" s="1"/>
  <c r="O39" i="46"/>
  <c r="P39" i="46"/>
  <c r="N38" i="46"/>
  <c r="M38" i="46"/>
  <c r="L38" i="46"/>
  <c r="K38" i="46"/>
  <c r="J38" i="46"/>
  <c r="I38" i="46"/>
  <c r="H38" i="46"/>
  <c r="G38" i="46"/>
  <c r="F38" i="46"/>
  <c r="E38" i="46"/>
  <c r="D38" i="46"/>
  <c r="O37" i="46"/>
  <c r="P37" i="46" s="1"/>
  <c r="O36" i="46"/>
  <c r="P36" i="46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O31" i="46"/>
  <c r="P31" i="46" s="1"/>
  <c r="N30" i="46"/>
  <c r="M30" i="46"/>
  <c r="L30" i="46"/>
  <c r="K30" i="46"/>
  <c r="J30" i="46"/>
  <c r="O30" i="46" s="1"/>
  <c r="P30" i="46" s="1"/>
  <c r="I30" i="46"/>
  <c r="H30" i="46"/>
  <c r="G30" i="46"/>
  <c r="F30" i="46"/>
  <c r="E30" i="46"/>
  <c r="D30" i="46"/>
  <c r="D43" i="46" s="1"/>
  <c r="O29" i="46"/>
  <c r="P29" i="46" s="1"/>
  <c r="O28" i="46"/>
  <c r="P28" i="46" s="1"/>
  <c r="O27" i="46"/>
  <c r="P27" i="46"/>
  <c r="O26" i="46"/>
  <c r="P26" i="46"/>
  <c r="O25" i="46"/>
  <c r="P25" i="46" s="1"/>
  <c r="O24" i="46"/>
  <c r="P24" i="46"/>
  <c r="N23" i="46"/>
  <c r="M23" i="46"/>
  <c r="L23" i="46"/>
  <c r="K23" i="46"/>
  <c r="J23" i="46"/>
  <c r="I23" i="46"/>
  <c r="O23" i="46" s="1"/>
  <c r="P23" i="46" s="1"/>
  <c r="H23" i="46"/>
  <c r="G23" i="46"/>
  <c r="F23" i="46"/>
  <c r="E23" i="46"/>
  <c r="D23" i="46"/>
  <c r="O22" i="46"/>
  <c r="P22" i="46" s="1"/>
  <c r="O21" i="46"/>
  <c r="P21" i="46"/>
  <c r="O20" i="46"/>
  <c r="P20" i="46"/>
  <c r="O19" i="46"/>
  <c r="P19" i="46" s="1"/>
  <c r="O18" i="46"/>
  <c r="P18" i="46" s="1"/>
  <c r="O17" i="46"/>
  <c r="P17" i="46"/>
  <c r="O16" i="46"/>
  <c r="P16" i="46" s="1"/>
  <c r="O15" i="46"/>
  <c r="P15" i="46"/>
  <c r="O14" i="46"/>
  <c r="P14" i="46"/>
  <c r="N13" i="46"/>
  <c r="M13" i="46"/>
  <c r="L13" i="46"/>
  <c r="K13" i="46"/>
  <c r="K43" i="46" s="1"/>
  <c r="J13" i="46"/>
  <c r="I13" i="46"/>
  <c r="H13" i="46"/>
  <c r="H43" i="46" s="1"/>
  <c r="G13" i="46"/>
  <c r="F13" i="46"/>
  <c r="E13" i="46"/>
  <c r="E43" i="46" s="1"/>
  <c r="D13" i="46"/>
  <c r="O12" i="46"/>
  <c r="P12" i="46"/>
  <c r="O11" i="46"/>
  <c r="P11" i="46"/>
  <c r="O10" i="46"/>
  <c r="P10" i="46" s="1"/>
  <c r="O9" i="46"/>
  <c r="P9" i="46"/>
  <c r="O8" i="46"/>
  <c r="P8" i="46" s="1"/>
  <c r="O7" i="46"/>
  <c r="P7" i="46" s="1"/>
  <c r="O6" i="46"/>
  <c r="P6" i="46"/>
  <c r="N5" i="46"/>
  <c r="M5" i="46"/>
  <c r="M43" i="46" s="1"/>
  <c r="L5" i="46"/>
  <c r="L43" i="46" s="1"/>
  <c r="K5" i="46"/>
  <c r="J5" i="46"/>
  <c r="I5" i="46"/>
  <c r="H5" i="46"/>
  <c r="G5" i="46"/>
  <c r="G43" i="46" s="1"/>
  <c r="F5" i="46"/>
  <c r="F43" i="46" s="1"/>
  <c r="E5" i="46"/>
  <c r="D5" i="46"/>
  <c r="N44" i="45"/>
  <c r="O44" i="45" s="1"/>
  <c r="N43" i="45"/>
  <c r="O43" i="45" s="1"/>
  <c r="N42" i="45"/>
  <c r="O42" i="45" s="1"/>
  <c r="N41" i="45"/>
  <c r="O41" i="45" s="1"/>
  <c r="M40" i="45"/>
  <c r="L40" i="45"/>
  <c r="K40" i="45"/>
  <c r="J40" i="45"/>
  <c r="I40" i="45"/>
  <c r="N40" i="45" s="1"/>
  <c r="O40" i="45" s="1"/>
  <c r="H40" i="45"/>
  <c r="H45" i="45"/>
  <c r="G40" i="45"/>
  <c r="F40" i="45"/>
  <c r="E40" i="45"/>
  <c r="D40" i="45"/>
  <c r="N39" i="45"/>
  <c r="O39" i="45" s="1"/>
  <c r="N38" i="45"/>
  <c r="O38" i="45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 s="1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/>
  <c r="N28" i="45"/>
  <c r="O28" i="45" s="1"/>
  <c r="N27" i="45"/>
  <c r="O27" i="45"/>
  <c r="N26" i="45"/>
  <c r="O26" i="45" s="1"/>
  <c r="N25" i="45"/>
  <c r="O25" i="45" s="1"/>
  <c r="N24" i="45"/>
  <c r="O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N19" i="45"/>
  <c r="O19" i="45"/>
  <c r="N18" i="45"/>
  <c r="O18" i="45" s="1"/>
  <c r="N17" i="45"/>
  <c r="O17" i="45" s="1"/>
  <c r="N16" i="45"/>
  <c r="O16" i="45"/>
  <c r="N15" i="45"/>
  <c r="O15" i="45"/>
  <c r="N14" i="45"/>
  <c r="O14" i="45" s="1"/>
  <c r="M13" i="45"/>
  <c r="L13" i="45"/>
  <c r="L45" i="45" s="1"/>
  <c r="K13" i="45"/>
  <c r="K45" i="45" s="1"/>
  <c r="J13" i="45"/>
  <c r="I13" i="45"/>
  <c r="H13" i="45"/>
  <c r="G13" i="45"/>
  <c r="F13" i="45"/>
  <c r="N13" i="45" s="1"/>
  <c r="O13" i="45" s="1"/>
  <c r="E13" i="45"/>
  <c r="E45" i="45" s="1"/>
  <c r="D13" i="45"/>
  <c r="N12" i="45"/>
  <c r="O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/>
  <c r="M5" i="45"/>
  <c r="L5" i="45"/>
  <c r="K5" i="45"/>
  <c r="J5" i="45"/>
  <c r="J45" i="45" s="1"/>
  <c r="I5" i="45"/>
  <c r="I45" i="45" s="1"/>
  <c r="H5" i="45"/>
  <c r="G5" i="45"/>
  <c r="F5" i="45"/>
  <c r="F45" i="45" s="1"/>
  <c r="E5" i="45"/>
  <c r="D5" i="45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N40" i="44" s="1"/>
  <c r="E40" i="44"/>
  <c r="D40" i="44"/>
  <c r="N39" i="44"/>
  <c r="O39" i="44" s="1"/>
  <c r="N38" i="44"/>
  <c r="O38" i="44"/>
  <c r="N37" i="44"/>
  <c r="O37" i="44" s="1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N32" i="44"/>
  <c r="O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N27" i="44"/>
  <c r="O27" i="44" s="1"/>
  <c r="N26" i="44"/>
  <c r="O26" i="44" s="1"/>
  <c r="N25" i="44"/>
  <c r="O25" i="44"/>
  <c r="N24" i="44"/>
  <c r="O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F47" i="44" s="1"/>
  <c r="E14" i="44"/>
  <c r="D14" i="44"/>
  <c r="N13" i="44"/>
  <c r="O13" i="44" s="1"/>
  <c r="N12" i="44"/>
  <c r="O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44" i="43"/>
  <c r="O44" i="43"/>
  <c r="M43" i="43"/>
  <c r="L43" i="43"/>
  <c r="K43" i="43"/>
  <c r="J43" i="43"/>
  <c r="I43" i="43"/>
  <c r="H43" i="43"/>
  <c r="N43" i="43" s="1"/>
  <c r="O43" i="43" s="1"/>
  <c r="G43" i="43"/>
  <c r="F43" i="43"/>
  <c r="E43" i="43"/>
  <c r="D43" i="43"/>
  <c r="N42" i="43"/>
  <c r="O42" i="43"/>
  <c r="N41" i="43"/>
  <c r="O41" i="43" s="1"/>
  <c r="N40" i="43"/>
  <c r="O40" i="43" s="1"/>
  <c r="N39" i="43"/>
  <c r="O39" i="43"/>
  <c r="M38" i="43"/>
  <c r="L38" i="43"/>
  <c r="K38" i="43"/>
  <c r="J38" i="43"/>
  <c r="I38" i="43"/>
  <c r="H38" i="43"/>
  <c r="G38" i="43"/>
  <c r="F38" i="43"/>
  <c r="E38" i="43"/>
  <c r="D38" i="43"/>
  <c r="N37" i="43"/>
  <c r="O37" i="43"/>
  <c r="N36" i="43"/>
  <c r="O36" i="43"/>
  <c r="N35" i="43"/>
  <c r="O35" i="43" s="1"/>
  <c r="N34" i="43"/>
  <c r="O34" i="43"/>
  <c r="M33" i="43"/>
  <c r="L33" i="43"/>
  <c r="K33" i="43"/>
  <c r="J33" i="43"/>
  <c r="I33" i="43"/>
  <c r="H33" i="43"/>
  <c r="N33" i="43" s="1"/>
  <c r="O33" i="43" s="1"/>
  <c r="G33" i="43"/>
  <c r="F33" i="43"/>
  <c r="E33" i="43"/>
  <c r="D33" i="43"/>
  <c r="N32" i="43"/>
  <c r="O32" i="43"/>
  <c r="N31" i="43"/>
  <c r="O31" i="43" s="1"/>
  <c r="N30" i="43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N26" i="43"/>
  <c r="O26" i="43"/>
  <c r="N25" i="43"/>
  <c r="O25" i="43" s="1"/>
  <c r="N24" i="43"/>
  <c r="O24" i="43"/>
  <c r="N23" i="43"/>
  <c r="O23" i="43" s="1"/>
  <c r="N22" i="43"/>
  <c r="O22" i="43" s="1"/>
  <c r="M21" i="43"/>
  <c r="L21" i="43"/>
  <c r="N21" i="43" s="1"/>
  <c r="O21" i="43" s="1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/>
  <c r="N39" i="42"/>
  <c r="O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N25" i="42"/>
  <c r="O25" i="42"/>
  <c r="N24" i="42"/>
  <c r="O24" i="42" s="1"/>
  <c r="N23" i="42"/>
  <c r="O23" i="42" s="1"/>
  <c r="M22" i="42"/>
  <c r="L22" i="42"/>
  <c r="N22" i="42" s="1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N33" i="41"/>
  <c r="O33" i="41" s="1"/>
  <c r="M32" i="41"/>
  <c r="L32" i="41"/>
  <c r="N32" i="41" s="1"/>
  <c r="O32" i="41" s="1"/>
  <c r="K32" i="41"/>
  <c r="J32" i="41"/>
  <c r="I32" i="41"/>
  <c r="H32" i="41"/>
  <c r="G32" i="41"/>
  <c r="F32" i="41"/>
  <c r="E32" i="41"/>
  <c r="D32" i="41"/>
  <c r="N31" i="41"/>
  <c r="O31" i="41" s="1"/>
  <c r="N30" i="41"/>
  <c r="O30" i="4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N27" i="41" s="1"/>
  <c r="E27" i="41"/>
  <c r="D27" i="41"/>
  <c r="N26" i="41"/>
  <c r="O26" i="41" s="1"/>
  <c r="N25" i="41"/>
  <c r="O25" i="41"/>
  <c r="N24" i="41"/>
  <c r="O24" i="41" s="1"/>
  <c r="N23" i="41"/>
  <c r="O23" i="41" s="1"/>
  <c r="N22" i="41"/>
  <c r="O22" i="4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N34" i="40" s="1"/>
  <c r="O34" i="40" s="1"/>
  <c r="H34" i="40"/>
  <c r="G34" i="40"/>
  <c r="F34" i="40"/>
  <c r="E34" i="40"/>
  <c r="D34" i="40"/>
  <c r="N33" i="40"/>
  <c r="O33" i="40" s="1"/>
  <c r="N32" i="40"/>
  <c r="O32" i="40"/>
  <c r="N31" i="40"/>
  <c r="O31" i="40" s="1"/>
  <c r="M30" i="40"/>
  <c r="N30" i="40" s="1"/>
  <c r="O30" i="40" s="1"/>
  <c r="L30" i="40"/>
  <c r="K30" i="40"/>
  <c r="J30" i="40"/>
  <c r="I30" i="40"/>
  <c r="H30" i="40"/>
  <c r="G30" i="40"/>
  <c r="F30" i="40"/>
  <c r="E30" i="40"/>
  <c r="D30" i="40"/>
  <c r="N29" i="40"/>
  <c r="O29" i="40"/>
  <c r="N28" i="40"/>
  <c r="O28" i="40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N23" i="40"/>
  <c r="O23" i="40" s="1"/>
  <c r="N22" i="40"/>
  <c r="O22" i="40"/>
  <c r="N21" i="40"/>
  <c r="O21" i="40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/>
  <c r="N14" i="40"/>
  <c r="O14" i="40"/>
  <c r="N13" i="40"/>
  <c r="O13" i="40" s="1"/>
  <c r="N12" i="40"/>
  <c r="O12" i="40"/>
  <c r="N11" i="40"/>
  <c r="O11" i="40" s="1"/>
  <c r="M10" i="40"/>
  <c r="L10" i="40"/>
  <c r="K10" i="40"/>
  <c r="N10" i="40" s="1"/>
  <c r="O10" i="40" s="1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L5" i="40"/>
  <c r="L39" i="40" s="1"/>
  <c r="K5" i="40"/>
  <c r="K39" i="40" s="1"/>
  <c r="J5" i="40"/>
  <c r="I5" i="40"/>
  <c r="I39" i="40" s="1"/>
  <c r="H5" i="40"/>
  <c r="H39" i="40" s="1"/>
  <c r="G5" i="40"/>
  <c r="G39" i="40"/>
  <c r="F5" i="40"/>
  <c r="F39" i="40" s="1"/>
  <c r="E5" i="40"/>
  <c r="E39" i="40"/>
  <c r="D5" i="40"/>
  <c r="D39" i="40" s="1"/>
  <c r="N38" i="39"/>
  <c r="O38" i="39" s="1"/>
  <c r="N37" i="39"/>
  <c r="O37" i="39"/>
  <c r="N36" i="39"/>
  <c r="O36" i="39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/>
  <c r="N27" i="39"/>
  <c r="O27" i="39" s="1"/>
  <c r="N26" i="39"/>
  <c r="O26" i="39"/>
  <c r="M25" i="39"/>
  <c r="L25" i="39"/>
  <c r="K25" i="39"/>
  <c r="J25" i="39"/>
  <c r="I25" i="39"/>
  <c r="H25" i="39"/>
  <c r="H39" i="39" s="1"/>
  <c r="G25" i="39"/>
  <c r="F25" i="39"/>
  <c r="E25" i="39"/>
  <c r="D25" i="39"/>
  <c r="N24" i="39"/>
  <c r="O24" i="39" s="1"/>
  <c r="N23" i="39"/>
  <c r="O23" i="39" s="1"/>
  <c r="N22" i="39"/>
  <c r="O22" i="39"/>
  <c r="N21" i="39"/>
  <c r="O21" i="39"/>
  <c r="N20" i="39"/>
  <c r="O20" i="39" s="1"/>
  <c r="N19" i="39"/>
  <c r="O19" i="39"/>
  <c r="M18" i="39"/>
  <c r="L18" i="39"/>
  <c r="K18" i="39"/>
  <c r="J18" i="39"/>
  <c r="J39" i="39" s="1"/>
  <c r="I18" i="39"/>
  <c r="H18" i="39"/>
  <c r="G18" i="39"/>
  <c r="F18" i="39"/>
  <c r="E18" i="39"/>
  <c r="D18" i="39"/>
  <c r="N17" i="39"/>
  <c r="O17" i="39" s="1"/>
  <c r="N16" i="39"/>
  <c r="O16" i="39" s="1"/>
  <c r="N15" i="39"/>
  <c r="O15" i="39"/>
  <c r="N14" i="39"/>
  <c r="O14" i="39"/>
  <c r="N13" i="39"/>
  <c r="O13" i="39" s="1"/>
  <c r="N12" i="39"/>
  <c r="O12" i="39"/>
  <c r="N11" i="39"/>
  <c r="O11" i="39" s="1"/>
  <c r="M10" i="39"/>
  <c r="L10" i="39"/>
  <c r="L39" i="39"/>
  <c r="K10" i="39"/>
  <c r="J10" i="39"/>
  <c r="I10" i="39"/>
  <c r="H10" i="39"/>
  <c r="G10" i="39"/>
  <c r="F10" i="39"/>
  <c r="E10" i="39"/>
  <c r="D10" i="39"/>
  <c r="N10" i="39" s="1"/>
  <c r="O10" i="39" s="1"/>
  <c r="N9" i="39"/>
  <c r="O9" i="39"/>
  <c r="N8" i="39"/>
  <c r="O8" i="39"/>
  <c r="N7" i="39"/>
  <c r="O7" i="39" s="1"/>
  <c r="N6" i="39"/>
  <c r="O6" i="39"/>
  <c r="M5" i="39"/>
  <c r="M39" i="39" s="1"/>
  <c r="L5" i="39"/>
  <c r="K5" i="39"/>
  <c r="J5" i="39"/>
  <c r="I5" i="39"/>
  <c r="I39" i="39"/>
  <c r="H5" i="39"/>
  <c r="G5" i="39"/>
  <c r="G39" i="39" s="1"/>
  <c r="F5" i="39"/>
  <c r="E5" i="39"/>
  <c r="D5" i="39"/>
  <c r="N41" i="38"/>
  <c r="O41" i="38"/>
  <c r="M40" i="38"/>
  <c r="L40" i="38"/>
  <c r="N40" i="38"/>
  <c r="O40" i="38" s="1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 s="1"/>
  <c r="N35" i="38"/>
  <c r="O35" i="38" s="1"/>
  <c r="M34" i="38"/>
  <c r="L34" i="38"/>
  <c r="K34" i="38"/>
  <c r="J34" i="38"/>
  <c r="J42" i="38"/>
  <c r="I34" i="38"/>
  <c r="H34" i="38"/>
  <c r="G34" i="38"/>
  <c r="F34" i="38"/>
  <c r="N34" i="38" s="1"/>
  <c r="O34" i="38" s="1"/>
  <c r="E34" i="38"/>
  <c r="D34" i="38"/>
  <c r="N33" i="38"/>
  <c r="O33" i="38" s="1"/>
  <c r="N32" i="38"/>
  <c r="O32" i="38"/>
  <c r="N31" i="38"/>
  <c r="O31" i="38"/>
  <c r="M30" i="38"/>
  <c r="L30" i="38"/>
  <c r="K30" i="38"/>
  <c r="J30" i="38"/>
  <c r="I30" i="38"/>
  <c r="H30" i="38"/>
  <c r="G30" i="38"/>
  <c r="F30" i="38"/>
  <c r="F42" i="38" s="1"/>
  <c r="E30" i="38"/>
  <c r="D30" i="38"/>
  <c r="N29" i="38"/>
  <c r="O29" i="38" s="1"/>
  <c r="N28" i="38"/>
  <c r="O28" i="38"/>
  <c r="N27" i="38"/>
  <c r="O27" i="38" s="1"/>
  <c r="N26" i="38"/>
  <c r="O26" i="38" s="1"/>
  <c r="M25" i="38"/>
  <c r="L25" i="38"/>
  <c r="N25" i="38" s="1"/>
  <c r="O25" i="38" s="1"/>
  <c r="K25" i="38"/>
  <c r="J25" i="38"/>
  <c r="I25" i="38"/>
  <c r="H25" i="38"/>
  <c r="G25" i="38"/>
  <c r="F25" i="38"/>
  <c r="E25" i="38"/>
  <c r="D25" i="38"/>
  <c r="N24" i="38"/>
  <c r="O24" i="38"/>
  <c r="N23" i="38"/>
  <c r="O23" i="38"/>
  <c r="N22" i="38"/>
  <c r="O22" i="38" s="1"/>
  <c r="N21" i="38"/>
  <c r="O21" i="38"/>
  <c r="N20" i="38"/>
  <c r="O20" i="38" s="1"/>
  <c r="N19" i="38"/>
  <c r="O19" i="38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N12" i="38"/>
  <c r="O12" i="38"/>
  <c r="N11" i="38"/>
  <c r="O11" i="38" s="1"/>
  <c r="M10" i="38"/>
  <c r="L10" i="38"/>
  <c r="K10" i="38"/>
  <c r="J10" i="38"/>
  <c r="I10" i="38"/>
  <c r="I42" i="38" s="1"/>
  <c r="H10" i="38"/>
  <c r="G10" i="38"/>
  <c r="F10" i="38"/>
  <c r="E10" i="38"/>
  <c r="D10" i="38"/>
  <c r="N10" i="38" s="1"/>
  <c r="O10" i="38" s="1"/>
  <c r="N9" i="38"/>
  <c r="O9" i="38" s="1"/>
  <c r="N8" i="38"/>
  <c r="O8" i="38"/>
  <c r="N7" i="38"/>
  <c r="O7" i="38" s="1"/>
  <c r="N6" i="38"/>
  <c r="O6" i="38" s="1"/>
  <c r="M5" i="38"/>
  <c r="L5" i="38"/>
  <c r="L42" i="38" s="1"/>
  <c r="K5" i="38"/>
  <c r="K42" i="38" s="1"/>
  <c r="J5" i="38"/>
  <c r="I5" i="38"/>
  <c r="H5" i="38"/>
  <c r="H42" i="38" s="1"/>
  <c r="G5" i="38"/>
  <c r="F5" i="38"/>
  <c r="E5" i="38"/>
  <c r="D5" i="38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N35" i="37" s="1"/>
  <c r="O35" i="37" s="1"/>
  <c r="I35" i="37"/>
  <c r="H35" i="37"/>
  <c r="G35" i="37"/>
  <c r="F35" i="37"/>
  <c r="E35" i="37"/>
  <c r="D35" i="37"/>
  <c r="N34" i="37"/>
  <c r="O34" i="37"/>
  <c r="N33" i="37"/>
  <c r="O33" i="37" s="1"/>
  <c r="N32" i="37"/>
  <c r="O32" i="37" s="1"/>
  <c r="M31" i="37"/>
  <c r="L31" i="37"/>
  <c r="K31" i="37"/>
  <c r="J31" i="37"/>
  <c r="I31" i="37"/>
  <c r="I40" i="37" s="1"/>
  <c r="H31" i="37"/>
  <c r="G31" i="37"/>
  <c r="F31" i="37"/>
  <c r="E31" i="37"/>
  <c r="D31" i="37"/>
  <c r="D40" i="37"/>
  <c r="N30" i="37"/>
  <c r="O30" i="37"/>
  <c r="N29" i="37"/>
  <c r="O29" i="37" s="1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N26" i="37" s="1"/>
  <c r="O26" i="37" s="1"/>
  <c r="E26" i="37"/>
  <c r="D26" i="37"/>
  <c r="N25" i="37"/>
  <c r="O25" i="37" s="1"/>
  <c r="N24" i="37"/>
  <c r="O24" i="37"/>
  <c r="N23" i="37"/>
  <c r="O23" i="37"/>
  <c r="N22" i="37"/>
  <c r="O22" i="37" s="1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N18" i="37" s="1"/>
  <c r="O18" i="37" s="1"/>
  <c r="E18" i="37"/>
  <c r="D18" i="37"/>
  <c r="N17" i="37"/>
  <c r="O17" i="37"/>
  <c r="N16" i="37"/>
  <c r="O16" i="37"/>
  <c r="N15" i="37"/>
  <c r="O15" i="37" s="1"/>
  <c r="N14" i="37"/>
  <c r="O14" i="37"/>
  <c r="N13" i="37"/>
  <c r="O13" i="37" s="1"/>
  <c r="N12" i="37"/>
  <c r="O12" i="37" s="1"/>
  <c r="N11" i="37"/>
  <c r="O11" i="37"/>
  <c r="M10" i="37"/>
  <c r="M4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 s="1"/>
  <c r="N8" i="37"/>
  <c r="O8" i="37"/>
  <c r="N7" i="37"/>
  <c r="O7" i="37" s="1"/>
  <c r="N6" i="37"/>
  <c r="O6" i="37"/>
  <c r="M5" i="37"/>
  <c r="L5" i="37"/>
  <c r="K5" i="37"/>
  <c r="K40" i="37" s="1"/>
  <c r="J5" i="37"/>
  <c r="J40" i="37" s="1"/>
  <c r="I5" i="37"/>
  <c r="H5" i="37"/>
  <c r="H40" i="37" s="1"/>
  <c r="G5" i="37"/>
  <c r="F5" i="37"/>
  <c r="E5" i="37"/>
  <c r="E40" i="37" s="1"/>
  <c r="D5" i="37"/>
  <c r="N5" i="37" s="1"/>
  <c r="O5" i="37" s="1"/>
  <c r="N37" i="36"/>
  <c r="O37" i="36"/>
  <c r="N36" i="36"/>
  <c r="O36" i="36" s="1"/>
  <c r="N35" i="36"/>
  <c r="O35" i="36"/>
  <c r="M34" i="36"/>
  <c r="L34" i="36"/>
  <c r="K34" i="36"/>
  <c r="J34" i="36"/>
  <c r="I34" i="36"/>
  <c r="H34" i="36"/>
  <c r="H38" i="36" s="1"/>
  <c r="G34" i="36"/>
  <c r="F34" i="36"/>
  <c r="E34" i="36"/>
  <c r="D34" i="36"/>
  <c r="N34" i="36" s="1"/>
  <c r="O34" i="36" s="1"/>
  <c r="N33" i="36"/>
  <c r="O33" i="36" s="1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N16" i="36"/>
  <c r="O16" i="36"/>
  <c r="N15" i="36"/>
  <c r="O15" i="36" s="1"/>
  <c r="N14" i="36"/>
  <c r="O14" i="36"/>
  <c r="N13" i="36"/>
  <c r="O13" i="36" s="1"/>
  <c r="N12" i="36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/>
  <c r="N7" i="36"/>
  <c r="O7" i="36" s="1"/>
  <c r="N6" i="36"/>
  <c r="O6" i="36" s="1"/>
  <c r="M5" i="36"/>
  <c r="L5" i="36"/>
  <c r="K5" i="36"/>
  <c r="K38" i="36" s="1"/>
  <c r="J5" i="36"/>
  <c r="I5" i="36"/>
  <c r="I38" i="36" s="1"/>
  <c r="H5" i="36"/>
  <c r="G5" i="36"/>
  <c r="G38" i="36" s="1"/>
  <c r="F5" i="36"/>
  <c r="F38" i="36" s="1"/>
  <c r="E5" i="36"/>
  <c r="D5" i="36"/>
  <c r="N5" i="36" s="1"/>
  <c r="O5" i="36" s="1"/>
  <c r="N38" i="35"/>
  <c r="O38" i="35" s="1"/>
  <c r="N37" i="35"/>
  <c r="O37" i="35" s="1"/>
  <c r="N36" i="35"/>
  <c r="O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 s="1"/>
  <c r="N32" i="35"/>
  <c r="O32" i="35"/>
  <c r="N31" i="35"/>
  <c r="O31" i="35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 s="1"/>
  <c r="N28" i="35"/>
  <c r="O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N23" i="35"/>
  <c r="O23" i="35"/>
  <c r="N22" i="35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N18" i="35" s="1"/>
  <c r="O18" i="35" s="1"/>
  <c r="D18" i="35"/>
  <c r="N17" i="35"/>
  <c r="O17" i="35"/>
  <c r="N16" i="35"/>
  <c r="O16" i="35"/>
  <c r="N15" i="35"/>
  <c r="O15" i="35" s="1"/>
  <c r="N14" i="35"/>
  <c r="O14" i="35"/>
  <c r="N13" i="35"/>
  <c r="O13" i="35" s="1"/>
  <c r="N12" i="35"/>
  <c r="O12" i="35" s="1"/>
  <c r="N11" i="35"/>
  <c r="O11" i="35"/>
  <c r="M10" i="35"/>
  <c r="L10" i="35"/>
  <c r="K10" i="35"/>
  <c r="J10" i="35"/>
  <c r="I10" i="35"/>
  <c r="H10" i="35"/>
  <c r="G10" i="35"/>
  <c r="F10" i="35"/>
  <c r="E10" i="35"/>
  <c r="D10" i="35"/>
  <c r="N10" i="35"/>
  <c r="O10" i="35" s="1"/>
  <c r="N9" i="35"/>
  <c r="O9" i="35" s="1"/>
  <c r="N8" i="35"/>
  <c r="O8" i="35"/>
  <c r="N7" i="35"/>
  <c r="O7" i="35" s="1"/>
  <c r="N6" i="35"/>
  <c r="O6" i="35"/>
  <c r="M5" i="35"/>
  <c r="M39" i="35" s="1"/>
  <c r="L5" i="35"/>
  <c r="K5" i="35"/>
  <c r="K39" i="35"/>
  <c r="J5" i="35"/>
  <c r="J39" i="35" s="1"/>
  <c r="I5" i="35"/>
  <c r="H5" i="35"/>
  <c r="H39" i="35" s="1"/>
  <c r="G5" i="35"/>
  <c r="G39" i="35"/>
  <c r="F5" i="35"/>
  <c r="F39" i="35" s="1"/>
  <c r="E5" i="35"/>
  <c r="E39" i="35" s="1"/>
  <c r="D5" i="35"/>
  <c r="N39" i="34"/>
  <c r="O39" i="34"/>
  <c r="N38" i="34"/>
  <c r="O38" i="34" s="1"/>
  <c r="N37" i="34"/>
  <c r="O37" i="34" s="1"/>
  <c r="N36" i="34"/>
  <c r="O36" i="34"/>
  <c r="M35" i="34"/>
  <c r="L35" i="34"/>
  <c r="K35" i="34"/>
  <c r="J35" i="34"/>
  <c r="I35" i="34"/>
  <c r="H35" i="34"/>
  <c r="G35" i="34"/>
  <c r="F35" i="34"/>
  <c r="E35" i="34"/>
  <c r="D35" i="34"/>
  <c r="N34" i="34"/>
  <c r="O34" i="34"/>
  <c r="N33" i="34"/>
  <c r="O33" i="34" s="1"/>
  <c r="N32" i="34"/>
  <c r="O32" i="34"/>
  <c r="N31" i="34"/>
  <c r="O31" i="34" s="1"/>
  <c r="M30" i="34"/>
  <c r="L30" i="34"/>
  <c r="K30" i="34"/>
  <c r="J30" i="34"/>
  <c r="I30" i="34"/>
  <c r="H30" i="34"/>
  <c r="H40" i="34" s="1"/>
  <c r="G30" i="34"/>
  <c r="F30" i="34"/>
  <c r="E30" i="34"/>
  <c r="D30" i="34"/>
  <c r="N29" i="34"/>
  <c r="O29" i="34" s="1"/>
  <c r="N28" i="34"/>
  <c r="O28" i="34"/>
  <c r="N27" i="34"/>
  <c r="O27" i="34"/>
  <c r="N26" i="34"/>
  <c r="O26" i="34" s="1"/>
  <c r="M25" i="34"/>
  <c r="L25" i="34"/>
  <c r="L40" i="34" s="1"/>
  <c r="K25" i="34"/>
  <c r="J25" i="34"/>
  <c r="I25" i="34"/>
  <c r="H25" i="34"/>
  <c r="G25" i="34"/>
  <c r="F25" i="34"/>
  <c r="N25" i="34" s="1"/>
  <c r="O25" i="34" s="1"/>
  <c r="E25" i="34"/>
  <c r="D25" i="34"/>
  <c r="N24" i="34"/>
  <c r="O24" i="34" s="1"/>
  <c r="N23" i="34"/>
  <c r="O23" i="34"/>
  <c r="N22" i="34"/>
  <c r="O22" i="34" s="1"/>
  <c r="N21" i="34"/>
  <c r="O21" i="34" s="1"/>
  <c r="N20" i="34"/>
  <c r="O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/>
  <c r="N16" i="34"/>
  <c r="O16" i="34" s="1"/>
  <c r="N15" i="34"/>
  <c r="O15" i="34"/>
  <c r="N14" i="34"/>
  <c r="O14" i="34" s="1"/>
  <c r="N13" i="34"/>
  <c r="O13" i="34" s="1"/>
  <c r="N12" i="34"/>
  <c r="O12" i="34" s="1"/>
  <c r="N11" i="34"/>
  <c r="O11" i="34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/>
  <c r="N7" i="34"/>
  <c r="O7" i="34" s="1"/>
  <c r="N6" i="34"/>
  <c r="O6" i="34" s="1"/>
  <c r="M5" i="34"/>
  <c r="M40" i="34" s="1"/>
  <c r="L5" i="34"/>
  <c r="K5" i="34"/>
  <c r="K40" i="34" s="1"/>
  <c r="J5" i="34"/>
  <c r="I5" i="34"/>
  <c r="H5" i="34"/>
  <c r="G5" i="34"/>
  <c r="G40" i="34"/>
  <c r="F5" i="34"/>
  <c r="N5" i="34"/>
  <c r="O5" i="34" s="1"/>
  <c r="E5" i="34"/>
  <c r="D5" i="34"/>
  <c r="N40" i="33"/>
  <c r="O40" i="33" s="1"/>
  <c r="N26" i="33"/>
  <c r="O26" i="33" s="1"/>
  <c r="N27" i="33"/>
  <c r="O27" i="33" s="1"/>
  <c r="N28" i="33"/>
  <c r="O28" i="33" s="1"/>
  <c r="N19" i="33"/>
  <c r="O19" i="33" s="1"/>
  <c r="N20" i="33"/>
  <c r="O20" i="33"/>
  <c r="N21" i="33"/>
  <c r="O21" i="33" s="1"/>
  <c r="N22" i="33"/>
  <c r="O22" i="33" s="1"/>
  <c r="N23" i="33"/>
  <c r="O23" i="33" s="1"/>
  <c r="N24" i="33"/>
  <c r="O24" i="33" s="1"/>
  <c r="E25" i="33"/>
  <c r="F25" i="33"/>
  <c r="G25" i="33"/>
  <c r="H25" i="33"/>
  <c r="I25" i="33"/>
  <c r="I41" i="33" s="1"/>
  <c r="J25" i="33"/>
  <c r="K25" i="33"/>
  <c r="L25" i="33"/>
  <c r="M25" i="33"/>
  <c r="M41" i="33"/>
  <c r="D25" i="33"/>
  <c r="N25" i="33"/>
  <c r="O25" i="33" s="1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0" i="33"/>
  <c r="E41" i="33" s="1"/>
  <c r="F10" i="33"/>
  <c r="N10" i="33" s="1"/>
  <c r="O10" i="33" s="1"/>
  <c r="G10" i="33"/>
  <c r="H10" i="33"/>
  <c r="I10" i="33"/>
  <c r="J10" i="33"/>
  <c r="K10" i="33"/>
  <c r="L10" i="33"/>
  <c r="M10" i="33"/>
  <c r="D10" i="33"/>
  <c r="E5" i="33"/>
  <c r="F5" i="33"/>
  <c r="F41" i="33"/>
  <c r="G5" i="33"/>
  <c r="G41" i="33" s="1"/>
  <c r="H5" i="33"/>
  <c r="I5" i="33"/>
  <c r="J5" i="33"/>
  <c r="J41" i="33" s="1"/>
  <c r="K5" i="33"/>
  <c r="L5" i="33"/>
  <c r="M5" i="33"/>
  <c r="D5" i="33"/>
  <c r="E39" i="33"/>
  <c r="F39" i="33"/>
  <c r="G39" i="33"/>
  <c r="H39" i="33"/>
  <c r="I39" i="33"/>
  <c r="J39" i="33"/>
  <c r="K39" i="33"/>
  <c r="L39" i="33"/>
  <c r="M39" i="33"/>
  <c r="D39" i="33"/>
  <c r="N36" i="33"/>
  <c r="O36" i="33" s="1"/>
  <c r="N37" i="33"/>
  <c r="O37" i="33" s="1"/>
  <c r="N38" i="33"/>
  <c r="O38" i="33" s="1"/>
  <c r="N35" i="33"/>
  <c r="O35" i="33" s="1"/>
  <c r="E34" i="33"/>
  <c r="F34" i="33"/>
  <c r="G34" i="33"/>
  <c r="H34" i="33"/>
  <c r="I34" i="33"/>
  <c r="J34" i="33"/>
  <c r="K34" i="33"/>
  <c r="L34" i="33"/>
  <c r="M34" i="33"/>
  <c r="N34" i="33" s="1"/>
  <c r="O34" i="33" s="1"/>
  <c r="D34" i="33"/>
  <c r="E30" i="33"/>
  <c r="F30" i="33"/>
  <c r="G30" i="33"/>
  <c r="H30" i="33"/>
  <c r="I30" i="33"/>
  <c r="J30" i="33"/>
  <c r="K30" i="33"/>
  <c r="L30" i="33"/>
  <c r="M30" i="33"/>
  <c r="D30" i="33"/>
  <c r="N32" i="33"/>
  <c r="O32" i="33"/>
  <c r="N33" i="33"/>
  <c r="O33" i="33"/>
  <c r="N31" i="33"/>
  <c r="O31" i="33"/>
  <c r="N15" i="33"/>
  <c r="O15" i="33" s="1"/>
  <c r="N29" i="33"/>
  <c r="O29" i="33"/>
  <c r="N12" i="33"/>
  <c r="O12" i="33"/>
  <c r="N13" i="33"/>
  <c r="O13" i="33"/>
  <c r="N14" i="33"/>
  <c r="O14" i="33"/>
  <c r="N16" i="33"/>
  <c r="O16" i="33"/>
  <c r="N17" i="33"/>
  <c r="O17" i="33" s="1"/>
  <c r="N7" i="33"/>
  <c r="O7" i="33"/>
  <c r="N8" i="33"/>
  <c r="O8" i="33"/>
  <c r="N9" i="33"/>
  <c r="O9" i="33"/>
  <c r="N6" i="33"/>
  <c r="O6" i="33"/>
  <c r="N11" i="33"/>
  <c r="O11" i="33"/>
  <c r="D39" i="35"/>
  <c r="E42" i="38"/>
  <c r="M42" i="38"/>
  <c r="D42" i="38"/>
  <c r="M38" i="36"/>
  <c r="J38" i="36"/>
  <c r="F40" i="37"/>
  <c r="D39" i="39"/>
  <c r="G40" i="37"/>
  <c r="E40" i="34"/>
  <c r="N31" i="37"/>
  <c r="O31" i="37" s="1"/>
  <c r="F39" i="39"/>
  <c r="L40" i="37"/>
  <c r="E39" i="39"/>
  <c r="N5" i="40"/>
  <c r="O5" i="40" s="1"/>
  <c r="E38" i="36"/>
  <c r="K39" i="39"/>
  <c r="N10" i="34"/>
  <c r="O10" i="34" s="1"/>
  <c r="N5" i="39"/>
  <c r="O5" i="39" s="1"/>
  <c r="H41" i="33"/>
  <c r="K43" i="41"/>
  <c r="G43" i="41"/>
  <c r="I43" i="41"/>
  <c r="J43" i="41"/>
  <c r="M43" i="41"/>
  <c r="N13" i="41"/>
  <c r="O13" i="41" s="1"/>
  <c r="O27" i="41"/>
  <c r="E43" i="41"/>
  <c r="N41" i="41"/>
  <c r="O41" i="41" s="1"/>
  <c r="N5" i="41"/>
  <c r="O5" i="41" s="1"/>
  <c r="M44" i="42"/>
  <c r="H44" i="42"/>
  <c r="K44" i="42"/>
  <c r="I44" i="42"/>
  <c r="N5" i="42"/>
  <c r="O5" i="42"/>
  <c r="N42" i="42"/>
  <c r="O42" i="42" s="1"/>
  <c r="G44" i="42"/>
  <c r="E44" i="42"/>
  <c r="O22" i="42"/>
  <c r="K45" i="43"/>
  <c r="J45" i="43"/>
  <c r="H45" i="43"/>
  <c r="M45" i="43"/>
  <c r="E45" i="43"/>
  <c r="I45" i="43"/>
  <c r="N28" i="43"/>
  <c r="O28" i="43" s="1"/>
  <c r="F45" i="43"/>
  <c r="N5" i="43"/>
  <c r="O5" i="43" s="1"/>
  <c r="N38" i="43"/>
  <c r="O38" i="43" s="1"/>
  <c r="G45" i="43"/>
  <c r="N13" i="43"/>
  <c r="O13" i="43" s="1"/>
  <c r="D45" i="43"/>
  <c r="K47" i="44"/>
  <c r="N45" i="44"/>
  <c r="O45" i="44" s="1"/>
  <c r="J47" i="44"/>
  <c r="N30" i="44"/>
  <c r="O30" i="44" s="1"/>
  <c r="N35" i="44"/>
  <c r="O35" i="44" s="1"/>
  <c r="O40" i="44"/>
  <c r="L47" i="44"/>
  <c r="M47" i="44"/>
  <c r="H47" i="44"/>
  <c r="I47" i="44"/>
  <c r="G47" i="44"/>
  <c r="N21" i="44"/>
  <c r="O21" i="44"/>
  <c r="E47" i="44"/>
  <c r="N14" i="44"/>
  <c r="O14" i="44" s="1"/>
  <c r="D47" i="44"/>
  <c r="N47" i="44" s="1"/>
  <c r="O47" i="44" s="1"/>
  <c r="N5" i="44"/>
  <c r="O5" i="44"/>
  <c r="O35" i="46"/>
  <c r="P35" i="46" s="1"/>
  <c r="O38" i="46"/>
  <c r="P38" i="46"/>
  <c r="O13" i="46"/>
  <c r="P13" i="46"/>
  <c r="O5" i="46"/>
  <c r="P5" i="46"/>
  <c r="G45" i="45"/>
  <c r="M45" i="45"/>
  <c r="N5" i="45"/>
  <c r="O5" i="45"/>
  <c r="O45" i="47" l="1"/>
  <c r="P45" i="47" s="1"/>
  <c r="N30" i="38"/>
  <c r="O30" i="38" s="1"/>
  <c r="F43" i="41"/>
  <c r="F40" i="34"/>
  <c r="I39" i="35"/>
  <c r="N39" i="35" s="1"/>
  <c r="O39" i="35" s="1"/>
  <c r="N5" i="38"/>
  <c r="O5" i="38" s="1"/>
  <c r="G42" i="38"/>
  <c r="N42" i="38" s="1"/>
  <c r="O42" i="38" s="1"/>
  <c r="N16" i="38"/>
  <c r="O16" i="38" s="1"/>
  <c r="N34" i="39"/>
  <c r="O34" i="39" s="1"/>
  <c r="N20" i="41"/>
  <c r="O20" i="41" s="1"/>
  <c r="D43" i="41"/>
  <c r="N14" i="42"/>
  <c r="O14" i="42" s="1"/>
  <c r="L44" i="42"/>
  <c r="N37" i="42"/>
  <c r="O37" i="42" s="1"/>
  <c r="F44" i="42"/>
  <c r="L43" i="41"/>
  <c r="D40" i="34"/>
  <c r="N40" i="34" s="1"/>
  <c r="O40" i="34" s="1"/>
  <c r="N35" i="34"/>
  <c r="O35" i="34" s="1"/>
  <c r="J39" i="40"/>
  <c r="N39" i="40" s="1"/>
  <c r="O39" i="40" s="1"/>
  <c r="N39" i="33"/>
  <c r="O39" i="33" s="1"/>
  <c r="L41" i="33"/>
  <c r="M39" i="40"/>
  <c r="N33" i="42"/>
  <c r="O33" i="42" s="1"/>
  <c r="J44" i="42"/>
  <c r="L39" i="35"/>
  <c r="I40" i="34"/>
  <c r="N25" i="35"/>
  <c r="O25" i="35" s="1"/>
  <c r="N10" i="36"/>
  <c r="O10" i="36" s="1"/>
  <c r="D38" i="36"/>
  <c r="N38" i="36" s="1"/>
  <c r="O38" i="36" s="1"/>
  <c r="H43" i="41"/>
  <c r="N36" i="41"/>
  <c r="O36" i="41" s="1"/>
  <c r="N28" i="42"/>
  <c r="O28" i="42" s="1"/>
  <c r="D44" i="42"/>
  <c r="N39" i="39"/>
  <c r="O39" i="39" s="1"/>
  <c r="N30" i="33"/>
  <c r="O30" i="33" s="1"/>
  <c r="J40" i="34"/>
  <c r="N5" i="35"/>
  <c r="O5" i="35" s="1"/>
  <c r="N25" i="39"/>
  <c r="O25" i="39" s="1"/>
  <c r="N40" i="37"/>
  <c r="O40" i="37" s="1"/>
  <c r="K41" i="33"/>
  <c r="N5" i="33"/>
  <c r="O5" i="33" s="1"/>
  <c r="N35" i="45"/>
  <c r="O35" i="45" s="1"/>
  <c r="I43" i="46"/>
  <c r="O43" i="46" s="1"/>
  <c r="P43" i="46" s="1"/>
  <c r="D45" i="45"/>
  <c r="N45" i="45" s="1"/>
  <c r="O45" i="45" s="1"/>
  <c r="N30" i="34"/>
  <c r="O30" i="34" s="1"/>
  <c r="L38" i="36"/>
  <c r="N25" i="36"/>
  <c r="O25" i="36" s="1"/>
  <c r="N18" i="39"/>
  <c r="O18" i="39" s="1"/>
  <c r="N30" i="39"/>
  <c r="O30" i="39" s="1"/>
  <c r="L45" i="43"/>
  <c r="N45" i="43" s="1"/>
  <c r="O45" i="43" s="1"/>
  <c r="J43" i="46"/>
  <c r="D41" i="33"/>
  <c r="N41" i="33" l="1"/>
  <c r="O41" i="33" s="1"/>
  <c r="N44" i="42"/>
  <c r="O44" i="42" s="1"/>
  <c r="N43" i="41"/>
  <c r="O43" i="41" s="1"/>
</calcChain>
</file>

<file path=xl/sharedStrings.xml><?xml version="1.0" encoding="utf-8"?>
<sst xmlns="http://schemas.openxmlformats.org/spreadsheetml/2006/main" count="872" uniqueCount="127">
  <si>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</si>
  <si>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</si>
  <si>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</si>
  <si>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</si>
  <si>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</si>
  <si>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</si>
  <si>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</si>
  <si>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</si>
  <si>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</si>
  <si>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</si>
  <si>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</si>
  <si>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</si>
  <si>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Communications Services Taxes</t>
  </si>
  <si>
    <t>Local Business Tax</t>
  </si>
  <si>
    <t>Permits, Fees, and Special Assessments</t>
  </si>
  <si>
    <t>Franchise Fee - Electricity</t>
  </si>
  <si>
    <t>Franchise Fee - Sewer</t>
  </si>
  <si>
    <t>Franchise Fee - Solid Waste</t>
  </si>
  <si>
    <t>Impact Fees - Residential - Other</t>
  </si>
  <si>
    <t>Special Assessments - Capital Improvement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</si>
  <si>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</si>
  <si>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</si>
  <si>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</si>
  <si>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</si>
  <si>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</si>
  <si>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</si>
  <si>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</si>
  <si>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</si>
  <si>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</si>
  <si>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</si>
  <si>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</si>
  <si>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</si>
  <si>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</si>
  <si>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</si>
  <si>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</si>
  <si>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Sewer / Wastewater Utility</t>
  </si>
  <si>
    <t>Transportation (User Fees) - Parking Facilities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</si>
  <si>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</si>
  <si>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</si>
  <si>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</si>
  <si>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</si>
  <si>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</si>
  <si>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</si>
  <si>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</si>
  <si>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Disposition of Fixed Assets</t>
  </si>
  <si>
    <t>Contributions and Donations from Private Sources</t>
  </si>
  <si>
    <t>Other Miscellaneous Revenues - Other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</si>
  <si>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</si>
  <si>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</si>
  <si>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</si>
  <si>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</si>
  <si>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</si>
  <si>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</si>
  <si>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</si>
  <si>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</si>
  <si>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Palm Beach Shores Revenues Reported by Account Code and Fund Type</t>
  </si>
  <si>
    <t>Local Fiscal Year Ended September 30, 2010</t>
  </si>
  <si>
    <t>Franchise Fee - Gas</t>
  </si>
  <si>
    <t>Forfeits - Assets Seized by Law Enforcement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</si>
  <si>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</si>
  <si>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</si>
  <si>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</si>
  <si>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</si>
  <si>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</si>
  <si>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</si>
  <si>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</si>
  <si>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</si>
  <si>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</si>
  <si>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General Government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</si>
  <si>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</si>
  <si>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</si>
  <si>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</si>
  <si>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</si>
  <si>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Parking Facilities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</si>
  <si>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</si>
  <si>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</si>
  <si>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</si>
  <si>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</si>
  <si>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</si>
  <si>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</si>
  <si>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State Grant - Other</t>
  </si>
  <si>
    <t>Court-Ordered Judgments and Fines - As Decided by County Court Civil</t>
  </si>
  <si>
    <t>Interest and Other Earnings - Net Increase (Decrease) in Fair Value of Investments</t>
  </si>
  <si>
    <t>Proceeds - Installment Purchases and Capital Lease Proceeds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</si>
  <si>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</si>
  <si>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</si>
  <si>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</si>
  <si>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</si>
  <si>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</si>
  <si>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</si>
  <si>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Utility Service Tax - Electricity</t>
  </si>
  <si>
    <t>Utility Service Tax - Water</t>
  </si>
  <si>
    <t>Utility Service Tax - Gas</t>
  </si>
  <si>
    <t>Non-Operating - Inter-Fund Group Transfers In</t>
  </si>
  <si>
    <t>2016 Municipal Population:</t>
  </si>
  <si>
    <t>Local Fiscal Year Ended September 30, 2017</t>
  </si>
  <si>
    <t>Discretionary Sales Surtaxes</t>
  </si>
  <si>
    <t>Proceeds - Debt Proceeds</t>
  </si>
  <si>
    <t>2017 Municipal Population:</t>
  </si>
  <si>
    <t>Local Fiscal Year Ended September 30, 2018</t>
  </si>
  <si>
    <t>Sale of Contraband Property Seized by Law Enforcement</t>
  </si>
  <si>
    <t>2018 Municipal Population:</t>
  </si>
  <si>
    <t>Local Fiscal Year Ended September 30, 2019</t>
  </si>
  <si>
    <t>State Grant - General Government</t>
  </si>
  <si>
    <t>2019 Municipal Population:</t>
  </si>
  <si>
    <t>Local Fiscal Year Ended September 30, 2020</t>
  </si>
  <si>
    <t>Impact Fees - Residential - Public Safety</t>
  </si>
  <si>
    <t>Impact Fees - Residential - Culture / Recreation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</si>
  <si>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</si>
  <si>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</si>
  <si>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</si>
  <si>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</si>
  <si>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</si>
  <si>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</si>
  <si>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</si>
  <si>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</si>
  <si>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</si>
  <si>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</si>
  <si>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</si>
  <si>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</si>
  <si>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</si>
  <si>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</si>
  <si>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</si>
  <si>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</si>
  <si>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</si>
  <si>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Federal Grant - American Rescue Plan Act Funds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</si>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</sst>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110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111</v>
      </c>
      <c r="N4" s="35" t="s">
        <v>10</v>
      </c>
      <c r="O4" s="35" t="s">
        <v>112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SUM(D6:D12)</f>
        <v>4655583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4655583</v>
      </c>
      <c r="P5" s="33">
        <f t="shared" ref="P5:P45" si="1">(O5/P$47)</f>
        <v>3556.5951107715814</v>
      </c>
      <c r="Q5" s="6"/>
    </row>
    <row r="6" spans="1:134">
      <c r="A6" s="12"/>
      <c r="B6" s="25">
        <v>311</v>
      </c>
      <c r="C6" s="20" t="s">
        <v>3</v>
      </c>
      <c r="D6" s="46">
        <v>4149244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4149244</v>
      </c>
      <c r="P6" s="47">
        <f t="shared" si="1"/>
        <v>3169.7815126050418</v>
      </c>
      <c r="Q6" s="9"/>
    </row>
    <row r="7" spans="1:134">
      <c r="A7" s="12"/>
      <c r="B7" s="25">
        <v>312.41000000000003</v>
      </c>
      <c r="C7" s="20" t="s">
        <v>114</v>
      </c>
      <c r="D7" s="46">
        <v>40394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40394</v>
      </c>
      <c r="P7" s="47">
        <f t="shared" si="1"/>
        <v>30.858670741023683</v>
      </c>
      <c r="Q7" s="9"/>
    </row>
    <row r="8" spans="1:134">
      <c r="A8" s="12"/>
      <c r="B8" s="25">
        <v>314.10000000000002</v>
      </c>
      <c r="C8" s="20" t="s">
        <v>90</v>
      </c>
      <c r="D8" s="46">
        <v>241964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241964</v>
      </c>
      <c r="P8" s="47">
        <f t="shared" si="1"/>
        <v>184.8464476699771</v>
      </c>
      <c r="Q8" s="9"/>
    </row>
    <row r="9" spans="1:134">
      <c r="A9" s="12"/>
      <c r="B9" s="25">
        <v>314.3</v>
      </c>
      <c r="C9" s="20" t="s">
        <v>91</v>
      </c>
      <c r="D9" s="46">
        <v>109569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109569</v>
      </c>
      <c r="P9" s="47">
        <f t="shared" si="1"/>
        <v>83.704354469060348</v>
      </c>
      <c r="Q9" s="9"/>
    </row>
    <row r="10" spans="1:134">
      <c r="A10" s="12"/>
      <c r="B10" s="25">
        <v>314.39999999999998</v>
      </c>
      <c r="C10" s="20" t="s">
        <v>92</v>
      </c>
      <c r="D10" s="46">
        <v>25354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25354</v>
      </c>
      <c r="P10" s="47">
        <f t="shared" si="1"/>
        <v>19.36898395721925</v>
      </c>
      <c r="Q10" s="9"/>
    </row>
    <row r="11" spans="1:134">
      <c r="A11" s="12"/>
      <c r="B11" s="25">
        <v>315.10000000000002</v>
      </c>
      <c r="C11" s="20" t="s">
        <v>115</v>
      </c>
      <c r="D11" s="46">
        <v>72252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72252</v>
      </c>
      <c r="P11" s="47">
        <f t="shared" si="1"/>
        <v>55.196333078686017</v>
      </c>
      <c r="Q11" s="9"/>
    </row>
    <row r="12" spans="1:134">
      <c r="A12" s="12"/>
      <c r="B12" s="25">
        <v>316</v>
      </c>
      <c r="C12" s="20" t="s">
        <v>67</v>
      </c>
      <c r="D12" s="46">
        <v>16806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16806</v>
      </c>
      <c r="P12" s="47">
        <f t="shared" si="1"/>
        <v>12.838808250572956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SUM(D14:D22)</f>
        <v>730965</v>
      </c>
      <c r="E13" s="32">
        <f t="shared" si="3"/>
        <v>0</v>
      </c>
      <c r="F13" s="32">
        <f t="shared" si="3"/>
        <v>0</v>
      </c>
      <c r="G13" s="32">
        <f t="shared" si="3"/>
        <v>3201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734166</v>
      </c>
      <c r="P13" s="45">
        <f t="shared" si="1"/>
        <v>560.86019862490446</v>
      </c>
      <c r="Q13" s="10"/>
    </row>
    <row r="14" spans="1:134">
      <c r="A14" s="12"/>
      <c r="B14" s="25">
        <v>322</v>
      </c>
      <c r="C14" s="20" t="s">
        <v>116</v>
      </c>
      <c r="D14" s="46">
        <v>433512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433512</v>
      </c>
      <c r="P14" s="47">
        <f t="shared" si="1"/>
        <v>331.17799847211614</v>
      </c>
      <c r="Q14" s="9"/>
    </row>
    <row r="15" spans="1:134">
      <c r="A15" s="12"/>
      <c r="B15" s="25">
        <v>323.10000000000002</v>
      </c>
      <c r="C15" s="20" t="s">
        <v>15</v>
      </c>
      <c r="D15" s="46">
        <v>192516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192516</v>
      </c>
      <c r="P15" s="47">
        <f t="shared" si="1"/>
        <v>147.07104660045837</v>
      </c>
      <c r="Q15" s="9"/>
    </row>
    <row r="16" spans="1:134">
      <c r="A16" s="12"/>
      <c r="B16" s="25">
        <v>323.39999999999998</v>
      </c>
      <c r="C16" s="20" t="s">
        <v>57</v>
      </c>
      <c r="D16" s="46">
        <v>3844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3844</v>
      </c>
      <c r="P16" s="47">
        <f t="shared" si="1"/>
        <v>2.9365928189457602</v>
      </c>
      <c r="Q16" s="9"/>
    </row>
    <row r="17" spans="1:17">
      <c r="A17" s="12"/>
      <c r="B17" s="25">
        <v>323.7</v>
      </c>
      <c r="C17" s="20" t="s">
        <v>17</v>
      </c>
      <c r="D17" s="46">
        <v>37188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37188</v>
      </c>
      <c r="P17" s="47">
        <f t="shared" si="1"/>
        <v>28.409472880061116</v>
      </c>
      <c r="Q17" s="9"/>
    </row>
    <row r="18" spans="1:17">
      <c r="A18" s="12"/>
      <c r="B18" s="25">
        <v>324.11</v>
      </c>
      <c r="C18" s="20" t="s">
        <v>106</v>
      </c>
      <c r="D18" s="46">
        <v>0</v>
      </c>
      <c r="E18" s="46">
        <v>0</v>
      </c>
      <c r="F18" s="46">
        <v>0</v>
      </c>
      <c r="G18" s="46">
        <v>912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912</v>
      </c>
      <c r="P18" s="47">
        <f t="shared" si="1"/>
        <v>0.6967150496562261</v>
      </c>
      <c r="Q18" s="9"/>
    </row>
    <row r="19" spans="1:17">
      <c r="A19" s="12"/>
      <c r="B19" s="25">
        <v>324.61</v>
      </c>
      <c r="C19" s="20" t="s">
        <v>107</v>
      </c>
      <c r="D19" s="46">
        <v>0</v>
      </c>
      <c r="E19" s="46">
        <v>0</v>
      </c>
      <c r="F19" s="46">
        <v>0</v>
      </c>
      <c r="G19" s="46">
        <v>640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640</v>
      </c>
      <c r="P19" s="47">
        <f t="shared" si="1"/>
        <v>0.48892284186401835</v>
      </c>
      <c r="Q19" s="9"/>
    </row>
    <row r="20" spans="1:17">
      <c r="A20" s="12"/>
      <c r="B20" s="25">
        <v>324.91000000000003</v>
      </c>
      <c r="C20" s="20" t="s">
        <v>18</v>
      </c>
      <c r="D20" s="46">
        <v>0</v>
      </c>
      <c r="E20" s="46">
        <v>0</v>
      </c>
      <c r="F20" s="46">
        <v>0</v>
      </c>
      <c r="G20" s="46">
        <v>1649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1649</v>
      </c>
      <c r="P20" s="47">
        <f t="shared" si="1"/>
        <v>1.2597402597402598</v>
      </c>
      <c r="Q20" s="9"/>
    </row>
    <row r="21" spans="1:17">
      <c r="A21" s="12"/>
      <c r="B21" s="25">
        <v>329.1</v>
      </c>
      <c r="C21" s="20" t="s">
        <v>117</v>
      </c>
      <c r="D21" s="46">
        <v>12436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12436</v>
      </c>
      <c r="P21" s="47">
        <f t="shared" si="1"/>
        <v>9.5003819709702064</v>
      </c>
      <c r="Q21" s="9"/>
    </row>
    <row r="22" spans="1:17">
      <c r="A22" s="12"/>
      <c r="B22" s="25">
        <v>329.5</v>
      </c>
      <c r="C22" s="20" t="s">
        <v>118</v>
      </c>
      <c r="D22" s="46">
        <v>51469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51469</v>
      </c>
      <c r="P22" s="47">
        <f t="shared" si="1"/>
        <v>39.319327731092436</v>
      </c>
      <c r="Q22" s="9"/>
    </row>
    <row r="23" spans="1:17" ht="15.75">
      <c r="A23" s="29" t="s">
        <v>119</v>
      </c>
      <c r="B23" s="30"/>
      <c r="C23" s="31"/>
      <c r="D23" s="32">
        <f t="shared" ref="D23:N23" si="5">SUM(D24:D29)</f>
        <v>934997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934997</v>
      </c>
      <c r="P23" s="45">
        <f t="shared" si="1"/>
        <v>714.28342245989302</v>
      </c>
      <c r="Q23" s="10"/>
    </row>
    <row r="24" spans="1:17">
      <c r="A24" s="12"/>
      <c r="B24" s="25">
        <v>331.51</v>
      </c>
      <c r="C24" s="20" t="s">
        <v>125</v>
      </c>
      <c r="D24" s="46">
        <v>632077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8" si="6">SUM(D24:N24)</f>
        <v>632077</v>
      </c>
      <c r="P24" s="47">
        <f t="shared" si="1"/>
        <v>482.87012987012986</v>
      </c>
      <c r="Q24" s="9"/>
    </row>
    <row r="25" spans="1:17">
      <c r="A25" s="12"/>
      <c r="B25" s="25">
        <v>335.125</v>
      </c>
      <c r="C25" s="20" t="s">
        <v>120</v>
      </c>
      <c r="D25" s="46">
        <v>43154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43154</v>
      </c>
      <c r="P25" s="47">
        <f t="shared" si="1"/>
        <v>32.967150496562262</v>
      </c>
      <c r="Q25" s="9"/>
    </row>
    <row r="26" spans="1:17">
      <c r="A26" s="12"/>
      <c r="B26" s="25">
        <v>335.14</v>
      </c>
      <c r="C26" s="20" t="s">
        <v>70</v>
      </c>
      <c r="D26" s="46">
        <v>263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263</v>
      </c>
      <c r="P26" s="47">
        <f t="shared" si="1"/>
        <v>0.20091673032849502</v>
      </c>
      <c r="Q26" s="9"/>
    </row>
    <row r="27" spans="1:17">
      <c r="A27" s="12"/>
      <c r="B27" s="25">
        <v>335.15</v>
      </c>
      <c r="C27" s="20" t="s">
        <v>71</v>
      </c>
      <c r="D27" s="46">
        <v>2692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2692</v>
      </c>
      <c r="P27" s="47">
        <f t="shared" si="1"/>
        <v>2.0565317035905273</v>
      </c>
      <c r="Q27" s="9"/>
    </row>
    <row r="28" spans="1:17">
      <c r="A28" s="12"/>
      <c r="B28" s="25">
        <v>335.18</v>
      </c>
      <c r="C28" s="20" t="s">
        <v>121</v>
      </c>
      <c r="D28" s="46">
        <v>248358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248358</v>
      </c>
      <c r="P28" s="47">
        <f t="shared" si="1"/>
        <v>189.73109243697479</v>
      </c>
      <c r="Q28" s="9"/>
    </row>
    <row r="29" spans="1:17">
      <c r="A29" s="12"/>
      <c r="B29" s="25">
        <v>338</v>
      </c>
      <c r="C29" s="20" t="s">
        <v>27</v>
      </c>
      <c r="D29" s="46">
        <v>8453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8453</v>
      </c>
      <c r="P29" s="47">
        <f t="shared" si="1"/>
        <v>6.4576012223071046</v>
      </c>
      <c r="Q29" s="9"/>
    </row>
    <row r="30" spans="1:17" ht="15.75">
      <c r="A30" s="29" t="s">
        <v>32</v>
      </c>
      <c r="B30" s="30"/>
      <c r="C30" s="31"/>
      <c r="D30" s="32">
        <f t="shared" ref="D30:N30" si="7">SUM(D31:D34)</f>
        <v>107615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>SUM(D30:N30)</f>
        <v>107615</v>
      </c>
      <c r="P30" s="45">
        <f t="shared" si="1"/>
        <v>82.211611917494267</v>
      </c>
      <c r="Q30" s="10"/>
    </row>
    <row r="31" spans="1:17">
      <c r="A31" s="12"/>
      <c r="B31" s="25">
        <v>343.5</v>
      </c>
      <c r="C31" s="20" t="s">
        <v>35</v>
      </c>
      <c r="D31" s="46">
        <v>55304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3" si="8">SUM(D31:N31)</f>
        <v>55304</v>
      </c>
      <c r="P31" s="47">
        <f t="shared" si="1"/>
        <v>42.249045072574482</v>
      </c>
      <c r="Q31" s="9"/>
    </row>
    <row r="32" spans="1:17">
      <c r="A32" s="12"/>
      <c r="B32" s="25">
        <v>344.5</v>
      </c>
      <c r="C32" s="20" t="s">
        <v>73</v>
      </c>
      <c r="D32" s="46">
        <v>17408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17408</v>
      </c>
      <c r="P32" s="47">
        <f t="shared" si="1"/>
        <v>13.2987012987013</v>
      </c>
      <c r="Q32" s="9"/>
    </row>
    <row r="33" spans="1:120">
      <c r="A33" s="12"/>
      <c r="B33" s="25">
        <v>347.5</v>
      </c>
      <c r="C33" s="20" t="s">
        <v>37</v>
      </c>
      <c r="D33" s="46">
        <v>24653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24653</v>
      </c>
      <c r="P33" s="47">
        <f t="shared" si="1"/>
        <v>18.83346065699007</v>
      </c>
      <c r="Q33" s="9"/>
    </row>
    <row r="34" spans="1:120">
      <c r="A34" s="12"/>
      <c r="B34" s="25">
        <v>349</v>
      </c>
      <c r="C34" s="20" t="s">
        <v>122</v>
      </c>
      <c r="D34" s="46">
        <v>10250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10250</v>
      </c>
      <c r="P34" s="47">
        <f t="shared" si="1"/>
        <v>7.8304048892284186</v>
      </c>
      <c r="Q34" s="9"/>
    </row>
    <row r="35" spans="1:120" ht="15.75">
      <c r="A35" s="29" t="s">
        <v>33</v>
      </c>
      <c r="B35" s="30"/>
      <c r="C35" s="31"/>
      <c r="D35" s="32">
        <f t="shared" ref="D35:N35" si="9">SUM(D36:D37)</f>
        <v>23639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9"/>
        <v>0</v>
      </c>
      <c r="O35" s="32">
        <f>SUM(D35:N35)</f>
        <v>23639</v>
      </c>
      <c r="P35" s="45">
        <f t="shared" si="1"/>
        <v>18.058823529411764</v>
      </c>
      <c r="Q35" s="10"/>
    </row>
    <row r="36" spans="1:120">
      <c r="A36" s="13"/>
      <c r="B36" s="39">
        <v>351.1</v>
      </c>
      <c r="C36" s="21" t="s">
        <v>40</v>
      </c>
      <c r="D36" s="46">
        <v>3139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3139</v>
      </c>
      <c r="P36" s="47">
        <f t="shared" si="1"/>
        <v>2.3980137509549273</v>
      </c>
      <c r="Q36" s="9"/>
    </row>
    <row r="37" spans="1:120">
      <c r="A37" s="13"/>
      <c r="B37" s="39">
        <v>354</v>
      </c>
      <c r="C37" s="21" t="s">
        <v>41</v>
      </c>
      <c r="D37" s="46">
        <v>20500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0">SUM(D37:N37)</f>
        <v>20500</v>
      </c>
      <c r="P37" s="47">
        <f t="shared" si="1"/>
        <v>15.660809778456837</v>
      </c>
      <c r="Q37" s="9"/>
    </row>
    <row r="38" spans="1:120" ht="15.75">
      <c r="A38" s="29" t="s">
        <v>4</v>
      </c>
      <c r="B38" s="30"/>
      <c r="C38" s="31"/>
      <c r="D38" s="32">
        <f t="shared" ref="D38:N38" si="11">SUM(D39:D42)</f>
        <v>95885</v>
      </c>
      <c r="E38" s="32">
        <f t="shared" si="11"/>
        <v>0</v>
      </c>
      <c r="F38" s="32">
        <f t="shared" si="11"/>
        <v>0</v>
      </c>
      <c r="G38" s="32">
        <f t="shared" si="11"/>
        <v>15041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1"/>
        <v>0</v>
      </c>
      <c r="O38" s="32">
        <f>SUM(D38:N38)</f>
        <v>110926</v>
      </c>
      <c r="P38" s="45">
        <f t="shared" si="1"/>
        <v>84.741023682200151</v>
      </c>
      <c r="Q38" s="10"/>
    </row>
    <row r="39" spans="1:120">
      <c r="A39" s="12"/>
      <c r="B39" s="25">
        <v>361.1</v>
      </c>
      <c r="C39" s="20" t="s">
        <v>43</v>
      </c>
      <c r="D39" s="46">
        <v>17463</v>
      </c>
      <c r="E39" s="46">
        <v>0</v>
      </c>
      <c r="F39" s="46">
        <v>0</v>
      </c>
      <c r="G39" s="46">
        <v>41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17504</v>
      </c>
      <c r="P39" s="47">
        <f t="shared" si="1"/>
        <v>13.372039724980901</v>
      </c>
      <c r="Q39" s="9"/>
    </row>
    <row r="40" spans="1:120">
      <c r="A40" s="12"/>
      <c r="B40" s="25">
        <v>364</v>
      </c>
      <c r="C40" s="20" t="s">
        <v>74</v>
      </c>
      <c r="D40" s="46">
        <v>50680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4" si="12">SUM(D40:N40)</f>
        <v>50680</v>
      </c>
      <c r="P40" s="47">
        <f t="shared" si="1"/>
        <v>38.716577540106954</v>
      </c>
      <c r="Q40" s="9"/>
    </row>
    <row r="41" spans="1:120">
      <c r="A41" s="12"/>
      <c r="B41" s="25">
        <v>366</v>
      </c>
      <c r="C41" s="20" t="s">
        <v>45</v>
      </c>
      <c r="D41" s="46">
        <v>13767</v>
      </c>
      <c r="E41" s="46">
        <v>0</v>
      </c>
      <c r="F41" s="46">
        <v>0</v>
      </c>
      <c r="G41" s="46">
        <v>15000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28767</v>
      </c>
      <c r="P41" s="47">
        <f t="shared" si="1"/>
        <v>21.976317799847212</v>
      </c>
      <c r="Q41" s="9"/>
    </row>
    <row r="42" spans="1:120">
      <c r="A42" s="12"/>
      <c r="B42" s="25">
        <v>369.9</v>
      </c>
      <c r="C42" s="20" t="s">
        <v>46</v>
      </c>
      <c r="D42" s="46">
        <v>13975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13975</v>
      </c>
      <c r="P42" s="47">
        <f t="shared" si="1"/>
        <v>10.676088617265087</v>
      </c>
      <c r="Q42" s="9"/>
    </row>
    <row r="43" spans="1:120" ht="15.75">
      <c r="A43" s="29" t="s">
        <v>34</v>
      </c>
      <c r="B43" s="30"/>
      <c r="C43" s="31"/>
      <c r="D43" s="32">
        <f t="shared" ref="D43:N43" si="13">SUM(D44:D44)</f>
        <v>106316</v>
      </c>
      <c r="E43" s="32">
        <f t="shared" si="13"/>
        <v>0</v>
      </c>
      <c r="F43" s="32">
        <f t="shared" si="13"/>
        <v>0</v>
      </c>
      <c r="G43" s="32">
        <f t="shared" si="13"/>
        <v>0</v>
      </c>
      <c r="H43" s="32">
        <f t="shared" si="13"/>
        <v>0</v>
      </c>
      <c r="I43" s="32">
        <f t="shared" si="13"/>
        <v>0</v>
      </c>
      <c r="J43" s="32">
        <f t="shared" si="13"/>
        <v>0</v>
      </c>
      <c r="K43" s="32">
        <f t="shared" si="13"/>
        <v>0</v>
      </c>
      <c r="L43" s="32">
        <f t="shared" si="13"/>
        <v>0</v>
      </c>
      <c r="M43" s="32">
        <f t="shared" si="13"/>
        <v>0</v>
      </c>
      <c r="N43" s="32">
        <f t="shared" si="13"/>
        <v>0</v>
      </c>
      <c r="O43" s="32">
        <f t="shared" si="12"/>
        <v>106316</v>
      </c>
      <c r="P43" s="45">
        <f t="shared" si="1"/>
        <v>81.219251336898395</v>
      </c>
      <c r="Q43" s="9"/>
    </row>
    <row r="44" spans="1:120" ht="15.75" thickBot="1">
      <c r="A44" s="12"/>
      <c r="B44" s="25">
        <v>384</v>
      </c>
      <c r="C44" s="20" t="s">
        <v>97</v>
      </c>
      <c r="D44" s="46">
        <v>106316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106316</v>
      </c>
      <c r="P44" s="47">
        <f t="shared" si="1"/>
        <v>81.219251336898395</v>
      </c>
      <c r="Q44" s="9"/>
    </row>
    <row r="45" spans="1:120" ht="16.5" thickBot="1">
      <c r="A45" s="14" t="s">
        <v>38</v>
      </c>
      <c r="B45" s="23"/>
      <c r="C45" s="22"/>
      <c r="D45" s="15">
        <f t="shared" ref="D45:N45" si="14">SUM(D5,D13,D23,D30,D35,D38,D43)</f>
        <v>6655000</v>
      </c>
      <c r="E45" s="15">
        <f t="shared" si="14"/>
        <v>0</v>
      </c>
      <c r="F45" s="15">
        <f t="shared" si="14"/>
        <v>0</v>
      </c>
      <c r="G45" s="15">
        <f t="shared" si="14"/>
        <v>18242</v>
      </c>
      <c r="H45" s="15">
        <f t="shared" si="14"/>
        <v>0</v>
      </c>
      <c r="I45" s="15">
        <f t="shared" si="14"/>
        <v>0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 t="shared" si="14"/>
        <v>0</v>
      </c>
      <c r="O45" s="15">
        <f>SUM(D45:N45)</f>
        <v>6673242</v>
      </c>
      <c r="P45" s="38">
        <f t="shared" si="1"/>
        <v>5097.9694423223837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126</v>
      </c>
      <c r="N47" s="48"/>
      <c r="O47" s="48"/>
      <c r="P47" s="43">
        <v>1309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60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3097210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3097210</v>
      </c>
      <c r="O5" s="33">
        <f t="shared" ref="O5:O40" si="2">(N5/O$42)</f>
        <v>2686.2185602775367</v>
      </c>
      <c r="P5" s="6"/>
    </row>
    <row r="6" spans="1:133">
      <c r="A6" s="12"/>
      <c r="B6" s="25">
        <v>311</v>
      </c>
      <c r="C6" s="20" t="s">
        <v>3</v>
      </c>
      <c r="D6" s="46">
        <v>2961658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2961658</v>
      </c>
      <c r="O6" s="47">
        <f t="shared" si="2"/>
        <v>2568.6539462272335</v>
      </c>
      <c r="P6" s="9"/>
    </row>
    <row r="7" spans="1:133">
      <c r="A7" s="12"/>
      <c r="B7" s="25">
        <v>312.41000000000003</v>
      </c>
      <c r="C7" s="20" t="s">
        <v>11</v>
      </c>
      <c r="D7" s="46">
        <v>35800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35800</v>
      </c>
      <c r="O7" s="47">
        <f t="shared" si="2"/>
        <v>31.049436253252384</v>
      </c>
      <c r="P7" s="9"/>
    </row>
    <row r="8" spans="1:133">
      <c r="A8" s="12"/>
      <c r="B8" s="25">
        <v>315</v>
      </c>
      <c r="C8" s="20" t="s">
        <v>66</v>
      </c>
      <c r="D8" s="46">
        <v>89478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89478</v>
      </c>
      <c r="O8" s="47">
        <f t="shared" si="2"/>
        <v>77.604509973980925</v>
      </c>
      <c r="P8" s="9"/>
    </row>
    <row r="9" spans="1:133">
      <c r="A9" s="12"/>
      <c r="B9" s="25">
        <v>316</v>
      </c>
      <c r="C9" s="20" t="s">
        <v>67</v>
      </c>
      <c r="D9" s="46">
        <v>10274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10274</v>
      </c>
      <c r="O9" s="47">
        <f t="shared" si="2"/>
        <v>8.9106678230702521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281544</v>
      </c>
      <c r="E10" s="32">
        <f t="shared" si="3"/>
        <v>0</v>
      </c>
      <c r="F10" s="32">
        <f t="shared" si="3"/>
        <v>0</v>
      </c>
      <c r="G10" s="32">
        <f t="shared" si="3"/>
        <v>8019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289563</v>
      </c>
      <c r="O10" s="45">
        <f t="shared" si="2"/>
        <v>251.13876843018213</v>
      </c>
      <c r="P10" s="10"/>
    </row>
    <row r="11" spans="1:133">
      <c r="A11" s="12"/>
      <c r="B11" s="25">
        <v>322</v>
      </c>
      <c r="C11" s="20" t="s">
        <v>0</v>
      </c>
      <c r="D11" s="46">
        <v>94678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94678</v>
      </c>
      <c r="O11" s="47">
        <f t="shared" si="2"/>
        <v>82.114483954900265</v>
      </c>
      <c r="P11" s="9"/>
    </row>
    <row r="12" spans="1:133">
      <c r="A12" s="12"/>
      <c r="B12" s="25">
        <v>323.10000000000002</v>
      </c>
      <c r="C12" s="20" t="s">
        <v>15</v>
      </c>
      <c r="D12" s="46">
        <v>144636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144636</v>
      </c>
      <c r="O12" s="47">
        <f t="shared" si="2"/>
        <v>125.44319167389419</v>
      </c>
      <c r="P12" s="9"/>
    </row>
    <row r="13" spans="1:133">
      <c r="A13" s="12"/>
      <c r="B13" s="25">
        <v>323.39999999999998</v>
      </c>
      <c r="C13" s="20" t="s">
        <v>57</v>
      </c>
      <c r="D13" s="46">
        <v>4311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4311</v>
      </c>
      <c r="O13" s="47">
        <f t="shared" si="2"/>
        <v>3.738941890719861</v>
      </c>
      <c r="P13" s="9"/>
    </row>
    <row r="14" spans="1:133">
      <c r="A14" s="12"/>
      <c r="B14" s="25">
        <v>323.7</v>
      </c>
      <c r="C14" s="20" t="s">
        <v>17</v>
      </c>
      <c r="D14" s="46">
        <v>24496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24496</v>
      </c>
      <c r="O14" s="47">
        <f t="shared" si="2"/>
        <v>21.24544666088465</v>
      </c>
      <c r="P14" s="9"/>
    </row>
    <row r="15" spans="1:133">
      <c r="A15" s="12"/>
      <c r="B15" s="25">
        <v>324.70999999999998</v>
      </c>
      <c r="C15" s="20" t="s">
        <v>18</v>
      </c>
      <c r="D15" s="46">
        <v>0</v>
      </c>
      <c r="E15" s="46">
        <v>0</v>
      </c>
      <c r="F15" s="46">
        <v>0</v>
      </c>
      <c r="G15" s="46">
        <v>8019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8019</v>
      </c>
      <c r="O15" s="47">
        <f t="shared" si="2"/>
        <v>6.954900260190807</v>
      </c>
      <c r="P15" s="9"/>
    </row>
    <row r="16" spans="1:133">
      <c r="A16" s="12"/>
      <c r="B16" s="25">
        <v>325.10000000000002</v>
      </c>
      <c r="C16" s="20" t="s">
        <v>19</v>
      </c>
      <c r="D16" s="46">
        <v>11575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11575</v>
      </c>
      <c r="O16" s="47">
        <f t="shared" si="2"/>
        <v>10.039028620988725</v>
      </c>
      <c r="P16" s="9"/>
    </row>
    <row r="17" spans="1:16">
      <c r="A17" s="12"/>
      <c r="B17" s="25">
        <v>329</v>
      </c>
      <c r="C17" s="20" t="s">
        <v>20</v>
      </c>
      <c r="D17" s="46">
        <v>1848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1848</v>
      </c>
      <c r="O17" s="47">
        <f t="shared" si="2"/>
        <v>1.6027753686036428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287518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287518</v>
      </c>
      <c r="O18" s="45">
        <f t="shared" si="2"/>
        <v>249.36513443191674</v>
      </c>
      <c r="P18" s="10"/>
    </row>
    <row r="19" spans="1:16">
      <c r="A19" s="12"/>
      <c r="B19" s="25">
        <v>331.1</v>
      </c>
      <c r="C19" s="20" t="s">
        <v>68</v>
      </c>
      <c r="D19" s="46">
        <v>153789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153789</v>
      </c>
      <c r="O19" s="47">
        <f t="shared" si="2"/>
        <v>133.38161318300087</v>
      </c>
      <c r="P19" s="9"/>
    </row>
    <row r="20" spans="1:16">
      <c r="A20" s="12"/>
      <c r="B20" s="25">
        <v>335.12</v>
      </c>
      <c r="C20" s="20" t="s">
        <v>69</v>
      </c>
      <c r="D20" s="46">
        <v>25870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25870</v>
      </c>
      <c r="O20" s="47">
        <f t="shared" si="2"/>
        <v>22.437120555073722</v>
      </c>
      <c r="P20" s="9"/>
    </row>
    <row r="21" spans="1:16">
      <c r="A21" s="12"/>
      <c r="B21" s="25">
        <v>335.14</v>
      </c>
      <c r="C21" s="20" t="s">
        <v>70</v>
      </c>
      <c r="D21" s="46">
        <v>107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107</v>
      </c>
      <c r="O21" s="47">
        <f t="shared" si="2"/>
        <v>9.2801387684301823E-2</v>
      </c>
      <c r="P21" s="9"/>
    </row>
    <row r="22" spans="1:16">
      <c r="A22" s="12"/>
      <c r="B22" s="25">
        <v>335.15</v>
      </c>
      <c r="C22" s="20" t="s">
        <v>71</v>
      </c>
      <c r="D22" s="46">
        <v>3964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3964</v>
      </c>
      <c r="O22" s="47">
        <f t="shared" si="2"/>
        <v>3.437987857762359</v>
      </c>
      <c r="P22" s="9"/>
    </row>
    <row r="23" spans="1:16">
      <c r="A23" s="12"/>
      <c r="B23" s="25">
        <v>335.18</v>
      </c>
      <c r="C23" s="20" t="s">
        <v>72</v>
      </c>
      <c r="D23" s="46">
        <v>78447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78447</v>
      </c>
      <c r="O23" s="47">
        <f t="shared" si="2"/>
        <v>68.037294015611451</v>
      </c>
      <c r="P23" s="9"/>
    </row>
    <row r="24" spans="1:16">
      <c r="A24" s="12"/>
      <c r="B24" s="25">
        <v>337.2</v>
      </c>
      <c r="C24" s="20" t="s">
        <v>26</v>
      </c>
      <c r="D24" s="46">
        <v>16408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16408</v>
      </c>
      <c r="O24" s="47">
        <f t="shared" si="2"/>
        <v>14.230702515177796</v>
      </c>
      <c r="P24" s="9"/>
    </row>
    <row r="25" spans="1:16">
      <c r="A25" s="12"/>
      <c r="B25" s="25">
        <v>338</v>
      </c>
      <c r="C25" s="20" t="s">
        <v>27</v>
      </c>
      <c r="D25" s="46">
        <v>8933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8933</v>
      </c>
      <c r="O25" s="47">
        <f t="shared" si="2"/>
        <v>7.7476149176062448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SUM(D27:D30)</f>
        <v>117188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117188</v>
      </c>
      <c r="O26" s="45">
        <f t="shared" si="2"/>
        <v>101.63746747614917</v>
      </c>
      <c r="P26" s="10"/>
    </row>
    <row r="27" spans="1:16">
      <c r="A27" s="12"/>
      <c r="B27" s="25">
        <v>343.5</v>
      </c>
      <c r="C27" s="20" t="s">
        <v>35</v>
      </c>
      <c r="D27" s="46">
        <v>44068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44068</v>
      </c>
      <c r="O27" s="47">
        <f t="shared" si="2"/>
        <v>38.220294882914139</v>
      </c>
      <c r="P27" s="9"/>
    </row>
    <row r="28" spans="1:16">
      <c r="A28" s="12"/>
      <c r="B28" s="25">
        <v>344.5</v>
      </c>
      <c r="C28" s="20" t="s">
        <v>73</v>
      </c>
      <c r="D28" s="46">
        <v>9120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9120</v>
      </c>
      <c r="O28" s="47">
        <f t="shared" si="2"/>
        <v>7.9098005203816131</v>
      </c>
      <c r="P28" s="9"/>
    </row>
    <row r="29" spans="1:16">
      <c r="A29" s="12"/>
      <c r="B29" s="25">
        <v>347.5</v>
      </c>
      <c r="C29" s="20" t="s">
        <v>37</v>
      </c>
      <c r="D29" s="46">
        <v>53212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53212</v>
      </c>
      <c r="O29" s="47">
        <f t="shared" si="2"/>
        <v>46.150910667823069</v>
      </c>
      <c r="P29" s="9"/>
    </row>
    <row r="30" spans="1:16">
      <c r="A30" s="12"/>
      <c r="B30" s="25">
        <v>349</v>
      </c>
      <c r="C30" s="20" t="s">
        <v>1</v>
      </c>
      <c r="D30" s="46">
        <v>10788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10788</v>
      </c>
      <c r="O30" s="47">
        <f t="shared" si="2"/>
        <v>9.3564614050303554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SUM(D32:D34)</f>
        <v>5311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5311</v>
      </c>
      <c r="O31" s="45">
        <f t="shared" si="2"/>
        <v>4.6062445793581963</v>
      </c>
      <c r="P31" s="10"/>
    </row>
    <row r="32" spans="1:16">
      <c r="A32" s="13"/>
      <c r="B32" s="39">
        <v>351.1</v>
      </c>
      <c r="C32" s="21" t="s">
        <v>40</v>
      </c>
      <c r="D32" s="46">
        <v>495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495</v>
      </c>
      <c r="O32" s="47">
        <f t="shared" si="2"/>
        <v>0.42931483087597572</v>
      </c>
      <c r="P32" s="9"/>
    </row>
    <row r="33" spans="1:119">
      <c r="A33" s="13"/>
      <c r="B33" s="39">
        <v>354</v>
      </c>
      <c r="C33" s="21" t="s">
        <v>41</v>
      </c>
      <c r="D33" s="46">
        <v>4730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4730</v>
      </c>
      <c r="O33" s="47">
        <f t="shared" si="2"/>
        <v>4.1023417172593231</v>
      </c>
      <c r="P33" s="9"/>
    </row>
    <row r="34" spans="1:119">
      <c r="A34" s="13"/>
      <c r="B34" s="39">
        <v>359</v>
      </c>
      <c r="C34" s="21" t="s">
        <v>42</v>
      </c>
      <c r="D34" s="46">
        <v>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86</v>
      </c>
      <c r="O34" s="47">
        <f t="shared" si="2"/>
        <v>7.4588031222896797E-2</v>
      </c>
      <c r="P34" s="9"/>
    </row>
    <row r="35" spans="1:119" ht="15.75">
      <c r="A35" s="29" t="s">
        <v>4</v>
      </c>
      <c r="B35" s="30"/>
      <c r="C35" s="31"/>
      <c r="D35" s="32">
        <f t="shared" ref="D35:M35" si="7">SUM(D36:D39)</f>
        <v>135901</v>
      </c>
      <c r="E35" s="32">
        <f t="shared" si="7"/>
        <v>0</v>
      </c>
      <c r="F35" s="32">
        <f t="shared" si="7"/>
        <v>0</v>
      </c>
      <c r="G35" s="32">
        <f t="shared" si="7"/>
        <v>9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135910</v>
      </c>
      <c r="O35" s="45">
        <f t="shared" si="2"/>
        <v>117.87510841283608</v>
      </c>
      <c r="P35" s="10"/>
    </row>
    <row r="36" spans="1:119">
      <c r="A36" s="12"/>
      <c r="B36" s="25">
        <v>361.1</v>
      </c>
      <c r="C36" s="20" t="s">
        <v>43</v>
      </c>
      <c r="D36" s="46">
        <v>16914</v>
      </c>
      <c r="E36" s="46">
        <v>0</v>
      </c>
      <c r="F36" s="46">
        <v>0</v>
      </c>
      <c r="G36" s="46">
        <v>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16923</v>
      </c>
      <c r="O36" s="47">
        <f t="shared" si="2"/>
        <v>14.67736339982654</v>
      </c>
      <c r="P36" s="9"/>
    </row>
    <row r="37" spans="1:119">
      <c r="A37" s="12"/>
      <c r="B37" s="25">
        <v>364</v>
      </c>
      <c r="C37" s="20" t="s">
        <v>74</v>
      </c>
      <c r="D37" s="46">
        <v>2601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2601</v>
      </c>
      <c r="O37" s="47">
        <f t="shared" si="2"/>
        <v>2.2558542931483085</v>
      </c>
      <c r="P37" s="9"/>
    </row>
    <row r="38" spans="1:119">
      <c r="A38" s="12"/>
      <c r="B38" s="25">
        <v>366</v>
      </c>
      <c r="C38" s="20" t="s">
        <v>45</v>
      </c>
      <c r="D38" s="46">
        <v>94824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94824</v>
      </c>
      <c r="O38" s="47">
        <f t="shared" si="2"/>
        <v>82.241110147441461</v>
      </c>
      <c r="P38" s="9"/>
    </row>
    <row r="39" spans="1:119" ht="15.75" thickBot="1">
      <c r="A39" s="12"/>
      <c r="B39" s="25">
        <v>369.9</v>
      </c>
      <c r="C39" s="20" t="s">
        <v>46</v>
      </c>
      <c r="D39" s="46">
        <v>21562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21562</v>
      </c>
      <c r="O39" s="47">
        <f t="shared" si="2"/>
        <v>18.700780572419774</v>
      </c>
      <c r="P39" s="9"/>
    </row>
    <row r="40" spans="1:119" ht="16.5" thickBot="1">
      <c r="A40" s="14" t="s">
        <v>38</v>
      </c>
      <c r="B40" s="23"/>
      <c r="C40" s="22"/>
      <c r="D40" s="15">
        <f>SUM(D5,D10,D18,D26,D31,D35)</f>
        <v>3924672</v>
      </c>
      <c r="E40" s="15">
        <f t="shared" ref="E40:M40" si="8">SUM(E5,E10,E18,E26,E31,E35)</f>
        <v>0</v>
      </c>
      <c r="F40" s="15">
        <f t="shared" si="8"/>
        <v>0</v>
      </c>
      <c r="G40" s="15">
        <f t="shared" si="8"/>
        <v>8028</v>
      </c>
      <c r="H40" s="15">
        <f t="shared" si="8"/>
        <v>0</v>
      </c>
      <c r="I40" s="15">
        <f t="shared" si="8"/>
        <v>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  <c r="N40" s="15">
        <f t="shared" si="1"/>
        <v>3932700</v>
      </c>
      <c r="O40" s="38">
        <f t="shared" si="2"/>
        <v>3410.8412836079792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75</v>
      </c>
      <c r="M42" s="48"/>
      <c r="N42" s="48"/>
      <c r="O42" s="43">
        <v>1153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3180806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3180806</v>
      </c>
      <c r="O5" s="33">
        <f t="shared" ref="O5:O38" si="2">(N5/O$40)</f>
        <v>2765.9182608695651</v>
      </c>
      <c r="P5" s="6"/>
    </row>
    <row r="6" spans="1:133">
      <c r="A6" s="12"/>
      <c r="B6" s="25">
        <v>311</v>
      </c>
      <c r="C6" s="20" t="s">
        <v>3</v>
      </c>
      <c r="D6" s="46">
        <v>3036401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3036401</v>
      </c>
      <c r="O6" s="47">
        <f t="shared" si="2"/>
        <v>2640.3486956521738</v>
      </c>
      <c r="P6" s="9"/>
    </row>
    <row r="7" spans="1:133">
      <c r="A7" s="12"/>
      <c r="B7" s="25">
        <v>312.41000000000003</v>
      </c>
      <c r="C7" s="20" t="s">
        <v>11</v>
      </c>
      <c r="D7" s="46">
        <v>36126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36126</v>
      </c>
      <c r="O7" s="47">
        <f t="shared" si="2"/>
        <v>31.41391304347826</v>
      </c>
      <c r="P7" s="9"/>
    </row>
    <row r="8" spans="1:133">
      <c r="A8" s="12"/>
      <c r="B8" s="25">
        <v>315</v>
      </c>
      <c r="C8" s="20" t="s">
        <v>12</v>
      </c>
      <c r="D8" s="46">
        <v>95031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95031</v>
      </c>
      <c r="O8" s="47">
        <f t="shared" si="2"/>
        <v>82.635652173913044</v>
      </c>
      <c r="P8" s="9"/>
    </row>
    <row r="9" spans="1:133">
      <c r="A9" s="12"/>
      <c r="B9" s="25">
        <v>316</v>
      </c>
      <c r="C9" s="20" t="s">
        <v>13</v>
      </c>
      <c r="D9" s="46">
        <v>13248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13248</v>
      </c>
      <c r="O9" s="47">
        <f t="shared" si="2"/>
        <v>11.52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313291</v>
      </c>
      <c r="E10" s="32">
        <f t="shared" si="3"/>
        <v>0</v>
      </c>
      <c r="F10" s="32">
        <f t="shared" si="3"/>
        <v>0</v>
      </c>
      <c r="G10" s="32">
        <f t="shared" si="3"/>
        <v>3029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316320</v>
      </c>
      <c r="O10" s="45">
        <f t="shared" si="2"/>
        <v>275.06086956521739</v>
      </c>
      <c r="P10" s="10"/>
    </row>
    <row r="11" spans="1:133">
      <c r="A11" s="12"/>
      <c r="B11" s="25">
        <v>322</v>
      </c>
      <c r="C11" s="20" t="s">
        <v>0</v>
      </c>
      <c r="D11" s="46">
        <v>117636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117636</v>
      </c>
      <c r="O11" s="47">
        <f t="shared" si="2"/>
        <v>102.29217391304348</v>
      </c>
      <c r="P11" s="9"/>
    </row>
    <row r="12" spans="1:133">
      <c r="A12" s="12"/>
      <c r="B12" s="25">
        <v>323.10000000000002</v>
      </c>
      <c r="C12" s="20" t="s">
        <v>15</v>
      </c>
      <c r="D12" s="46">
        <v>151302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151302</v>
      </c>
      <c r="O12" s="47">
        <f t="shared" si="2"/>
        <v>131.56695652173914</v>
      </c>
      <c r="P12" s="9"/>
    </row>
    <row r="13" spans="1:133">
      <c r="A13" s="12"/>
      <c r="B13" s="25">
        <v>323.39999999999998</v>
      </c>
      <c r="C13" s="20" t="s">
        <v>57</v>
      </c>
      <c r="D13" s="46">
        <v>4415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4415</v>
      </c>
      <c r="O13" s="47">
        <f t="shared" si="2"/>
        <v>3.8391304347826085</v>
      </c>
      <c r="P13" s="9"/>
    </row>
    <row r="14" spans="1:133">
      <c r="A14" s="12"/>
      <c r="B14" s="25">
        <v>323.7</v>
      </c>
      <c r="C14" s="20" t="s">
        <v>17</v>
      </c>
      <c r="D14" s="46">
        <v>24487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24487</v>
      </c>
      <c r="O14" s="47">
        <f t="shared" si="2"/>
        <v>21.29304347826087</v>
      </c>
      <c r="P14" s="9"/>
    </row>
    <row r="15" spans="1:133">
      <c r="A15" s="12"/>
      <c r="B15" s="25">
        <v>324.70999999999998</v>
      </c>
      <c r="C15" s="20" t="s">
        <v>18</v>
      </c>
      <c r="D15" s="46">
        <v>0</v>
      </c>
      <c r="E15" s="46">
        <v>0</v>
      </c>
      <c r="F15" s="46">
        <v>0</v>
      </c>
      <c r="G15" s="46">
        <v>3029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3029</v>
      </c>
      <c r="O15" s="47">
        <f t="shared" si="2"/>
        <v>2.6339130434782607</v>
      </c>
      <c r="P15" s="9"/>
    </row>
    <row r="16" spans="1:133">
      <c r="A16" s="12"/>
      <c r="B16" s="25">
        <v>325.10000000000002</v>
      </c>
      <c r="C16" s="20" t="s">
        <v>19</v>
      </c>
      <c r="D16" s="46">
        <v>13273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13273</v>
      </c>
      <c r="O16" s="47">
        <f t="shared" si="2"/>
        <v>11.541739130434783</v>
      </c>
      <c r="P16" s="9"/>
    </row>
    <row r="17" spans="1:16">
      <c r="A17" s="12"/>
      <c r="B17" s="25">
        <v>329</v>
      </c>
      <c r="C17" s="20" t="s">
        <v>20</v>
      </c>
      <c r="D17" s="46">
        <v>2178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2178</v>
      </c>
      <c r="O17" s="47">
        <f t="shared" si="2"/>
        <v>1.8939130434782609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SUM(D19:D24)</f>
        <v>164288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164288</v>
      </c>
      <c r="O18" s="45">
        <f t="shared" si="2"/>
        <v>142.8591304347826</v>
      </c>
      <c r="P18" s="10"/>
    </row>
    <row r="19" spans="1:16">
      <c r="A19" s="12"/>
      <c r="B19" s="25">
        <v>335.12</v>
      </c>
      <c r="C19" s="20" t="s">
        <v>22</v>
      </c>
      <c r="D19" s="46">
        <v>26365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26365</v>
      </c>
      <c r="O19" s="47">
        <f t="shared" si="2"/>
        <v>22.92608695652174</v>
      </c>
      <c r="P19" s="9"/>
    </row>
    <row r="20" spans="1:16">
      <c r="A20" s="12"/>
      <c r="B20" s="25">
        <v>335.14</v>
      </c>
      <c r="C20" s="20" t="s">
        <v>23</v>
      </c>
      <c r="D20" s="46">
        <v>290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290</v>
      </c>
      <c r="O20" s="47">
        <f t="shared" si="2"/>
        <v>0.25217391304347825</v>
      </c>
      <c r="P20" s="9"/>
    </row>
    <row r="21" spans="1:16">
      <c r="A21" s="12"/>
      <c r="B21" s="25">
        <v>335.15</v>
      </c>
      <c r="C21" s="20" t="s">
        <v>24</v>
      </c>
      <c r="D21" s="46">
        <v>3964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3964</v>
      </c>
      <c r="O21" s="47">
        <f t="shared" si="2"/>
        <v>3.4469565217391303</v>
      </c>
      <c r="P21" s="9"/>
    </row>
    <row r="22" spans="1:16">
      <c r="A22" s="12"/>
      <c r="B22" s="25">
        <v>335.18</v>
      </c>
      <c r="C22" s="20" t="s">
        <v>25</v>
      </c>
      <c r="D22" s="46">
        <v>74689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74689</v>
      </c>
      <c r="O22" s="47">
        <f t="shared" si="2"/>
        <v>64.946956521739125</v>
      </c>
      <c r="P22" s="9"/>
    </row>
    <row r="23" spans="1:16">
      <c r="A23" s="12"/>
      <c r="B23" s="25">
        <v>337.2</v>
      </c>
      <c r="C23" s="20" t="s">
        <v>26</v>
      </c>
      <c r="D23" s="46">
        <v>46576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46576</v>
      </c>
      <c r="O23" s="47">
        <f t="shared" si="2"/>
        <v>40.500869565217393</v>
      </c>
      <c r="P23" s="9"/>
    </row>
    <row r="24" spans="1:16">
      <c r="A24" s="12"/>
      <c r="B24" s="25">
        <v>338</v>
      </c>
      <c r="C24" s="20" t="s">
        <v>27</v>
      </c>
      <c r="D24" s="46">
        <v>12404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12404</v>
      </c>
      <c r="O24" s="47">
        <f t="shared" si="2"/>
        <v>10.786086956521739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SUM(D26:D29)</f>
        <v>118262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118262</v>
      </c>
      <c r="O25" s="45">
        <f t="shared" si="2"/>
        <v>102.83652173913043</v>
      </c>
      <c r="P25" s="10"/>
    </row>
    <row r="26" spans="1:16">
      <c r="A26" s="12"/>
      <c r="B26" s="25">
        <v>343.5</v>
      </c>
      <c r="C26" s="20" t="s">
        <v>35</v>
      </c>
      <c r="D26" s="46">
        <v>37761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37761</v>
      </c>
      <c r="O26" s="47">
        <f t="shared" si="2"/>
        <v>32.83565217391304</v>
      </c>
      <c r="P26" s="9"/>
    </row>
    <row r="27" spans="1:16">
      <c r="A27" s="12"/>
      <c r="B27" s="25">
        <v>344.5</v>
      </c>
      <c r="C27" s="20" t="s">
        <v>36</v>
      </c>
      <c r="D27" s="46">
        <v>8060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8060</v>
      </c>
      <c r="O27" s="47">
        <f t="shared" si="2"/>
        <v>7.0086956521739134</v>
      </c>
      <c r="P27" s="9"/>
    </row>
    <row r="28" spans="1:16">
      <c r="A28" s="12"/>
      <c r="B28" s="25">
        <v>347.5</v>
      </c>
      <c r="C28" s="20" t="s">
        <v>37</v>
      </c>
      <c r="D28" s="46">
        <v>52536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52536</v>
      </c>
      <c r="O28" s="47">
        <f t="shared" si="2"/>
        <v>45.683478260869563</v>
      </c>
      <c r="P28" s="9"/>
    </row>
    <row r="29" spans="1:16">
      <c r="A29" s="12"/>
      <c r="B29" s="25">
        <v>349</v>
      </c>
      <c r="C29" s="20" t="s">
        <v>1</v>
      </c>
      <c r="D29" s="46">
        <v>19905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19905</v>
      </c>
      <c r="O29" s="47">
        <f t="shared" si="2"/>
        <v>17.308695652173913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SUM(D31:D33)</f>
        <v>15401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15401</v>
      </c>
      <c r="O30" s="45">
        <f t="shared" si="2"/>
        <v>13.392173913043479</v>
      </c>
      <c r="P30" s="10"/>
    </row>
    <row r="31" spans="1:16">
      <c r="A31" s="13"/>
      <c r="B31" s="39">
        <v>351.1</v>
      </c>
      <c r="C31" s="21" t="s">
        <v>40</v>
      </c>
      <c r="D31" s="46">
        <v>1637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1637</v>
      </c>
      <c r="O31" s="47">
        <f t="shared" si="2"/>
        <v>1.4234782608695653</v>
      </c>
      <c r="P31" s="9"/>
    </row>
    <row r="32" spans="1:16">
      <c r="A32" s="13"/>
      <c r="B32" s="39">
        <v>354</v>
      </c>
      <c r="C32" s="21" t="s">
        <v>41</v>
      </c>
      <c r="D32" s="46">
        <v>13545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13545</v>
      </c>
      <c r="O32" s="47">
        <f t="shared" si="2"/>
        <v>11.778260869565218</v>
      </c>
      <c r="P32" s="9"/>
    </row>
    <row r="33" spans="1:119">
      <c r="A33" s="13"/>
      <c r="B33" s="39">
        <v>359</v>
      </c>
      <c r="C33" s="21" t="s">
        <v>42</v>
      </c>
      <c r="D33" s="46">
        <v>219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219</v>
      </c>
      <c r="O33" s="47">
        <f t="shared" si="2"/>
        <v>0.19043478260869565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SUM(D35:D37)</f>
        <v>112611</v>
      </c>
      <c r="E34" s="32">
        <f t="shared" si="7"/>
        <v>0</v>
      </c>
      <c r="F34" s="32">
        <f t="shared" si="7"/>
        <v>0</v>
      </c>
      <c r="G34" s="32">
        <f t="shared" si="7"/>
        <v>6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112617</v>
      </c>
      <c r="O34" s="45">
        <f t="shared" si="2"/>
        <v>97.927826086956529</v>
      </c>
      <c r="P34" s="10"/>
    </row>
    <row r="35" spans="1:119">
      <c r="A35" s="12"/>
      <c r="B35" s="25">
        <v>361.1</v>
      </c>
      <c r="C35" s="20" t="s">
        <v>43</v>
      </c>
      <c r="D35" s="46">
        <v>22194</v>
      </c>
      <c r="E35" s="46">
        <v>0</v>
      </c>
      <c r="F35" s="46">
        <v>0</v>
      </c>
      <c r="G35" s="46">
        <v>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22200</v>
      </c>
      <c r="O35" s="47">
        <f t="shared" si="2"/>
        <v>19.304347826086957</v>
      </c>
      <c r="P35" s="9"/>
    </row>
    <row r="36" spans="1:119">
      <c r="A36" s="12"/>
      <c r="B36" s="25">
        <v>366</v>
      </c>
      <c r="C36" s="20" t="s">
        <v>45</v>
      </c>
      <c r="D36" s="46">
        <v>64885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64885</v>
      </c>
      <c r="O36" s="47">
        <f t="shared" si="2"/>
        <v>56.42173913043478</v>
      </c>
      <c r="P36" s="9"/>
    </row>
    <row r="37" spans="1:119" ht="15.75" thickBot="1">
      <c r="A37" s="12"/>
      <c r="B37" s="25">
        <v>369.9</v>
      </c>
      <c r="C37" s="20" t="s">
        <v>46</v>
      </c>
      <c r="D37" s="46">
        <v>25532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25532</v>
      </c>
      <c r="O37" s="47">
        <f t="shared" si="2"/>
        <v>22.201739130434781</v>
      </c>
      <c r="P37" s="9"/>
    </row>
    <row r="38" spans="1:119" ht="16.5" thickBot="1">
      <c r="A38" s="14" t="s">
        <v>38</v>
      </c>
      <c r="B38" s="23"/>
      <c r="C38" s="22"/>
      <c r="D38" s="15">
        <f>SUM(D5,D10,D18,D25,D30,D34)</f>
        <v>3904659</v>
      </c>
      <c r="E38" s="15">
        <f t="shared" ref="E38:M38" si="8">SUM(E5,E10,E18,E25,E30,E34)</f>
        <v>0</v>
      </c>
      <c r="F38" s="15">
        <f t="shared" si="8"/>
        <v>0</v>
      </c>
      <c r="G38" s="15">
        <f t="shared" si="8"/>
        <v>3035</v>
      </c>
      <c r="H38" s="15">
        <f t="shared" si="8"/>
        <v>0</v>
      </c>
      <c r="I38" s="15">
        <f t="shared" si="8"/>
        <v>0</v>
      </c>
      <c r="J38" s="15">
        <f t="shared" si="8"/>
        <v>0</v>
      </c>
      <c r="K38" s="15">
        <f t="shared" si="8"/>
        <v>0</v>
      </c>
      <c r="L38" s="15">
        <f t="shared" si="8"/>
        <v>0</v>
      </c>
      <c r="M38" s="15">
        <f t="shared" si="8"/>
        <v>0</v>
      </c>
      <c r="N38" s="15">
        <f t="shared" si="1"/>
        <v>3907694</v>
      </c>
      <c r="O38" s="38">
        <f t="shared" si="2"/>
        <v>3397.9947826086955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64</v>
      </c>
      <c r="M40" s="48"/>
      <c r="N40" s="48"/>
      <c r="O40" s="43">
        <v>1150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60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3158359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3158359</v>
      </c>
      <c r="O5" s="33">
        <f t="shared" ref="O5:O39" si="2">(N5/O$41)</f>
        <v>2768.0622261174408</v>
      </c>
      <c r="P5" s="6"/>
    </row>
    <row r="6" spans="1:133">
      <c r="A6" s="12"/>
      <c r="B6" s="25">
        <v>311</v>
      </c>
      <c r="C6" s="20" t="s">
        <v>3</v>
      </c>
      <c r="D6" s="46">
        <v>3015410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3015410</v>
      </c>
      <c r="O6" s="47">
        <f t="shared" si="2"/>
        <v>2642.7782646801052</v>
      </c>
      <c r="P6" s="9"/>
    </row>
    <row r="7" spans="1:133">
      <c r="A7" s="12"/>
      <c r="B7" s="25">
        <v>312.41000000000003</v>
      </c>
      <c r="C7" s="20" t="s">
        <v>11</v>
      </c>
      <c r="D7" s="46">
        <v>37036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37036</v>
      </c>
      <c r="O7" s="47">
        <f t="shared" si="2"/>
        <v>32.459246275197195</v>
      </c>
      <c r="P7" s="9"/>
    </row>
    <row r="8" spans="1:133">
      <c r="A8" s="12"/>
      <c r="B8" s="25">
        <v>315</v>
      </c>
      <c r="C8" s="20" t="s">
        <v>12</v>
      </c>
      <c r="D8" s="46">
        <v>89758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89758</v>
      </c>
      <c r="O8" s="47">
        <f t="shared" si="2"/>
        <v>78.6660823838738</v>
      </c>
      <c r="P8" s="9"/>
    </row>
    <row r="9" spans="1:133">
      <c r="A9" s="12"/>
      <c r="B9" s="25">
        <v>316</v>
      </c>
      <c r="C9" s="20" t="s">
        <v>13</v>
      </c>
      <c r="D9" s="46">
        <v>16155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16155</v>
      </c>
      <c r="O9" s="47">
        <f t="shared" si="2"/>
        <v>14.15863277826468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278831</v>
      </c>
      <c r="E10" s="32">
        <f t="shared" si="3"/>
        <v>0</v>
      </c>
      <c r="F10" s="32">
        <f t="shared" si="3"/>
        <v>0</v>
      </c>
      <c r="G10" s="32">
        <f t="shared" si="3"/>
        <v>7142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285973</v>
      </c>
      <c r="O10" s="45">
        <f t="shared" si="2"/>
        <v>250.6336546888694</v>
      </c>
      <c r="P10" s="10"/>
    </row>
    <row r="11" spans="1:133">
      <c r="A11" s="12"/>
      <c r="B11" s="25">
        <v>322</v>
      </c>
      <c r="C11" s="20" t="s">
        <v>0</v>
      </c>
      <c r="D11" s="46">
        <v>83742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83742</v>
      </c>
      <c r="O11" s="47">
        <f t="shared" si="2"/>
        <v>73.393514460999128</v>
      </c>
      <c r="P11" s="9"/>
    </row>
    <row r="12" spans="1:133">
      <c r="A12" s="12"/>
      <c r="B12" s="25">
        <v>323.10000000000002</v>
      </c>
      <c r="C12" s="20" t="s">
        <v>15</v>
      </c>
      <c r="D12" s="46">
        <v>152925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152925</v>
      </c>
      <c r="O12" s="47">
        <f t="shared" si="2"/>
        <v>134.02716914986854</v>
      </c>
      <c r="P12" s="9"/>
    </row>
    <row r="13" spans="1:133">
      <c r="A13" s="12"/>
      <c r="B13" s="25">
        <v>323.39999999999998</v>
      </c>
      <c r="C13" s="20" t="s">
        <v>57</v>
      </c>
      <c r="D13" s="46">
        <v>5177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5177</v>
      </c>
      <c r="O13" s="47">
        <f t="shared" si="2"/>
        <v>4.5372480280455738</v>
      </c>
      <c r="P13" s="9"/>
    </row>
    <row r="14" spans="1:133">
      <c r="A14" s="12"/>
      <c r="B14" s="25">
        <v>323.7</v>
      </c>
      <c r="C14" s="20" t="s">
        <v>17</v>
      </c>
      <c r="D14" s="46">
        <v>23228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23228</v>
      </c>
      <c r="O14" s="47">
        <f t="shared" si="2"/>
        <v>20.357581069237511</v>
      </c>
      <c r="P14" s="9"/>
    </row>
    <row r="15" spans="1:133">
      <c r="A15" s="12"/>
      <c r="B15" s="25">
        <v>324.70999999999998</v>
      </c>
      <c r="C15" s="20" t="s">
        <v>18</v>
      </c>
      <c r="D15" s="46">
        <v>0</v>
      </c>
      <c r="E15" s="46">
        <v>0</v>
      </c>
      <c r="F15" s="46">
        <v>0</v>
      </c>
      <c r="G15" s="46">
        <v>7142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7142</v>
      </c>
      <c r="O15" s="47">
        <f t="shared" si="2"/>
        <v>6.2594215600350571</v>
      </c>
      <c r="P15" s="9"/>
    </row>
    <row r="16" spans="1:133">
      <c r="A16" s="12"/>
      <c r="B16" s="25">
        <v>325.10000000000002</v>
      </c>
      <c r="C16" s="20" t="s">
        <v>19</v>
      </c>
      <c r="D16" s="46">
        <v>12359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12359</v>
      </c>
      <c r="O16" s="47">
        <f t="shared" si="2"/>
        <v>10.831726555652937</v>
      </c>
      <c r="P16" s="9"/>
    </row>
    <row r="17" spans="1:16">
      <c r="A17" s="12"/>
      <c r="B17" s="25">
        <v>329</v>
      </c>
      <c r="C17" s="20" t="s">
        <v>20</v>
      </c>
      <c r="D17" s="46">
        <v>1400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1400</v>
      </c>
      <c r="O17" s="47">
        <f t="shared" si="2"/>
        <v>1.2269938650306749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SUM(D19:D24)</f>
        <v>163387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163387</v>
      </c>
      <c r="O18" s="45">
        <f t="shared" si="2"/>
        <v>143.19631901840492</v>
      </c>
      <c r="P18" s="10"/>
    </row>
    <row r="19" spans="1:16">
      <c r="A19" s="12"/>
      <c r="B19" s="25">
        <v>335.12</v>
      </c>
      <c r="C19" s="20" t="s">
        <v>22</v>
      </c>
      <c r="D19" s="46">
        <v>27964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27964</v>
      </c>
      <c r="O19" s="47">
        <f t="shared" si="2"/>
        <v>24.508326029798422</v>
      </c>
      <c r="P19" s="9"/>
    </row>
    <row r="20" spans="1:16">
      <c r="A20" s="12"/>
      <c r="B20" s="25">
        <v>335.14</v>
      </c>
      <c r="C20" s="20" t="s">
        <v>23</v>
      </c>
      <c r="D20" s="46">
        <v>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117</v>
      </c>
      <c r="O20" s="47">
        <f t="shared" si="2"/>
        <v>0.10254163014899212</v>
      </c>
      <c r="P20" s="9"/>
    </row>
    <row r="21" spans="1:16">
      <c r="A21" s="12"/>
      <c r="B21" s="25">
        <v>335.15</v>
      </c>
      <c r="C21" s="20" t="s">
        <v>24</v>
      </c>
      <c r="D21" s="46">
        <v>3964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3964</v>
      </c>
      <c r="O21" s="47">
        <f t="shared" si="2"/>
        <v>3.4741454864154249</v>
      </c>
      <c r="P21" s="9"/>
    </row>
    <row r="22" spans="1:16">
      <c r="A22" s="12"/>
      <c r="B22" s="25">
        <v>335.18</v>
      </c>
      <c r="C22" s="20" t="s">
        <v>25</v>
      </c>
      <c r="D22" s="46">
        <v>89655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89655</v>
      </c>
      <c r="O22" s="47">
        <f t="shared" si="2"/>
        <v>78.575810692375114</v>
      </c>
      <c r="P22" s="9"/>
    </row>
    <row r="23" spans="1:16">
      <c r="A23" s="12"/>
      <c r="B23" s="25">
        <v>337.2</v>
      </c>
      <c r="C23" s="20" t="s">
        <v>26</v>
      </c>
      <c r="D23" s="46">
        <v>27035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27035</v>
      </c>
      <c r="O23" s="47">
        <f t="shared" si="2"/>
        <v>23.694127957931638</v>
      </c>
      <c r="P23" s="9"/>
    </row>
    <row r="24" spans="1:16">
      <c r="A24" s="12"/>
      <c r="B24" s="25">
        <v>338</v>
      </c>
      <c r="C24" s="20" t="s">
        <v>27</v>
      </c>
      <c r="D24" s="46">
        <v>14652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14652</v>
      </c>
      <c r="O24" s="47">
        <f t="shared" si="2"/>
        <v>12.84136722173532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SUM(D26:D29)</f>
        <v>123592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123592</v>
      </c>
      <c r="O25" s="45">
        <f t="shared" si="2"/>
        <v>108.31901840490798</v>
      </c>
      <c r="P25" s="10"/>
    </row>
    <row r="26" spans="1:16">
      <c r="A26" s="12"/>
      <c r="B26" s="25">
        <v>343.5</v>
      </c>
      <c r="C26" s="20" t="s">
        <v>35</v>
      </c>
      <c r="D26" s="46">
        <v>38764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38764</v>
      </c>
      <c r="O26" s="47">
        <f t="shared" si="2"/>
        <v>33.973707274320773</v>
      </c>
      <c r="P26" s="9"/>
    </row>
    <row r="27" spans="1:16">
      <c r="A27" s="12"/>
      <c r="B27" s="25">
        <v>344.5</v>
      </c>
      <c r="C27" s="20" t="s">
        <v>36</v>
      </c>
      <c r="D27" s="46">
        <v>8040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8040</v>
      </c>
      <c r="O27" s="47">
        <f t="shared" si="2"/>
        <v>7.046450482033304</v>
      </c>
      <c r="P27" s="9"/>
    </row>
    <row r="28" spans="1:16">
      <c r="A28" s="12"/>
      <c r="B28" s="25">
        <v>347.5</v>
      </c>
      <c r="C28" s="20" t="s">
        <v>37</v>
      </c>
      <c r="D28" s="46">
        <v>63697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63697</v>
      </c>
      <c r="O28" s="47">
        <f t="shared" si="2"/>
        <v>55.825591586327782</v>
      </c>
      <c r="P28" s="9"/>
    </row>
    <row r="29" spans="1:16">
      <c r="A29" s="12"/>
      <c r="B29" s="25">
        <v>349</v>
      </c>
      <c r="C29" s="20" t="s">
        <v>1</v>
      </c>
      <c r="D29" s="46">
        <v>13091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13091</v>
      </c>
      <c r="O29" s="47">
        <f t="shared" si="2"/>
        <v>11.473269062226118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SUM(D31:D33)</f>
        <v>16056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16056</v>
      </c>
      <c r="O30" s="45">
        <f t="shared" si="2"/>
        <v>14.071866783523225</v>
      </c>
      <c r="P30" s="10"/>
    </row>
    <row r="31" spans="1:16">
      <c r="A31" s="13"/>
      <c r="B31" s="39">
        <v>351.1</v>
      </c>
      <c r="C31" s="21" t="s">
        <v>40</v>
      </c>
      <c r="D31" s="46">
        <v>1897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1897</v>
      </c>
      <c r="O31" s="47">
        <f t="shared" si="2"/>
        <v>1.6625766871165644</v>
      </c>
      <c r="P31" s="9"/>
    </row>
    <row r="32" spans="1:16">
      <c r="A32" s="13"/>
      <c r="B32" s="39">
        <v>354</v>
      </c>
      <c r="C32" s="21" t="s">
        <v>41</v>
      </c>
      <c r="D32" s="46">
        <v>13892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13892</v>
      </c>
      <c r="O32" s="47">
        <f t="shared" si="2"/>
        <v>12.175284837861525</v>
      </c>
      <c r="P32" s="9"/>
    </row>
    <row r="33" spans="1:119">
      <c r="A33" s="13"/>
      <c r="B33" s="39">
        <v>359</v>
      </c>
      <c r="C33" s="21" t="s">
        <v>42</v>
      </c>
      <c r="D33" s="46">
        <v>267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267</v>
      </c>
      <c r="O33" s="47">
        <f t="shared" si="2"/>
        <v>0.23400525854513585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SUM(D35:D38)</f>
        <v>242496</v>
      </c>
      <c r="E34" s="32">
        <f t="shared" si="7"/>
        <v>0</v>
      </c>
      <c r="F34" s="32">
        <f t="shared" si="7"/>
        <v>0</v>
      </c>
      <c r="G34" s="32">
        <f t="shared" si="7"/>
        <v>9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242505</v>
      </c>
      <c r="O34" s="45">
        <f t="shared" si="2"/>
        <v>212.53724802804558</v>
      </c>
      <c r="P34" s="10"/>
    </row>
    <row r="35" spans="1:119">
      <c r="A35" s="12"/>
      <c r="B35" s="25">
        <v>361.1</v>
      </c>
      <c r="C35" s="20" t="s">
        <v>43</v>
      </c>
      <c r="D35" s="46">
        <v>31097</v>
      </c>
      <c r="E35" s="46">
        <v>0</v>
      </c>
      <c r="F35" s="46">
        <v>0</v>
      </c>
      <c r="G35" s="46">
        <v>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31106</v>
      </c>
      <c r="O35" s="47">
        <f t="shared" si="2"/>
        <v>27.262050832602981</v>
      </c>
      <c r="P35" s="9"/>
    </row>
    <row r="36" spans="1:119">
      <c r="A36" s="12"/>
      <c r="B36" s="25">
        <v>364</v>
      </c>
      <c r="C36" s="20" t="s">
        <v>44</v>
      </c>
      <c r="D36" s="46">
        <v>2902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2902</v>
      </c>
      <c r="O36" s="47">
        <f t="shared" si="2"/>
        <v>2.5433829973707276</v>
      </c>
      <c r="P36" s="9"/>
    </row>
    <row r="37" spans="1:119">
      <c r="A37" s="12"/>
      <c r="B37" s="25">
        <v>366</v>
      </c>
      <c r="C37" s="20" t="s">
        <v>45</v>
      </c>
      <c r="D37" s="46">
        <v>186259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186259</v>
      </c>
      <c r="O37" s="47">
        <f t="shared" si="2"/>
        <v>163.24189307624891</v>
      </c>
      <c r="P37" s="9"/>
    </row>
    <row r="38" spans="1:119" ht="15.75" thickBot="1">
      <c r="A38" s="12"/>
      <c r="B38" s="25">
        <v>369.9</v>
      </c>
      <c r="C38" s="20" t="s">
        <v>46</v>
      </c>
      <c r="D38" s="46">
        <v>22238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22238</v>
      </c>
      <c r="O38" s="47">
        <f t="shared" si="2"/>
        <v>19.489921121822963</v>
      </c>
      <c r="P38" s="9"/>
    </row>
    <row r="39" spans="1:119" ht="16.5" thickBot="1">
      <c r="A39" s="14" t="s">
        <v>38</v>
      </c>
      <c r="B39" s="23"/>
      <c r="C39" s="22"/>
      <c r="D39" s="15">
        <f>SUM(D5,D10,D18,D25,D30,D34)</f>
        <v>3982721</v>
      </c>
      <c r="E39" s="15">
        <f t="shared" ref="E39:M39" si="8">SUM(E5,E10,E18,E25,E30,E34)</f>
        <v>0</v>
      </c>
      <c r="F39" s="15">
        <f t="shared" si="8"/>
        <v>0</v>
      </c>
      <c r="G39" s="15">
        <f t="shared" si="8"/>
        <v>7151</v>
      </c>
      <c r="H39" s="15">
        <f t="shared" si="8"/>
        <v>0</v>
      </c>
      <c r="I39" s="15">
        <f t="shared" si="8"/>
        <v>0</v>
      </c>
      <c r="J39" s="15">
        <f t="shared" si="8"/>
        <v>0</v>
      </c>
      <c r="K39" s="15">
        <f t="shared" si="8"/>
        <v>0</v>
      </c>
      <c r="L39" s="15">
        <f t="shared" si="8"/>
        <v>0</v>
      </c>
      <c r="M39" s="15">
        <f t="shared" si="8"/>
        <v>0</v>
      </c>
      <c r="N39" s="15">
        <f t="shared" si="1"/>
        <v>3989872</v>
      </c>
      <c r="O39" s="38">
        <f t="shared" si="2"/>
        <v>3496.820333041192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62</v>
      </c>
      <c r="M41" s="48"/>
      <c r="N41" s="48"/>
      <c r="O41" s="43">
        <v>1141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3085811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3085811</v>
      </c>
      <c r="O5" s="33">
        <f t="shared" ref="O5:O40" si="2">(N5/O$42)</f>
        <v>2702.1112084063047</v>
      </c>
      <c r="P5" s="6"/>
    </row>
    <row r="6" spans="1:133">
      <c r="A6" s="12"/>
      <c r="B6" s="25">
        <v>311</v>
      </c>
      <c r="C6" s="20" t="s">
        <v>3</v>
      </c>
      <c r="D6" s="46">
        <v>2968277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2968277</v>
      </c>
      <c r="O6" s="47">
        <f t="shared" si="2"/>
        <v>2599.1917688266199</v>
      </c>
      <c r="P6" s="9"/>
    </row>
    <row r="7" spans="1:133">
      <c r="A7" s="12"/>
      <c r="B7" s="25">
        <v>312.41000000000003</v>
      </c>
      <c r="C7" s="20" t="s">
        <v>11</v>
      </c>
      <c r="D7" s="46">
        <v>37876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37876</v>
      </c>
      <c r="O7" s="47">
        <f t="shared" si="2"/>
        <v>33.166374781085814</v>
      </c>
      <c r="P7" s="9"/>
    </row>
    <row r="8" spans="1:133">
      <c r="A8" s="12"/>
      <c r="B8" s="25">
        <v>315</v>
      </c>
      <c r="C8" s="20" t="s">
        <v>12</v>
      </c>
      <c r="D8" s="46">
        <v>67357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67357</v>
      </c>
      <c r="O8" s="47">
        <f t="shared" si="2"/>
        <v>58.981611208406306</v>
      </c>
      <c r="P8" s="9"/>
    </row>
    <row r="9" spans="1:133">
      <c r="A9" s="12"/>
      <c r="B9" s="25">
        <v>316</v>
      </c>
      <c r="C9" s="20" t="s">
        <v>13</v>
      </c>
      <c r="D9" s="46">
        <v>12301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12301</v>
      </c>
      <c r="O9" s="47">
        <f t="shared" si="2"/>
        <v>10.771453590192644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280646</v>
      </c>
      <c r="E10" s="32">
        <f t="shared" si="3"/>
        <v>0</v>
      </c>
      <c r="F10" s="32">
        <f t="shared" si="3"/>
        <v>0</v>
      </c>
      <c r="G10" s="32">
        <f t="shared" si="3"/>
        <v>3623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284269</v>
      </c>
      <c r="O10" s="45">
        <f t="shared" si="2"/>
        <v>248.92206654991244</v>
      </c>
      <c r="P10" s="10"/>
    </row>
    <row r="11" spans="1:133">
      <c r="A11" s="12"/>
      <c r="B11" s="25">
        <v>322</v>
      </c>
      <c r="C11" s="20" t="s">
        <v>0</v>
      </c>
      <c r="D11" s="46">
        <v>76012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76012</v>
      </c>
      <c r="O11" s="47">
        <f t="shared" si="2"/>
        <v>66.560420315236428</v>
      </c>
      <c r="P11" s="9"/>
    </row>
    <row r="12" spans="1:133">
      <c r="A12" s="12"/>
      <c r="B12" s="25">
        <v>323.10000000000002</v>
      </c>
      <c r="C12" s="20" t="s">
        <v>15</v>
      </c>
      <c r="D12" s="46">
        <v>159908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159908</v>
      </c>
      <c r="O12" s="47">
        <f t="shared" si="2"/>
        <v>140.02451838879159</v>
      </c>
      <c r="P12" s="9"/>
    </row>
    <row r="13" spans="1:133">
      <c r="A13" s="12"/>
      <c r="B13" s="25">
        <v>323.39999999999998</v>
      </c>
      <c r="C13" s="20" t="s">
        <v>57</v>
      </c>
      <c r="D13" s="46">
        <v>4515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4515</v>
      </c>
      <c r="O13" s="47">
        <f t="shared" si="2"/>
        <v>3.9535901926444832</v>
      </c>
      <c r="P13" s="9"/>
    </row>
    <row r="14" spans="1:133">
      <c r="A14" s="12"/>
      <c r="B14" s="25">
        <v>323.7</v>
      </c>
      <c r="C14" s="20" t="s">
        <v>17</v>
      </c>
      <c r="D14" s="46">
        <v>21659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21659</v>
      </c>
      <c r="O14" s="47">
        <f t="shared" si="2"/>
        <v>18.965849387040279</v>
      </c>
      <c r="P14" s="9"/>
    </row>
    <row r="15" spans="1:133">
      <c r="A15" s="12"/>
      <c r="B15" s="25">
        <v>324.70999999999998</v>
      </c>
      <c r="C15" s="20" t="s">
        <v>18</v>
      </c>
      <c r="D15" s="46">
        <v>0</v>
      </c>
      <c r="E15" s="46">
        <v>0</v>
      </c>
      <c r="F15" s="46">
        <v>0</v>
      </c>
      <c r="G15" s="46">
        <v>3623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3623</v>
      </c>
      <c r="O15" s="47">
        <f t="shared" si="2"/>
        <v>3.1725043782837128</v>
      </c>
      <c r="P15" s="9"/>
    </row>
    <row r="16" spans="1:133">
      <c r="A16" s="12"/>
      <c r="B16" s="25">
        <v>325.10000000000002</v>
      </c>
      <c r="C16" s="20" t="s">
        <v>19</v>
      </c>
      <c r="D16" s="46">
        <v>15620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15620</v>
      </c>
      <c r="O16" s="47">
        <f t="shared" si="2"/>
        <v>13.677758318739054</v>
      </c>
      <c r="P16" s="9"/>
    </row>
    <row r="17" spans="1:16">
      <c r="A17" s="12"/>
      <c r="B17" s="25">
        <v>329</v>
      </c>
      <c r="C17" s="20" t="s">
        <v>20</v>
      </c>
      <c r="D17" s="46">
        <v>2932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2932</v>
      </c>
      <c r="O17" s="47">
        <f t="shared" si="2"/>
        <v>2.5674255691768826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SUM(D19:D24)</f>
        <v>182624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182624</v>
      </c>
      <c r="O18" s="45">
        <f t="shared" si="2"/>
        <v>159.91593695271453</v>
      </c>
      <c r="P18" s="10"/>
    </row>
    <row r="19" spans="1:16">
      <c r="A19" s="12"/>
      <c r="B19" s="25">
        <v>335.12</v>
      </c>
      <c r="C19" s="20" t="s">
        <v>22</v>
      </c>
      <c r="D19" s="46">
        <v>26965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26965</v>
      </c>
      <c r="O19" s="47">
        <f t="shared" si="2"/>
        <v>23.612084063047284</v>
      </c>
      <c r="P19" s="9"/>
    </row>
    <row r="20" spans="1:16">
      <c r="A20" s="12"/>
      <c r="B20" s="25">
        <v>335.14</v>
      </c>
      <c r="C20" s="20" t="s">
        <v>23</v>
      </c>
      <c r="D20" s="46">
        <v>166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166</v>
      </c>
      <c r="O20" s="47">
        <f t="shared" si="2"/>
        <v>0.14535901926444833</v>
      </c>
      <c r="P20" s="9"/>
    </row>
    <row r="21" spans="1:16">
      <c r="A21" s="12"/>
      <c r="B21" s="25">
        <v>335.15</v>
      </c>
      <c r="C21" s="20" t="s">
        <v>24</v>
      </c>
      <c r="D21" s="46">
        <v>3964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3964</v>
      </c>
      <c r="O21" s="47">
        <f t="shared" si="2"/>
        <v>3.4711033274956216</v>
      </c>
      <c r="P21" s="9"/>
    </row>
    <row r="22" spans="1:16">
      <c r="A22" s="12"/>
      <c r="B22" s="25">
        <v>335.18</v>
      </c>
      <c r="C22" s="20" t="s">
        <v>25</v>
      </c>
      <c r="D22" s="46">
        <v>87070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87070</v>
      </c>
      <c r="O22" s="47">
        <f t="shared" si="2"/>
        <v>76.243432574430827</v>
      </c>
      <c r="P22" s="9"/>
    </row>
    <row r="23" spans="1:16">
      <c r="A23" s="12"/>
      <c r="B23" s="25">
        <v>337.2</v>
      </c>
      <c r="C23" s="20" t="s">
        <v>26</v>
      </c>
      <c r="D23" s="46">
        <v>51288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51288</v>
      </c>
      <c r="O23" s="47">
        <f t="shared" si="2"/>
        <v>44.910683012259192</v>
      </c>
      <c r="P23" s="9"/>
    </row>
    <row r="24" spans="1:16">
      <c r="A24" s="12"/>
      <c r="B24" s="25">
        <v>338</v>
      </c>
      <c r="C24" s="20" t="s">
        <v>27</v>
      </c>
      <c r="D24" s="46">
        <v>13171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13171</v>
      </c>
      <c r="O24" s="47">
        <f t="shared" si="2"/>
        <v>11.533274956217163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SUM(D26:D29)</f>
        <v>94262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94262</v>
      </c>
      <c r="O25" s="45">
        <f t="shared" si="2"/>
        <v>82.541155866900169</v>
      </c>
      <c r="P25" s="10"/>
    </row>
    <row r="26" spans="1:16">
      <c r="A26" s="12"/>
      <c r="B26" s="25">
        <v>343.5</v>
      </c>
      <c r="C26" s="20" t="s">
        <v>35</v>
      </c>
      <c r="D26" s="46">
        <v>24465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24465</v>
      </c>
      <c r="O26" s="47">
        <f t="shared" si="2"/>
        <v>21.422942206654991</v>
      </c>
      <c r="P26" s="9"/>
    </row>
    <row r="27" spans="1:16">
      <c r="A27" s="12"/>
      <c r="B27" s="25">
        <v>344.5</v>
      </c>
      <c r="C27" s="20" t="s">
        <v>36</v>
      </c>
      <c r="D27" s="46">
        <v>8650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8650</v>
      </c>
      <c r="O27" s="47">
        <f t="shared" si="2"/>
        <v>7.5744308231173383</v>
      </c>
      <c r="P27" s="9"/>
    </row>
    <row r="28" spans="1:16">
      <c r="A28" s="12"/>
      <c r="B28" s="25">
        <v>347.5</v>
      </c>
      <c r="C28" s="20" t="s">
        <v>37</v>
      </c>
      <c r="D28" s="46">
        <v>45150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45150</v>
      </c>
      <c r="O28" s="47">
        <f t="shared" si="2"/>
        <v>39.535901926444836</v>
      </c>
      <c r="P28" s="9"/>
    </row>
    <row r="29" spans="1:16">
      <c r="A29" s="12"/>
      <c r="B29" s="25">
        <v>349</v>
      </c>
      <c r="C29" s="20" t="s">
        <v>1</v>
      </c>
      <c r="D29" s="46">
        <v>15997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15997</v>
      </c>
      <c r="O29" s="47">
        <f t="shared" si="2"/>
        <v>14.007880910683012</v>
      </c>
      <c r="P29" s="9"/>
    </row>
    <row r="30" spans="1:16" ht="15.75">
      <c r="A30" s="29" t="s">
        <v>33</v>
      </c>
      <c r="B30" s="30"/>
      <c r="C30" s="31"/>
      <c r="D30" s="32">
        <f>SUM(D31:D34)</f>
        <v>12789</v>
      </c>
      <c r="E30" s="32">
        <f t="shared" ref="E30:M30" si="6">SUM(E31:E34)</f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12789</v>
      </c>
      <c r="O30" s="45">
        <f t="shared" si="2"/>
        <v>11.198774080560421</v>
      </c>
      <c r="P30" s="10"/>
    </row>
    <row r="31" spans="1:16">
      <c r="A31" s="13"/>
      <c r="B31" s="39">
        <v>351.1</v>
      </c>
      <c r="C31" s="21" t="s">
        <v>40</v>
      </c>
      <c r="D31" s="46">
        <v>2876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2876</v>
      </c>
      <c r="O31" s="47">
        <f t="shared" si="2"/>
        <v>2.5183887915936953</v>
      </c>
      <c r="P31" s="9"/>
    </row>
    <row r="32" spans="1:16">
      <c r="A32" s="13"/>
      <c r="B32" s="39">
        <v>354</v>
      </c>
      <c r="C32" s="21" t="s">
        <v>41</v>
      </c>
      <c r="D32" s="46">
        <v>7141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7141</v>
      </c>
      <c r="O32" s="47">
        <f t="shared" si="2"/>
        <v>6.2530647985989489</v>
      </c>
      <c r="P32" s="9"/>
    </row>
    <row r="33" spans="1:119">
      <c r="A33" s="13"/>
      <c r="B33" s="39">
        <v>358.2</v>
      </c>
      <c r="C33" s="21" t="s">
        <v>58</v>
      </c>
      <c r="D33" s="46">
        <v>2418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2418</v>
      </c>
      <c r="O33" s="47">
        <f t="shared" si="2"/>
        <v>2.1173380035026268</v>
      </c>
      <c r="P33" s="9"/>
    </row>
    <row r="34" spans="1:119">
      <c r="A34" s="13"/>
      <c r="B34" s="39">
        <v>359</v>
      </c>
      <c r="C34" s="21" t="s">
        <v>42</v>
      </c>
      <c r="D34" s="46">
        <v>354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354</v>
      </c>
      <c r="O34" s="47">
        <f t="shared" si="2"/>
        <v>0.30998248686514884</v>
      </c>
      <c r="P34" s="9"/>
    </row>
    <row r="35" spans="1:119" ht="15.75">
      <c r="A35" s="29" t="s">
        <v>4</v>
      </c>
      <c r="B35" s="30"/>
      <c r="C35" s="31"/>
      <c r="D35" s="32">
        <f t="shared" ref="D35:M35" si="7">SUM(D36:D39)</f>
        <v>121228</v>
      </c>
      <c r="E35" s="32">
        <f t="shared" si="7"/>
        <v>0</v>
      </c>
      <c r="F35" s="32">
        <f t="shared" si="7"/>
        <v>0</v>
      </c>
      <c r="G35" s="32">
        <f t="shared" si="7"/>
        <v>25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121253</v>
      </c>
      <c r="O35" s="45">
        <f t="shared" si="2"/>
        <v>106.17600700525394</v>
      </c>
      <c r="P35" s="10"/>
    </row>
    <row r="36" spans="1:119">
      <c r="A36" s="12"/>
      <c r="B36" s="25">
        <v>361.1</v>
      </c>
      <c r="C36" s="20" t="s">
        <v>43</v>
      </c>
      <c r="D36" s="46">
        <v>21381</v>
      </c>
      <c r="E36" s="46">
        <v>0</v>
      </c>
      <c r="F36" s="46">
        <v>0</v>
      </c>
      <c r="G36" s="46">
        <v>25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21406</v>
      </c>
      <c r="O36" s="47">
        <f t="shared" si="2"/>
        <v>18.744308231173381</v>
      </c>
      <c r="P36" s="9"/>
    </row>
    <row r="37" spans="1:119">
      <c r="A37" s="12"/>
      <c r="B37" s="25">
        <v>364</v>
      </c>
      <c r="C37" s="20" t="s">
        <v>44</v>
      </c>
      <c r="D37" s="46">
        <v>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200</v>
      </c>
      <c r="O37" s="47">
        <f t="shared" si="2"/>
        <v>0.17513134851138354</v>
      </c>
      <c r="P37" s="9"/>
    </row>
    <row r="38" spans="1:119">
      <c r="A38" s="12"/>
      <c r="B38" s="25">
        <v>366</v>
      </c>
      <c r="C38" s="20" t="s">
        <v>45</v>
      </c>
      <c r="D38" s="46">
        <v>75353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75353</v>
      </c>
      <c r="O38" s="47">
        <f t="shared" si="2"/>
        <v>65.983362521891422</v>
      </c>
      <c r="P38" s="9"/>
    </row>
    <row r="39" spans="1:119" ht="15.75" thickBot="1">
      <c r="A39" s="12"/>
      <c r="B39" s="25">
        <v>369.9</v>
      </c>
      <c r="C39" s="20" t="s">
        <v>46</v>
      </c>
      <c r="D39" s="46">
        <v>24294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24294</v>
      </c>
      <c r="O39" s="47">
        <f t="shared" si="2"/>
        <v>21.273204903677758</v>
      </c>
      <c r="P39" s="9"/>
    </row>
    <row r="40" spans="1:119" ht="16.5" thickBot="1">
      <c r="A40" s="14" t="s">
        <v>38</v>
      </c>
      <c r="B40" s="23"/>
      <c r="C40" s="22"/>
      <c r="D40" s="15">
        <f>SUM(D5,D10,D18,D25,D30,D35)</f>
        <v>3777360</v>
      </c>
      <c r="E40" s="15">
        <f t="shared" ref="E40:M40" si="8">SUM(E5,E10,E18,E25,E30,E35)</f>
        <v>0</v>
      </c>
      <c r="F40" s="15">
        <f t="shared" si="8"/>
        <v>0</v>
      </c>
      <c r="G40" s="15">
        <f t="shared" si="8"/>
        <v>3648</v>
      </c>
      <c r="H40" s="15">
        <f t="shared" si="8"/>
        <v>0</v>
      </c>
      <c r="I40" s="15">
        <f t="shared" si="8"/>
        <v>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  <c r="N40" s="15">
        <f t="shared" si="1"/>
        <v>3781008</v>
      </c>
      <c r="O40" s="38">
        <f t="shared" si="2"/>
        <v>3310.865148861646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59</v>
      </c>
      <c r="M42" s="48"/>
      <c r="N42" s="48"/>
      <c r="O42" s="43">
        <v>1142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thickBot="1">
      <c r="A44" s="52" t="s">
        <v>60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3465260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3465260</v>
      </c>
      <c r="O5" s="33">
        <f t="shared" ref="O5:O41" si="2">(N5/O$43)</f>
        <v>2438.6066150598172</v>
      </c>
      <c r="P5" s="6"/>
    </row>
    <row r="6" spans="1:133">
      <c r="A6" s="12"/>
      <c r="B6" s="25">
        <v>311</v>
      </c>
      <c r="C6" s="20" t="s">
        <v>3</v>
      </c>
      <c r="D6" s="46">
        <v>3339709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3339709</v>
      </c>
      <c r="O6" s="47">
        <f t="shared" si="2"/>
        <v>2350.2526389866293</v>
      </c>
      <c r="P6" s="9"/>
    </row>
    <row r="7" spans="1:133">
      <c r="A7" s="12"/>
      <c r="B7" s="25">
        <v>312.41000000000003</v>
      </c>
      <c r="C7" s="20" t="s">
        <v>11</v>
      </c>
      <c r="D7" s="46">
        <v>37909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37909</v>
      </c>
      <c r="O7" s="47">
        <f t="shared" si="2"/>
        <v>26.677691766361718</v>
      </c>
      <c r="P7" s="9"/>
    </row>
    <row r="8" spans="1:133">
      <c r="A8" s="12"/>
      <c r="B8" s="25">
        <v>315</v>
      </c>
      <c r="C8" s="20" t="s">
        <v>12</v>
      </c>
      <c r="D8" s="46">
        <v>73251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73251</v>
      </c>
      <c r="O8" s="47">
        <f t="shared" si="2"/>
        <v>51.548909218859954</v>
      </c>
      <c r="P8" s="9"/>
    </row>
    <row r="9" spans="1:133">
      <c r="A9" s="12"/>
      <c r="B9" s="25">
        <v>316</v>
      </c>
      <c r="C9" s="20" t="s">
        <v>13</v>
      </c>
      <c r="D9" s="46">
        <v>14391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14391</v>
      </c>
      <c r="O9" s="47">
        <f t="shared" si="2"/>
        <v>10.127375087966222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314006</v>
      </c>
      <c r="E10" s="32">
        <f t="shared" si="3"/>
        <v>0</v>
      </c>
      <c r="F10" s="32">
        <f t="shared" si="3"/>
        <v>0</v>
      </c>
      <c r="G10" s="32">
        <f t="shared" si="3"/>
        <v>15905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329911</v>
      </c>
      <c r="O10" s="45">
        <f t="shared" si="2"/>
        <v>232.16819141449685</v>
      </c>
      <c r="P10" s="10"/>
    </row>
    <row r="11" spans="1:133">
      <c r="A11" s="12"/>
      <c r="B11" s="25">
        <v>322</v>
      </c>
      <c r="C11" s="20" t="s">
        <v>0</v>
      </c>
      <c r="D11" s="46">
        <v>80270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80270</v>
      </c>
      <c r="O11" s="47">
        <f t="shared" si="2"/>
        <v>56.488388458831807</v>
      </c>
      <c r="P11" s="9"/>
    </row>
    <row r="12" spans="1:133">
      <c r="A12" s="12"/>
      <c r="B12" s="25">
        <v>323.10000000000002</v>
      </c>
      <c r="C12" s="20" t="s">
        <v>15</v>
      </c>
      <c r="D12" s="46">
        <v>171448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171448</v>
      </c>
      <c r="O12" s="47">
        <f t="shared" si="2"/>
        <v>120.65306122448979</v>
      </c>
      <c r="P12" s="9"/>
    </row>
    <row r="13" spans="1:133">
      <c r="A13" s="12"/>
      <c r="B13" s="25">
        <v>323.60000000000002</v>
      </c>
      <c r="C13" s="20" t="s">
        <v>16</v>
      </c>
      <c r="D13" s="46">
        <v>8802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8802</v>
      </c>
      <c r="O13" s="47">
        <f t="shared" si="2"/>
        <v>6.1942294159042923</v>
      </c>
      <c r="P13" s="9"/>
    </row>
    <row r="14" spans="1:133">
      <c r="A14" s="12"/>
      <c r="B14" s="25">
        <v>323.7</v>
      </c>
      <c r="C14" s="20" t="s">
        <v>17</v>
      </c>
      <c r="D14" s="46">
        <v>24336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24336</v>
      </c>
      <c r="O14" s="47">
        <f t="shared" si="2"/>
        <v>17.125967628430683</v>
      </c>
      <c r="P14" s="9"/>
    </row>
    <row r="15" spans="1:133">
      <c r="A15" s="12"/>
      <c r="B15" s="25">
        <v>324.08999999999997</v>
      </c>
      <c r="C15" s="20" t="s">
        <v>18</v>
      </c>
      <c r="D15" s="46">
        <v>0</v>
      </c>
      <c r="E15" s="46">
        <v>0</v>
      </c>
      <c r="F15" s="46">
        <v>0</v>
      </c>
      <c r="G15" s="46">
        <v>15905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15905</v>
      </c>
      <c r="O15" s="47">
        <f t="shared" si="2"/>
        <v>11.192821956368755</v>
      </c>
      <c r="P15" s="9"/>
    </row>
    <row r="16" spans="1:133">
      <c r="A16" s="12"/>
      <c r="B16" s="25">
        <v>325.10000000000002</v>
      </c>
      <c r="C16" s="20" t="s">
        <v>19</v>
      </c>
      <c r="D16" s="46">
        <v>20305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20305</v>
      </c>
      <c r="O16" s="47">
        <f t="shared" si="2"/>
        <v>14.289232934553132</v>
      </c>
      <c r="P16" s="9"/>
    </row>
    <row r="17" spans="1:16">
      <c r="A17" s="12"/>
      <c r="B17" s="25">
        <v>329</v>
      </c>
      <c r="C17" s="20" t="s">
        <v>20</v>
      </c>
      <c r="D17" s="46">
        <v>8845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8845</v>
      </c>
      <c r="O17" s="47">
        <f t="shared" si="2"/>
        <v>6.2244897959183669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146401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ref="N18:N41" si="6">SUM(D18:M18)</f>
        <v>146401</v>
      </c>
      <c r="O18" s="45">
        <f t="shared" si="2"/>
        <v>103.02674173117524</v>
      </c>
      <c r="P18" s="10"/>
    </row>
    <row r="19" spans="1:16">
      <c r="A19" s="12"/>
      <c r="B19" s="25">
        <v>335.12</v>
      </c>
      <c r="C19" s="20" t="s">
        <v>22</v>
      </c>
      <c r="D19" s="46">
        <v>27058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27058</v>
      </c>
      <c r="O19" s="47">
        <f t="shared" si="2"/>
        <v>19.041520056298381</v>
      </c>
      <c r="P19" s="9"/>
    </row>
    <row r="20" spans="1:16">
      <c r="A20" s="12"/>
      <c r="B20" s="25">
        <v>335.14</v>
      </c>
      <c r="C20" s="20" t="s">
        <v>23</v>
      </c>
      <c r="D20" s="46">
        <v>171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171</v>
      </c>
      <c r="O20" s="47">
        <f t="shared" si="2"/>
        <v>0.1203377902885292</v>
      </c>
      <c r="P20" s="9"/>
    </row>
    <row r="21" spans="1:16">
      <c r="A21" s="12"/>
      <c r="B21" s="25">
        <v>335.15</v>
      </c>
      <c r="C21" s="20" t="s">
        <v>24</v>
      </c>
      <c r="D21" s="46">
        <v>3995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3995</v>
      </c>
      <c r="O21" s="47">
        <f t="shared" si="2"/>
        <v>2.8114004222378606</v>
      </c>
      <c r="P21" s="9"/>
    </row>
    <row r="22" spans="1:16">
      <c r="A22" s="12"/>
      <c r="B22" s="25">
        <v>335.18</v>
      </c>
      <c r="C22" s="20" t="s">
        <v>25</v>
      </c>
      <c r="D22" s="46">
        <v>84805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84805</v>
      </c>
      <c r="O22" s="47">
        <f t="shared" si="2"/>
        <v>59.679802955665025</v>
      </c>
      <c r="P22" s="9"/>
    </row>
    <row r="23" spans="1:16">
      <c r="A23" s="12"/>
      <c r="B23" s="25">
        <v>337.2</v>
      </c>
      <c r="C23" s="20" t="s">
        <v>26</v>
      </c>
      <c r="D23" s="46">
        <v>22348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22348</v>
      </c>
      <c r="O23" s="47">
        <f t="shared" si="2"/>
        <v>15.72695285010556</v>
      </c>
      <c r="P23" s="9"/>
    </row>
    <row r="24" spans="1:16">
      <c r="A24" s="12"/>
      <c r="B24" s="25">
        <v>338</v>
      </c>
      <c r="C24" s="20" t="s">
        <v>27</v>
      </c>
      <c r="D24" s="46">
        <v>8024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8024</v>
      </c>
      <c r="O24" s="47">
        <f t="shared" si="2"/>
        <v>5.6467276565798734</v>
      </c>
      <c r="P24" s="9"/>
    </row>
    <row r="25" spans="1:16" ht="15.75">
      <c r="A25" s="29" t="s">
        <v>32</v>
      </c>
      <c r="B25" s="30"/>
      <c r="C25" s="31"/>
      <c r="D25" s="32">
        <f t="shared" ref="D25:M25" si="7">SUM(D26:D29)</f>
        <v>54361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6"/>
        <v>54361</v>
      </c>
      <c r="O25" s="45">
        <f t="shared" si="2"/>
        <v>38.255453905700215</v>
      </c>
      <c r="P25" s="10"/>
    </row>
    <row r="26" spans="1:16">
      <c r="A26" s="12"/>
      <c r="B26" s="25">
        <v>343.5</v>
      </c>
      <c r="C26" s="20" t="s">
        <v>35</v>
      </c>
      <c r="D26" s="46">
        <v>26748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26748</v>
      </c>
      <c r="O26" s="47">
        <f t="shared" si="2"/>
        <v>18.823363828289935</v>
      </c>
      <c r="P26" s="9"/>
    </row>
    <row r="27" spans="1:16">
      <c r="A27" s="12"/>
      <c r="B27" s="25">
        <v>344.5</v>
      </c>
      <c r="C27" s="20" t="s">
        <v>36</v>
      </c>
      <c r="D27" s="46">
        <v>8678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8678</v>
      </c>
      <c r="O27" s="47">
        <f t="shared" si="2"/>
        <v>6.1069669247009148</v>
      </c>
      <c r="P27" s="9"/>
    </row>
    <row r="28" spans="1:16">
      <c r="A28" s="12"/>
      <c r="B28" s="25">
        <v>347.5</v>
      </c>
      <c r="C28" s="20" t="s">
        <v>37</v>
      </c>
      <c r="D28" s="46">
        <v>18540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18540</v>
      </c>
      <c r="O28" s="47">
        <f t="shared" si="2"/>
        <v>13.047149894440535</v>
      </c>
      <c r="P28" s="9"/>
    </row>
    <row r="29" spans="1:16">
      <c r="A29" s="12"/>
      <c r="B29" s="25">
        <v>349</v>
      </c>
      <c r="C29" s="20" t="s">
        <v>1</v>
      </c>
      <c r="D29" s="46">
        <v>395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395</v>
      </c>
      <c r="O29" s="47">
        <f t="shared" si="2"/>
        <v>0.2779732582688248</v>
      </c>
      <c r="P29" s="9"/>
    </row>
    <row r="30" spans="1:16" ht="15.75">
      <c r="A30" s="29" t="s">
        <v>33</v>
      </c>
      <c r="B30" s="30"/>
      <c r="C30" s="31"/>
      <c r="D30" s="32">
        <f t="shared" ref="D30:M30" si="8">SUM(D31:D33)</f>
        <v>12971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6"/>
        <v>12971</v>
      </c>
      <c r="O30" s="45">
        <f t="shared" si="2"/>
        <v>9.1280788177339893</v>
      </c>
      <c r="P30" s="10"/>
    </row>
    <row r="31" spans="1:16">
      <c r="A31" s="13"/>
      <c r="B31" s="39">
        <v>351.1</v>
      </c>
      <c r="C31" s="21" t="s">
        <v>40</v>
      </c>
      <c r="D31" s="46">
        <v>5290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5290</v>
      </c>
      <c r="O31" s="47">
        <f t="shared" si="2"/>
        <v>3.7227304714989442</v>
      </c>
      <c r="P31" s="9"/>
    </row>
    <row r="32" spans="1:16">
      <c r="A32" s="13"/>
      <c r="B32" s="39">
        <v>354</v>
      </c>
      <c r="C32" s="21" t="s">
        <v>41</v>
      </c>
      <c r="D32" s="46">
        <v>7147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7147</v>
      </c>
      <c r="O32" s="47">
        <f t="shared" si="2"/>
        <v>5.0295566502463052</v>
      </c>
      <c r="P32" s="9"/>
    </row>
    <row r="33" spans="1:119">
      <c r="A33" s="13"/>
      <c r="B33" s="39">
        <v>359</v>
      </c>
      <c r="C33" s="21" t="s">
        <v>42</v>
      </c>
      <c r="D33" s="46">
        <v>534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534</v>
      </c>
      <c r="O33" s="47">
        <f t="shared" si="2"/>
        <v>0.37579169598874035</v>
      </c>
      <c r="P33" s="9"/>
    </row>
    <row r="34" spans="1:119" ht="15.75">
      <c r="A34" s="29" t="s">
        <v>4</v>
      </c>
      <c r="B34" s="30"/>
      <c r="C34" s="31"/>
      <c r="D34" s="32">
        <f t="shared" ref="D34:M34" si="9">SUM(D35:D38)</f>
        <v>171879</v>
      </c>
      <c r="E34" s="32">
        <f t="shared" si="9"/>
        <v>0</v>
      </c>
      <c r="F34" s="32">
        <f t="shared" si="9"/>
        <v>0</v>
      </c>
      <c r="G34" s="32">
        <f t="shared" si="9"/>
        <v>114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171993</v>
      </c>
      <c r="O34" s="45">
        <f t="shared" si="2"/>
        <v>121.036593947924</v>
      </c>
      <c r="P34" s="10"/>
    </row>
    <row r="35" spans="1:119">
      <c r="A35" s="12"/>
      <c r="B35" s="25">
        <v>361.1</v>
      </c>
      <c r="C35" s="20" t="s">
        <v>43</v>
      </c>
      <c r="D35" s="46">
        <v>62254</v>
      </c>
      <c r="E35" s="46">
        <v>0</v>
      </c>
      <c r="F35" s="46">
        <v>0</v>
      </c>
      <c r="G35" s="46">
        <v>114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62368</v>
      </c>
      <c r="O35" s="47">
        <f t="shared" si="2"/>
        <v>43.890218156228009</v>
      </c>
      <c r="P35" s="9"/>
    </row>
    <row r="36" spans="1:119">
      <c r="A36" s="12"/>
      <c r="B36" s="25">
        <v>364</v>
      </c>
      <c r="C36" s="20" t="s">
        <v>44</v>
      </c>
      <c r="D36" s="46">
        <v>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250</v>
      </c>
      <c r="O36" s="47">
        <f t="shared" si="2"/>
        <v>0.17593244194229415</v>
      </c>
      <c r="P36" s="9"/>
    </row>
    <row r="37" spans="1:119">
      <c r="A37" s="12"/>
      <c r="B37" s="25">
        <v>366</v>
      </c>
      <c r="C37" s="20" t="s">
        <v>45</v>
      </c>
      <c r="D37" s="46">
        <v>94247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94247</v>
      </c>
      <c r="O37" s="47">
        <f t="shared" si="2"/>
        <v>66.324419422941588</v>
      </c>
      <c r="P37" s="9"/>
    </row>
    <row r="38" spans="1:119">
      <c r="A38" s="12"/>
      <c r="B38" s="25">
        <v>369.9</v>
      </c>
      <c r="C38" s="20" t="s">
        <v>46</v>
      </c>
      <c r="D38" s="46">
        <v>15128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15128</v>
      </c>
      <c r="O38" s="47">
        <f t="shared" si="2"/>
        <v>10.646023926812104</v>
      </c>
      <c r="P38" s="9"/>
    </row>
    <row r="39" spans="1:119" ht="15.75">
      <c r="A39" s="29" t="s">
        <v>34</v>
      </c>
      <c r="B39" s="30"/>
      <c r="C39" s="31"/>
      <c r="D39" s="32">
        <f t="shared" ref="D39:M39" si="10">SUM(D40:D40)</f>
        <v>1000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6"/>
        <v>1000</v>
      </c>
      <c r="O39" s="45">
        <f t="shared" si="2"/>
        <v>0.70372976776917662</v>
      </c>
      <c r="P39" s="9"/>
    </row>
    <row r="40" spans="1:119" ht="15.75" thickBot="1">
      <c r="A40" s="12"/>
      <c r="B40" s="25">
        <v>389.3</v>
      </c>
      <c r="C40" s="20" t="s">
        <v>47</v>
      </c>
      <c r="D40" s="46">
        <v>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1000</v>
      </c>
      <c r="O40" s="47">
        <f t="shared" si="2"/>
        <v>0.70372976776917662</v>
      </c>
      <c r="P40" s="9"/>
    </row>
    <row r="41" spans="1:119" ht="16.5" thickBot="1">
      <c r="A41" s="14" t="s">
        <v>38</v>
      </c>
      <c r="B41" s="23"/>
      <c r="C41" s="22"/>
      <c r="D41" s="15">
        <f t="shared" ref="D41:M41" si="11">SUM(D5,D10,D18,D25,D30,D34,D39)</f>
        <v>4165878</v>
      </c>
      <c r="E41" s="15">
        <f t="shared" si="11"/>
        <v>0</v>
      </c>
      <c r="F41" s="15">
        <f t="shared" si="11"/>
        <v>0</v>
      </c>
      <c r="G41" s="15">
        <f t="shared" si="11"/>
        <v>16019</v>
      </c>
      <c r="H41" s="15">
        <f t="shared" si="11"/>
        <v>0</v>
      </c>
      <c r="I41" s="15">
        <f t="shared" si="11"/>
        <v>0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6"/>
        <v>4181897</v>
      </c>
      <c r="O41" s="38">
        <f t="shared" si="2"/>
        <v>2942.9254046446163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54</v>
      </c>
      <c r="M43" s="48"/>
      <c r="N43" s="48"/>
      <c r="O43" s="43">
        <v>1421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thickBot="1">
      <c r="A45" s="52" t="s">
        <v>60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3759419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3759419</v>
      </c>
      <c r="O5" s="33">
        <f t="shared" ref="O5:O42" si="2">(N5/O$44)</f>
        <v>2651.2122708039492</v>
      </c>
      <c r="P5" s="6"/>
    </row>
    <row r="6" spans="1:133">
      <c r="A6" s="12"/>
      <c r="B6" s="25">
        <v>311</v>
      </c>
      <c r="C6" s="20" t="s">
        <v>3</v>
      </c>
      <c r="D6" s="46">
        <v>3616745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3616745</v>
      </c>
      <c r="O6" s="47">
        <f t="shared" si="2"/>
        <v>2550.5959097320169</v>
      </c>
      <c r="P6" s="9"/>
    </row>
    <row r="7" spans="1:133">
      <c r="A7" s="12"/>
      <c r="B7" s="25">
        <v>312.41000000000003</v>
      </c>
      <c r="C7" s="20" t="s">
        <v>11</v>
      </c>
      <c r="D7" s="46">
        <v>39564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39564</v>
      </c>
      <c r="O7" s="47">
        <f t="shared" si="2"/>
        <v>27.901269393511988</v>
      </c>
      <c r="P7" s="9"/>
    </row>
    <row r="8" spans="1:133">
      <c r="A8" s="12"/>
      <c r="B8" s="25">
        <v>315</v>
      </c>
      <c r="C8" s="20" t="s">
        <v>12</v>
      </c>
      <c r="D8" s="46">
        <v>88096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88096</v>
      </c>
      <c r="O8" s="47">
        <f t="shared" si="2"/>
        <v>62.126939351198871</v>
      </c>
      <c r="P8" s="9"/>
    </row>
    <row r="9" spans="1:133">
      <c r="A9" s="12"/>
      <c r="B9" s="25">
        <v>316</v>
      </c>
      <c r="C9" s="20" t="s">
        <v>13</v>
      </c>
      <c r="D9" s="46">
        <v>15014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15014</v>
      </c>
      <c r="O9" s="47">
        <f t="shared" si="2"/>
        <v>10.588152327221438</v>
      </c>
      <c r="P9" s="9"/>
    </row>
    <row r="10" spans="1:133" ht="15.75">
      <c r="A10" s="29" t="s">
        <v>77</v>
      </c>
      <c r="B10" s="30"/>
      <c r="C10" s="31"/>
      <c r="D10" s="32">
        <f t="shared" ref="D10:M10" si="3">SUM(D11:D15)</f>
        <v>326900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326900</v>
      </c>
      <c r="O10" s="45">
        <f t="shared" si="2"/>
        <v>230.53596614950635</v>
      </c>
      <c r="P10" s="10"/>
    </row>
    <row r="11" spans="1:133">
      <c r="A11" s="12"/>
      <c r="B11" s="25">
        <v>322</v>
      </c>
      <c r="C11" s="20" t="s">
        <v>0</v>
      </c>
      <c r="D11" s="46">
        <v>125950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125950</v>
      </c>
      <c r="O11" s="47">
        <f t="shared" si="2"/>
        <v>88.822284908321578</v>
      </c>
      <c r="P11" s="9"/>
    </row>
    <row r="12" spans="1:133">
      <c r="A12" s="12"/>
      <c r="B12" s="25">
        <v>323.10000000000002</v>
      </c>
      <c r="C12" s="20" t="s">
        <v>15</v>
      </c>
      <c r="D12" s="46">
        <v>171101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171101</v>
      </c>
      <c r="O12" s="47">
        <f t="shared" si="2"/>
        <v>120.66361071932299</v>
      </c>
      <c r="P12" s="9"/>
    </row>
    <row r="13" spans="1:133">
      <c r="A13" s="12"/>
      <c r="B13" s="25">
        <v>323.60000000000002</v>
      </c>
      <c r="C13" s="20" t="s">
        <v>16</v>
      </c>
      <c r="D13" s="46">
        <v>5940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5940</v>
      </c>
      <c r="O13" s="47">
        <f t="shared" si="2"/>
        <v>4.1889985895627646</v>
      </c>
      <c r="P13" s="9"/>
    </row>
    <row r="14" spans="1:133">
      <c r="A14" s="12"/>
      <c r="B14" s="25">
        <v>323.7</v>
      </c>
      <c r="C14" s="20" t="s">
        <v>17</v>
      </c>
      <c r="D14" s="46">
        <v>15553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15553</v>
      </c>
      <c r="O14" s="47">
        <f t="shared" si="2"/>
        <v>10.968265162200282</v>
      </c>
      <c r="P14" s="9"/>
    </row>
    <row r="15" spans="1:133">
      <c r="A15" s="12"/>
      <c r="B15" s="25">
        <v>329</v>
      </c>
      <c r="C15" s="20" t="s">
        <v>78</v>
      </c>
      <c r="D15" s="46">
        <v>8356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8356</v>
      </c>
      <c r="O15" s="47">
        <f t="shared" si="2"/>
        <v>5.8928067700987308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SUM(D17:D24)</f>
        <v>294565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294565</v>
      </c>
      <c r="O16" s="45">
        <f t="shared" si="2"/>
        <v>207.73272214386461</v>
      </c>
      <c r="P16" s="10"/>
    </row>
    <row r="17" spans="1:16">
      <c r="A17" s="12"/>
      <c r="B17" s="25">
        <v>331.9</v>
      </c>
      <c r="C17" s="20" t="s">
        <v>79</v>
      </c>
      <c r="D17" s="46">
        <v>4913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4913</v>
      </c>
      <c r="O17" s="47">
        <f t="shared" si="2"/>
        <v>3.4647390691114244</v>
      </c>
      <c r="P17" s="9"/>
    </row>
    <row r="18" spans="1:16">
      <c r="A18" s="12"/>
      <c r="B18" s="25">
        <v>334.9</v>
      </c>
      <c r="C18" s="20" t="s">
        <v>80</v>
      </c>
      <c r="D18" s="46">
        <v>113500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113500</v>
      </c>
      <c r="O18" s="47">
        <f t="shared" si="2"/>
        <v>80.042313117066286</v>
      </c>
      <c r="P18" s="9"/>
    </row>
    <row r="19" spans="1:16">
      <c r="A19" s="12"/>
      <c r="B19" s="25">
        <v>335.12</v>
      </c>
      <c r="C19" s="20" t="s">
        <v>22</v>
      </c>
      <c r="D19" s="46">
        <v>30114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30114</v>
      </c>
      <c r="O19" s="47">
        <f t="shared" si="2"/>
        <v>21.236953455571228</v>
      </c>
      <c r="P19" s="9"/>
    </row>
    <row r="20" spans="1:16">
      <c r="A20" s="12"/>
      <c r="B20" s="25">
        <v>335.14</v>
      </c>
      <c r="C20" s="20" t="s">
        <v>23</v>
      </c>
      <c r="D20" s="46">
        <v>135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135</v>
      </c>
      <c r="O20" s="47">
        <f t="shared" si="2"/>
        <v>9.5204513399153742E-2</v>
      </c>
      <c r="P20" s="9"/>
    </row>
    <row r="21" spans="1:16">
      <c r="A21" s="12"/>
      <c r="B21" s="25">
        <v>335.15</v>
      </c>
      <c r="C21" s="20" t="s">
        <v>24</v>
      </c>
      <c r="D21" s="46">
        <v>3995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3995</v>
      </c>
      <c r="O21" s="47">
        <f t="shared" si="2"/>
        <v>2.8173483779971793</v>
      </c>
      <c r="P21" s="9"/>
    </row>
    <row r="22" spans="1:16">
      <c r="A22" s="12"/>
      <c r="B22" s="25">
        <v>335.18</v>
      </c>
      <c r="C22" s="20" t="s">
        <v>25</v>
      </c>
      <c r="D22" s="46">
        <v>94916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94916</v>
      </c>
      <c r="O22" s="47">
        <f t="shared" si="2"/>
        <v>66.936530324400564</v>
      </c>
      <c r="P22" s="9"/>
    </row>
    <row r="23" spans="1:16">
      <c r="A23" s="12"/>
      <c r="B23" s="25">
        <v>337.2</v>
      </c>
      <c r="C23" s="20" t="s">
        <v>26</v>
      </c>
      <c r="D23" s="46">
        <v>38367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38367</v>
      </c>
      <c r="O23" s="47">
        <f t="shared" si="2"/>
        <v>27.057122708039493</v>
      </c>
      <c r="P23" s="9"/>
    </row>
    <row r="24" spans="1:16">
      <c r="A24" s="12"/>
      <c r="B24" s="25">
        <v>338</v>
      </c>
      <c r="C24" s="20" t="s">
        <v>27</v>
      </c>
      <c r="D24" s="46">
        <v>8625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8625</v>
      </c>
      <c r="O24" s="47">
        <f t="shared" si="2"/>
        <v>6.0825105782792663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SUM(D26:D29)</f>
        <v>42939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42939</v>
      </c>
      <c r="O25" s="45">
        <f t="shared" si="2"/>
        <v>30.28138222849083</v>
      </c>
      <c r="P25" s="10"/>
    </row>
    <row r="26" spans="1:16">
      <c r="A26" s="12"/>
      <c r="B26" s="25">
        <v>343.5</v>
      </c>
      <c r="C26" s="20" t="s">
        <v>35</v>
      </c>
      <c r="D26" s="46">
        <v>26001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26001</v>
      </c>
      <c r="O26" s="47">
        <f t="shared" si="2"/>
        <v>18.336389280677011</v>
      </c>
      <c r="P26" s="9"/>
    </row>
    <row r="27" spans="1:16">
      <c r="A27" s="12"/>
      <c r="B27" s="25">
        <v>344.5</v>
      </c>
      <c r="C27" s="20" t="s">
        <v>36</v>
      </c>
      <c r="D27" s="46">
        <v>7711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7711</v>
      </c>
      <c r="O27" s="47">
        <f t="shared" si="2"/>
        <v>5.4379407616361073</v>
      </c>
      <c r="P27" s="9"/>
    </row>
    <row r="28" spans="1:16">
      <c r="A28" s="12"/>
      <c r="B28" s="25">
        <v>347.5</v>
      </c>
      <c r="C28" s="20" t="s">
        <v>37</v>
      </c>
      <c r="D28" s="46">
        <v>8685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8685</v>
      </c>
      <c r="O28" s="47">
        <f t="shared" si="2"/>
        <v>6.1248236953455573</v>
      </c>
      <c r="P28" s="9"/>
    </row>
    <row r="29" spans="1:16">
      <c r="A29" s="12"/>
      <c r="B29" s="25">
        <v>349</v>
      </c>
      <c r="C29" s="20" t="s">
        <v>1</v>
      </c>
      <c r="D29" s="46">
        <v>542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542</v>
      </c>
      <c r="O29" s="47">
        <f t="shared" si="2"/>
        <v>0.38222849083215799</v>
      </c>
      <c r="P29" s="9"/>
    </row>
    <row r="30" spans="1:16" ht="15.75">
      <c r="A30" s="29" t="s">
        <v>33</v>
      </c>
      <c r="B30" s="30"/>
      <c r="C30" s="31"/>
      <c r="D30" s="32">
        <f t="shared" ref="D30:M30" si="8">SUM(D31:D33)</f>
        <v>18035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18035</v>
      </c>
      <c r="O30" s="45">
        <f t="shared" si="2"/>
        <v>12.718617771509168</v>
      </c>
      <c r="P30" s="10"/>
    </row>
    <row r="31" spans="1:16">
      <c r="A31" s="13"/>
      <c r="B31" s="39">
        <v>351.3</v>
      </c>
      <c r="C31" s="21" t="s">
        <v>81</v>
      </c>
      <c r="D31" s="46">
        <v>3912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3912</v>
      </c>
      <c r="O31" s="47">
        <f t="shared" si="2"/>
        <v>2.758815232722144</v>
      </c>
      <c r="P31" s="9"/>
    </row>
    <row r="32" spans="1:16">
      <c r="A32" s="13"/>
      <c r="B32" s="39">
        <v>354</v>
      </c>
      <c r="C32" s="21" t="s">
        <v>41</v>
      </c>
      <c r="D32" s="46">
        <v>13758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9">SUM(D32:M32)</f>
        <v>13758</v>
      </c>
      <c r="O32" s="47">
        <f t="shared" si="2"/>
        <v>9.7023977433004234</v>
      </c>
      <c r="P32" s="9"/>
    </row>
    <row r="33" spans="1:119">
      <c r="A33" s="13"/>
      <c r="B33" s="39">
        <v>359</v>
      </c>
      <c r="C33" s="21" t="s">
        <v>42</v>
      </c>
      <c r="D33" s="46">
        <v>365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365</v>
      </c>
      <c r="O33" s="47">
        <f t="shared" si="2"/>
        <v>0.25740479548660083</v>
      </c>
      <c r="P33" s="9"/>
    </row>
    <row r="34" spans="1:119" ht="15.75">
      <c r="A34" s="29" t="s">
        <v>4</v>
      </c>
      <c r="B34" s="30"/>
      <c r="C34" s="31"/>
      <c r="D34" s="32">
        <f t="shared" ref="D34:M34" si="10">SUM(D35:D39)</f>
        <v>198785</v>
      </c>
      <c r="E34" s="32">
        <f t="shared" si="10"/>
        <v>0</v>
      </c>
      <c r="F34" s="32">
        <f t="shared" si="10"/>
        <v>0</v>
      </c>
      <c r="G34" s="32">
        <f t="shared" si="10"/>
        <v>4962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-17728</v>
      </c>
      <c r="L34" s="32">
        <f t="shared" si="10"/>
        <v>0</v>
      </c>
      <c r="M34" s="32">
        <f t="shared" si="10"/>
        <v>0</v>
      </c>
      <c r="N34" s="32">
        <f t="shared" si="9"/>
        <v>186019</v>
      </c>
      <c r="O34" s="45">
        <f t="shared" si="2"/>
        <v>131.18406205923836</v>
      </c>
      <c r="P34" s="10"/>
    </row>
    <row r="35" spans="1:119">
      <c r="A35" s="12"/>
      <c r="B35" s="25">
        <v>361.1</v>
      </c>
      <c r="C35" s="20" t="s">
        <v>43</v>
      </c>
      <c r="D35" s="46">
        <v>89279</v>
      </c>
      <c r="E35" s="46">
        <v>0</v>
      </c>
      <c r="F35" s="46">
        <v>0</v>
      </c>
      <c r="G35" s="46">
        <v>193</v>
      </c>
      <c r="H35" s="46">
        <v>0</v>
      </c>
      <c r="I35" s="46">
        <v>0</v>
      </c>
      <c r="J35" s="46">
        <v>0</v>
      </c>
      <c r="K35" s="46">
        <v>25300</v>
      </c>
      <c r="L35" s="46">
        <v>0</v>
      </c>
      <c r="M35" s="46">
        <v>0</v>
      </c>
      <c r="N35" s="46">
        <f t="shared" si="9"/>
        <v>114772</v>
      </c>
      <c r="O35" s="47">
        <f t="shared" si="2"/>
        <v>80.939351198871648</v>
      </c>
      <c r="P35" s="9"/>
    </row>
    <row r="36" spans="1:119">
      <c r="A36" s="12"/>
      <c r="B36" s="25">
        <v>361.3</v>
      </c>
      <c r="C36" s="20" t="s">
        <v>82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-43028</v>
      </c>
      <c r="L36" s="46">
        <v>0</v>
      </c>
      <c r="M36" s="46">
        <v>0</v>
      </c>
      <c r="N36" s="46">
        <f t="shared" si="9"/>
        <v>-43028</v>
      </c>
      <c r="O36" s="47">
        <f t="shared" si="2"/>
        <v>-30.344146685472495</v>
      </c>
      <c r="P36" s="9"/>
    </row>
    <row r="37" spans="1:119">
      <c r="A37" s="12"/>
      <c r="B37" s="25">
        <v>363.11</v>
      </c>
      <c r="C37" s="20" t="s">
        <v>19</v>
      </c>
      <c r="D37" s="46">
        <v>19055</v>
      </c>
      <c r="E37" s="46">
        <v>0</v>
      </c>
      <c r="F37" s="46">
        <v>0</v>
      </c>
      <c r="G37" s="46">
        <v>4769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23824</v>
      </c>
      <c r="O37" s="47">
        <f t="shared" si="2"/>
        <v>16.801128349788435</v>
      </c>
      <c r="P37" s="9"/>
    </row>
    <row r="38" spans="1:119">
      <c r="A38" s="12"/>
      <c r="B38" s="25">
        <v>366</v>
      </c>
      <c r="C38" s="20" t="s">
        <v>45</v>
      </c>
      <c r="D38" s="46">
        <v>76846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76846</v>
      </c>
      <c r="O38" s="47">
        <f t="shared" si="2"/>
        <v>54.19322990126939</v>
      </c>
      <c r="P38" s="9"/>
    </row>
    <row r="39" spans="1:119">
      <c r="A39" s="12"/>
      <c r="B39" s="25">
        <v>369.9</v>
      </c>
      <c r="C39" s="20" t="s">
        <v>46</v>
      </c>
      <c r="D39" s="46">
        <v>13605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13605</v>
      </c>
      <c r="O39" s="47">
        <f t="shared" si="2"/>
        <v>9.5944992947813823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SUM(D41:D41)</f>
        <v>21145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21145</v>
      </c>
      <c r="O40" s="45">
        <f t="shared" si="2"/>
        <v>14.911847672778562</v>
      </c>
      <c r="P40" s="9"/>
    </row>
    <row r="41" spans="1:119" ht="15.75" thickBot="1">
      <c r="A41" s="12"/>
      <c r="B41" s="25">
        <v>383</v>
      </c>
      <c r="C41" s="20" t="s">
        <v>83</v>
      </c>
      <c r="D41" s="46">
        <v>21145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21145</v>
      </c>
      <c r="O41" s="47">
        <f t="shared" si="2"/>
        <v>14.911847672778562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2">SUM(D5,D10,D16,D25,D30,D34,D40)</f>
        <v>4661788</v>
      </c>
      <c r="E42" s="15">
        <f t="shared" si="12"/>
        <v>0</v>
      </c>
      <c r="F42" s="15">
        <f t="shared" si="12"/>
        <v>0</v>
      </c>
      <c r="G42" s="15">
        <f t="shared" si="12"/>
        <v>4962</v>
      </c>
      <c r="H42" s="15">
        <f t="shared" si="12"/>
        <v>0</v>
      </c>
      <c r="I42" s="15">
        <f t="shared" si="12"/>
        <v>0</v>
      </c>
      <c r="J42" s="15">
        <f t="shared" si="12"/>
        <v>0</v>
      </c>
      <c r="K42" s="15">
        <f t="shared" si="12"/>
        <v>-17728</v>
      </c>
      <c r="L42" s="15">
        <f t="shared" si="12"/>
        <v>0</v>
      </c>
      <c r="M42" s="15">
        <f t="shared" si="12"/>
        <v>0</v>
      </c>
      <c r="N42" s="15">
        <f t="shared" si="9"/>
        <v>4649022</v>
      </c>
      <c r="O42" s="38">
        <f t="shared" si="2"/>
        <v>3278.5768688293369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84</v>
      </c>
      <c r="M44" s="48"/>
      <c r="N44" s="48"/>
      <c r="O44" s="43">
        <v>1418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60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110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111</v>
      </c>
      <c r="N4" s="35" t="s">
        <v>10</v>
      </c>
      <c r="O4" s="35" t="s">
        <v>112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SUM(D6:D12)</f>
        <v>4591322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4591322</v>
      </c>
      <c r="P5" s="33">
        <f t="shared" ref="P5:P43" si="1">(O5/P$45)</f>
        <v>3452.1218045112782</v>
      </c>
      <c r="Q5" s="6"/>
    </row>
    <row r="6" spans="1:134">
      <c r="A6" s="12"/>
      <c r="B6" s="25">
        <v>311</v>
      </c>
      <c r="C6" s="20" t="s">
        <v>3</v>
      </c>
      <c r="D6" s="46">
        <v>4121829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4121829</v>
      </c>
      <c r="P6" s="47">
        <f t="shared" si="1"/>
        <v>3099.1195488721805</v>
      </c>
      <c r="Q6" s="9"/>
    </row>
    <row r="7" spans="1:134">
      <c r="A7" s="12"/>
      <c r="B7" s="25">
        <v>312.41000000000003</v>
      </c>
      <c r="C7" s="20" t="s">
        <v>114</v>
      </c>
      <c r="D7" s="46">
        <v>38514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38514</v>
      </c>
      <c r="P7" s="47">
        <f t="shared" si="1"/>
        <v>28.957894736842107</v>
      </c>
      <c r="Q7" s="9"/>
    </row>
    <row r="8" spans="1:134">
      <c r="A8" s="12"/>
      <c r="B8" s="25">
        <v>314.10000000000002</v>
      </c>
      <c r="C8" s="20" t="s">
        <v>90</v>
      </c>
      <c r="D8" s="46">
        <v>221513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221513</v>
      </c>
      <c r="P8" s="47">
        <f t="shared" si="1"/>
        <v>166.55112781954887</v>
      </c>
      <c r="Q8" s="9"/>
    </row>
    <row r="9" spans="1:134">
      <c r="A9" s="12"/>
      <c r="B9" s="25">
        <v>314.3</v>
      </c>
      <c r="C9" s="20" t="s">
        <v>91</v>
      </c>
      <c r="D9" s="46">
        <v>103671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103671</v>
      </c>
      <c r="P9" s="47">
        <f t="shared" si="1"/>
        <v>77.948120300751881</v>
      </c>
      <c r="Q9" s="9"/>
    </row>
    <row r="10" spans="1:134">
      <c r="A10" s="12"/>
      <c r="B10" s="25">
        <v>314.39999999999998</v>
      </c>
      <c r="C10" s="20" t="s">
        <v>92</v>
      </c>
      <c r="D10" s="46">
        <v>23576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23576</v>
      </c>
      <c r="P10" s="47">
        <f t="shared" si="1"/>
        <v>17.726315789473684</v>
      </c>
      <c r="Q10" s="9"/>
    </row>
    <row r="11" spans="1:134">
      <c r="A11" s="12"/>
      <c r="B11" s="25">
        <v>315.10000000000002</v>
      </c>
      <c r="C11" s="20" t="s">
        <v>115</v>
      </c>
      <c r="D11" s="46">
        <v>68827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68827</v>
      </c>
      <c r="P11" s="47">
        <f t="shared" si="1"/>
        <v>51.749624060150374</v>
      </c>
      <c r="Q11" s="9"/>
    </row>
    <row r="12" spans="1:134">
      <c r="A12" s="12"/>
      <c r="B12" s="25">
        <v>316</v>
      </c>
      <c r="C12" s="20" t="s">
        <v>67</v>
      </c>
      <c r="D12" s="46">
        <v>13392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13392</v>
      </c>
      <c r="P12" s="47">
        <f t="shared" si="1"/>
        <v>10.069172932330828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SUM(D14:D22)</f>
        <v>428164</v>
      </c>
      <c r="E13" s="32">
        <f t="shared" si="3"/>
        <v>0</v>
      </c>
      <c r="F13" s="32">
        <f t="shared" si="3"/>
        <v>0</v>
      </c>
      <c r="G13" s="32">
        <f t="shared" si="3"/>
        <v>7605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435769</v>
      </c>
      <c r="P13" s="45">
        <f t="shared" si="1"/>
        <v>327.64586466165412</v>
      </c>
      <c r="Q13" s="10"/>
    </row>
    <row r="14" spans="1:134">
      <c r="A14" s="12"/>
      <c r="B14" s="25">
        <v>322</v>
      </c>
      <c r="C14" s="20" t="s">
        <v>116</v>
      </c>
      <c r="D14" s="46">
        <v>190848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190848</v>
      </c>
      <c r="P14" s="47">
        <f t="shared" si="1"/>
        <v>143.49473684210525</v>
      </c>
      <c r="Q14" s="9"/>
    </row>
    <row r="15" spans="1:134">
      <c r="A15" s="12"/>
      <c r="B15" s="25">
        <v>323.10000000000002</v>
      </c>
      <c r="C15" s="20" t="s">
        <v>15</v>
      </c>
      <c r="D15" s="46">
        <v>167747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167747</v>
      </c>
      <c r="P15" s="47">
        <f t="shared" si="1"/>
        <v>126.12556390977444</v>
      </c>
      <c r="Q15" s="9"/>
    </row>
    <row r="16" spans="1:134">
      <c r="A16" s="12"/>
      <c r="B16" s="25">
        <v>323.39999999999998</v>
      </c>
      <c r="C16" s="20" t="s">
        <v>57</v>
      </c>
      <c r="D16" s="46">
        <v>7663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7663</v>
      </c>
      <c r="P16" s="47">
        <f t="shared" si="1"/>
        <v>5.7616541353383459</v>
      </c>
      <c r="Q16" s="9"/>
    </row>
    <row r="17" spans="1:17">
      <c r="A17" s="12"/>
      <c r="B17" s="25">
        <v>323.7</v>
      </c>
      <c r="C17" s="20" t="s">
        <v>17</v>
      </c>
      <c r="D17" s="46">
        <v>34761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34761</v>
      </c>
      <c r="P17" s="47">
        <f t="shared" si="1"/>
        <v>26.136090225563908</v>
      </c>
      <c r="Q17" s="9"/>
    </row>
    <row r="18" spans="1:17">
      <c r="A18" s="12"/>
      <c r="B18" s="25">
        <v>324.11</v>
      </c>
      <c r="C18" s="20" t="s">
        <v>106</v>
      </c>
      <c r="D18" s="46">
        <v>0</v>
      </c>
      <c r="E18" s="46">
        <v>0</v>
      </c>
      <c r="F18" s="46">
        <v>0</v>
      </c>
      <c r="G18" s="46">
        <v>3270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3270</v>
      </c>
      <c r="P18" s="47">
        <f t="shared" si="1"/>
        <v>2.4586466165413534</v>
      </c>
      <c r="Q18" s="9"/>
    </row>
    <row r="19" spans="1:17">
      <c r="A19" s="12"/>
      <c r="B19" s="25">
        <v>324.61</v>
      </c>
      <c r="C19" s="20" t="s">
        <v>107</v>
      </c>
      <c r="D19" s="46">
        <v>0</v>
      </c>
      <c r="E19" s="46">
        <v>0</v>
      </c>
      <c r="F19" s="46">
        <v>0</v>
      </c>
      <c r="G19" s="46">
        <v>1217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1217</v>
      </c>
      <c r="P19" s="47">
        <f t="shared" si="1"/>
        <v>0.91503759398496243</v>
      </c>
      <c r="Q19" s="9"/>
    </row>
    <row r="20" spans="1:17">
      <c r="A20" s="12"/>
      <c r="B20" s="25">
        <v>324.91000000000003</v>
      </c>
      <c r="C20" s="20" t="s">
        <v>18</v>
      </c>
      <c r="D20" s="46">
        <v>0</v>
      </c>
      <c r="E20" s="46">
        <v>0</v>
      </c>
      <c r="F20" s="46">
        <v>0</v>
      </c>
      <c r="G20" s="46">
        <v>3118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3118</v>
      </c>
      <c r="P20" s="47">
        <f t="shared" si="1"/>
        <v>2.3443609022556391</v>
      </c>
      <c r="Q20" s="9"/>
    </row>
    <row r="21" spans="1:17">
      <c r="A21" s="12"/>
      <c r="B21" s="25">
        <v>329.1</v>
      </c>
      <c r="C21" s="20" t="s">
        <v>117</v>
      </c>
      <c r="D21" s="46">
        <v>7583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7583</v>
      </c>
      <c r="P21" s="47">
        <f t="shared" si="1"/>
        <v>5.7015037593984959</v>
      </c>
      <c r="Q21" s="9"/>
    </row>
    <row r="22" spans="1:17">
      <c r="A22" s="12"/>
      <c r="B22" s="25">
        <v>329.5</v>
      </c>
      <c r="C22" s="20" t="s">
        <v>118</v>
      </c>
      <c r="D22" s="46">
        <v>19562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19562</v>
      </c>
      <c r="P22" s="47">
        <f t="shared" si="1"/>
        <v>14.708270676691729</v>
      </c>
      <c r="Q22" s="9"/>
    </row>
    <row r="23" spans="1:17" ht="15.75">
      <c r="A23" s="29" t="s">
        <v>119</v>
      </c>
      <c r="B23" s="30"/>
      <c r="C23" s="31"/>
      <c r="D23" s="32">
        <f t="shared" ref="D23:N23" si="5">SUM(D24:D29)</f>
        <v>312887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 t="shared" ref="O23:O43" si="6">SUM(D23:N23)</f>
        <v>312887</v>
      </c>
      <c r="P23" s="45">
        <f t="shared" si="1"/>
        <v>235.25338345864662</v>
      </c>
      <c r="Q23" s="10"/>
    </row>
    <row r="24" spans="1:17">
      <c r="A24" s="12"/>
      <c r="B24" s="25">
        <v>331.1</v>
      </c>
      <c r="C24" s="20" t="s">
        <v>68</v>
      </c>
      <c r="D24" s="46">
        <v>69804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69804</v>
      </c>
      <c r="P24" s="47">
        <f t="shared" si="1"/>
        <v>52.484210526315792</v>
      </c>
      <c r="Q24" s="9"/>
    </row>
    <row r="25" spans="1:17">
      <c r="A25" s="12"/>
      <c r="B25" s="25">
        <v>335.125</v>
      </c>
      <c r="C25" s="20" t="s">
        <v>120</v>
      </c>
      <c r="D25" s="46">
        <v>33685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33685</v>
      </c>
      <c r="P25" s="47">
        <f t="shared" si="1"/>
        <v>25.327067669172934</v>
      </c>
      <c r="Q25" s="9"/>
    </row>
    <row r="26" spans="1:17">
      <c r="A26" s="12"/>
      <c r="B26" s="25">
        <v>335.14</v>
      </c>
      <c r="C26" s="20" t="s">
        <v>70</v>
      </c>
      <c r="D26" s="46">
        <v>265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265</v>
      </c>
      <c r="P26" s="47">
        <f t="shared" si="1"/>
        <v>0.19924812030075187</v>
      </c>
      <c r="Q26" s="9"/>
    </row>
    <row r="27" spans="1:17">
      <c r="A27" s="12"/>
      <c r="B27" s="25">
        <v>335.15</v>
      </c>
      <c r="C27" s="20" t="s">
        <v>71</v>
      </c>
      <c r="D27" s="46">
        <v>2692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2692</v>
      </c>
      <c r="P27" s="47">
        <f t="shared" si="1"/>
        <v>2.0240601503759397</v>
      </c>
      <c r="Q27" s="9"/>
    </row>
    <row r="28" spans="1:17">
      <c r="A28" s="12"/>
      <c r="B28" s="25">
        <v>335.18</v>
      </c>
      <c r="C28" s="20" t="s">
        <v>121</v>
      </c>
      <c r="D28" s="46">
        <v>200530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200530</v>
      </c>
      <c r="P28" s="47">
        <f t="shared" si="1"/>
        <v>150.77443609022558</v>
      </c>
      <c r="Q28" s="9"/>
    </row>
    <row r="29" spans="1:17">
      <c r="A29" s="12"/>
      <c r="B29" s="25">
        <v>338</v>
      </c>
      <c r="C29" s="20" t="s">
        <v>27</v>
      </c>
      <c r="D29" s="46">
        <v>5911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5911</v>
      </c>
      <c r="P29" s="47">
        <f t="shared" si="1"/>
        <v>4.4443609022556387</v>
      </c>
      <c r="Q29" s="9"/>
    </row>
    <row r="30" spans="1:17" ht="15.75">
      <c r="A30" s="29" t="s">
        <v>32</v>
      </c>
      <c r="B30" s="30"/>
      <c r="C30" s="31"/>
      <c r="D30" s="32">
        <f t="shared" ref="D30:N30" si="7">SUM(D31:D34)</f>
        <v>96314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 t="shared" si="6"/>
        <v>96314</v>
      </c>
      <c r="P30" s="45">
        <f t="shared" si="1"/>
        <v>72.416541353383465</v>
      </c>
      <c r="Q30" s="10"/>
    </row>
    <row r="31" spans="1:17">
      <c r="A31" s="12"/>
      <c r="B31" s="25">
        <v>343.5</v>
      </c>
      <c r="C31" s="20" t="s">
        <v>35</v>
      </c>
      <c r="D31" s="46">
        <v>53917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53917</v>
      </c>
      <c r="P31" s="47">
        <f t="shared" si="1"/>
        <v>40.539097744360902</v>
      </c>
      <c r="Q31" s="9"/>
    </row>
    <row r="32" spans="1:17">
      <c r="A32" s="12"/>
      <c r="B32" s="25">
        <v>344.5</v>
      </c>
      <c r="C32" s="20" t="s">
        <v>73</v>
      </c>
      <c r="D32" s="46">
        <v>16665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16665</v>
      </c>
      <c r="P32" s="47">
        <f t="shared" si="1"/>
        <v>12.530075187969924</v>
      </c>
      <c r="Q32" s="9"/>
    </row>
    <row r="33" spans="1:120">
      <c r="A33" s="12"/>
      <c r="B33" s="25">
        <v>347.5</v>
      </c>
      <c r="C33" s="20" t="s">
        <v>37</v>
      </c>
      <c r="D33" s="46">
        <v>3792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3792</v>
      </c>
      <c r="P33" s="47">
        <f t="shared" si="1"/>
        <v>2.8511278195488723</v>
      </c>
      <c r="Q33" s="9"/>
    </row>
    <row r="34" spans="1:120">
      <c r="A34" s="12"/>
      <c r="B34" s="25">
        <v>349</v>
      </c>
      <c r="C34" s="20" t="s">
        <v>122</v>
      </c>
      <c r="D34" s="46">
        <v>21940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21940</v>
      </c>
      <c r="P34" s="47">
        <f t="shared" si="1"/>
        <v>16.496240601503761</v>
      </c>
      <c r="Q34" s="9"/>
    </row>
    <row r="35" spans="1:120" ht="15.75">
      <c r="A35" s="29" t="s">
        <v>33</v>
      </c>
      <c r="B35" s="30"/>
      <c r="C35" s="31"/>
      <c r="D35" s="32">
        <f t="shared" ref="D35:N35" si="8">SUM(D36:D37)</f>
        <v>25394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 t="shared" si="6"/>
        <v>25394</v>
      </c>
      <c r="P35" s="45">
        <f t="shared" si="1"/>
        <v>19.093233082706767</v>
      </c>
      <c r="Q35" s="10"/>
    </row>
    <row r="36" spans="1:120">
      <c r="A36" s="13"/>
      <c r="B36" s="39">
        <v>351.1</v>
      </c>
      <c r="C36" s="21" t="s">
        <v>40</v>
      </c>
      <c r="D36" s="46">
        <v>2824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2824</v>
      </c>
      <c r="P36" s="47">
        <f t="shared" si="1"/>
        <v>2.1233082706766919</v>
      </c>
      <c r="Q36" s="9"/>
    </row>
    <row r="37" spans="1:120">
      <c r="A37" s="13"/>
      <c r="B37" s="39">
        <v>354</v>
      </c>
      <c r="C37" s="21" t="s">
        <v>41</v>
      </c>
      <c r="D37" s="46">
        <v>22570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22570</v>
      </c>
      <c r="P37" s="47">
        <f t="shared" si="1"/>
        <v>16.969924812030076</v>
      </c>
      <c r="Q37" s="9"/>
    </row>
    <row r="38" spans="1:120" ht="15.75">
      <c r="A38" s="29" t="s">
        <v>4</v>
      </c>
      <c r="B38" s="30"/>
      <c r="C38" s="31"/>
      <c r="D38" s="32">
        <f t="shared" ref="D38:N38" si="9">SUM(D39:D42)</f>
        <v>254456</v>
      </c>
      <c r="E38" s="32">
        <f t="shared" si="9"/>
        <v>0</v>
      </c>
      <c r="F38" s="32">
        <f t="shared" si="9"/>
        <v>0</v>
      </c>
      <c r="G38" s="32">
        <f t="shared" si="9"/>
        <v>24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 t="shared" si="6"/>
        <v>254480</v>
      </c>
      <c r="P38" s="45">
        <f t="shared" si="1"/>
        <v>191.33834586466165</v>
      </c>
      <c r="Q38" s="10"/>
    </row>
    <row r="39" spans="1:120">
      <c r="A39" s="12"/>
      <c r="B39" s="25">
        <v>361.1</v>
      </c>
      <c r="C39" s="20" t="s">
        <v>43</v>
      </c>
      <c r="D39" s="46">
        <v>9904</v>
      </c>
      <c r="E39" s="46">
        <v>0</v>
      </c>
      <c r="F39" s="46">
        <v>0</v>
      </c>
      <c r="G39" s="46">
        <v>24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9928</v>
      </c>
      <c r="P39" s="47">
        <f t="shared" si="1"/>
        <v>7.4646616541353383</v>
      </c>
      <c r="Q39" s="9"/>
    </row>
    <row r="40" spans="1:120">
      <c r="A40" s="12"/>
      <c r="B40" s="25">
        <v>364</v>
      </c>
      <c r="C40" s="20" t="s">
        <v>74</v>
      </c>
      <c r="D40" s="46">
        <v>15957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15957</v>
      </c>
      <c r="P40" s="47">
        <f t="shared" si="1"/>
        <v>11.997744360902256</v>
      </c>
      <c r="Q40" s="9"/>
    </row>
    <row r="41" spans="1:120">
      <c r="A41" s="12"/>
      <c r="B41" s="25">
        <v>366</v>
      </c>
      <c r="C41" s="20" t="s">
        <v>45</v>
      </c>
      <c r="D41" s="46">
        <v>201756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201756</v>
      </c>
      <c r="P41" s="47">
        <f t="shared" si="1"/>
        <v>151.69624060150375</v>
      </c>
      <c r="Q41" s="9"/>
    </row>
    <row r="42" spans="1:120" ht="15.75" thickBot="1">
      <c r="A42" s="12"/>
      <c r="B42" s="25">
        <v>369.9</v>
      </c>
      <c r="C42" s="20" t="s">
        <v>46</v>
      </c>
      <c r="D42" s="46">
        <v>26839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26839</v>
      </c>
      <c r="P42" s="47">
        <f t="shared" si="1"/>
        <v>20.179699248120301</v>
      </c>
      <c r="Q42" s="9"/>
    </row>
    <row r="43" spans="1:120" ht="16.5" thickBot="1">
      <c r="A43" s="14" t="s">
        <v>38</v>
      </c>
      <c r="B43" s="23"/>
      <c r="C43" s="22"/>
      <c r="D43" s="15">
        <f>SUM(D5,D13,D23,D30,D35,D38)</f>
        <v>5708537</v>
      </c>
      <c r="E43" s="15">
        <f t="shared" ref="E43:N43" si="10">SUM(E5,E13,E23,E30,E35,E38)</f>
        <v>0</v>
      </c>
      <c r="F43" s="15">
        <f t="shared" si="10"/>
        <v>0</v>
      </c>
      <c r="G43" s="15">
        <f t="shared" si="10"/>
        <v>7629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10"/>
        <v>0</v>
      </c>
      <c r="O43" s="15">
        <f t="shared" si="6"/>
        <v>5716166</v>
      </c>
      <c r="P43" s="38">
        <f t="shared" si="1"/>
        <v>4297.8691729323309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48" t="s">
        <v>123</v>
      </c>
      <c r="N45" s="48"/>
      <c r="O45" s="48"/>
      <c r="P45" s="43">
        <v>1330</v>
      </c>
    </row>
    <row r="46" spans="1:120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1"/>
    </row>
    <row r="47" spans="1:120" ht="15.75" customHeight="1" thickBot="1">
      <c r="A47" s="52" t="s">
        <v>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4431322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4431322</v>
      </c>
      <c r="O5" s="33">
        <f t="shared" ref="O5:O45" si="1">(N5/O$47)</f>
        <v>3542.2238209432453</v>
      </c>
      <c r="P5" s="6"/>
    </row>
    <row r="6" spans="1:133">
      <c r="A6" s="12"/>
      <c r="B6" s="25">
        <v>311</v>
      </c>
      <c r="C6" s="20" t="s">
        <v>3</v>
      </c>
      <c r="D6" s="46">
        <v>3960900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3960900</v>
      </c>
      <c r="O6" s="47">
        <f t="shared" si="1"/>
        <v>3166.1870503597124</v>
      </c>
      <c r="P6" s="9"/>
    </row>
    <row r="7" spans="1:133">
      <c r="A7" s="12"/>
      <c r="B7" s="25">
        <v>312.41000000000003</v>
      </c>
      <c r="C7" s="20" t="s">
        <v>11</v>
      </c>
      <c r="D7" s="46">
        <v>37312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37312</v>
      </c>
      <c r="O7" s="47">
        <f t="shared" si="1"/>
        <v>29.825739408473222</v>
      </c>
      <c r="P7" s="9"/>
    </row>
    <row r="8" spans="1:133">
      <c r="A8" s="12"/>
      <c r="B8" s="25">
        <v>314.10000000000002</v>
      </c>
      <c r="C8" s="20" t="s">
        <v>90</v>
      </c>
      <c r="D8" s="46">
        <v>220094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220094</v>
      </c>
      <c r="O8" s="47">
        <f t="shared" si="1"/>
        <v>175.93445243804956</v>
      </c>
      <c r="P8" s="9"/>
    </row>
    <row r="9" spans="1:133">
      <c r="A9" s="12"/>
      <c r="B9" s="25">
        <v>314.3</v>
      </c>
      <c r="C9" s="20" t="s">
        <v>91</v>
      </c>
      <c r="D9" s="46">
        <v>102994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102994</v>
      </c>
      <c r="O9" s="47">
        <f t="shared" si="1"/>
        <v>82.329336530775379</v>
      </c>
      <c r="P9" s="9"/>
    </row>
    <row r="10" spans="1:133">
      <c r="A10" s="12"/>
      <c r="B10" s="25">
        <v>314.39999999999998</v>
      </c>
      <c r="C10" s="20" t="s">
        <v>92</v>
      </c>
      <c r="D10" s="46">
        <v>21273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21273</v>
      </c>
      <c r="O10" s="47">
        <f t="shared" si="1"/>
        <v>17.004796163069546</v>
      </c>
      <c r="P10" s="9"/>
    </row>
    <row r="11" spans="1:133">
      <c r="A11" s="12"/>
      <c r="B11" s="25">
        <v>315</v>
      </c>
      <c r="C11" s="20" t="s">
        <v>66</v>
      </c>
      <c r="D11" s="46">
        <v>74814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74814</v>
      </c>
      <c r="O11" s="47">
        <f t="shared" si="1"/>
        <v>59.803357314148684</v>
      </c>
      <c r="P11" s="9"/>
    </row>
    <row r="12" spans="1:133">
      <c r="A12" s="12"/>
      <c r="B12" s="25">
        <v>316</v>
      </c>
      <c r="C12" s="20" t="s">
        <v>67</v>
      </c>
      <c r="D12" s="46">
        <v>13935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13935</v>
      </c>
      <c r="O12" s="47">
        <f t="shared" si="1"/>
        <v>11.139088729016786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SUM(D14:D21)</f>
        <v>407510</v>
      </c>
      <c r="E13" s="32">
        <f t="shared" si="3"/>
        <v>0</v>
      </c>
      <c r="F13" s="32">
        <f t="shared" si="3"/>
        <v>0</v>
      </c>
      <c r="G13" s="32">
        <f t="shared" si="3"/>
        <v>3355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410865</v>
      </c>
      <c r="O13" s="45">
        <f t="shared" si="1"/>
        <v>328.42925659472422</v>
      </c>
      <c r="P13" s="10"/>
    </row>
    <row r="14" spans="1:133">
      <c r="A14" s="12"/>
      <c r="B14" s="25">
        <v>322</v>
      </c>
      <c r="C14" s="20" t="s">
        <v>0</v>
      </c>
      <c r="D14" s="46">
        <v>201191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201191</v>
      </c>
      <c r="O14" s="47">
        <f t="shared" si="1"/>
        <v>160.82414068745004</v>
      </c>
      <c r="P14" s="9"/>
    </row>
    <row r="15" spans="1:133">
      <c r="A15" s="12"/>
      <c r="B15" s="25">
        <v>323.10000000000002</v>
      </c>
      <c r="C15" s="20" t="s">
        <v>15</v>
      </c>
      <c r="D15" s="46">
        <v>160827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160827</v>
      </c>
      <c r="O15" s="47">
        <f t="shared" si="1"/>
        <v>128.55875299760191</v>
      </c>
      <c r="P15" s="9"/>
    </row>
    <row r="16" spans="1:133">
      <c r="A16" s="12"/>
      <c r="B16" s="25">
        <v>323.39999999999998</v>
      </c>
      <c r="C16" s="20" t="s">
        <v>57</v>
      </c>
      <c r="D16" s="46">
        <v>6469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6469</v>
      </c>
      <c r="O16" s="47">
        <f t="shared" si="1"/>
        <v>5.1710631494804158</v>
      </c>
      <c r="P16" s="9"/>
    </row>
    <row r="17" spans="1:16">
      <c r="A17" s="12"/>
      <c r="B17" s="25">
        <v>323.7</v>
      </c>
      <c r="C17" s="20" t="s">
        <v>17</v>
      </c>
      <c r="D17" s="46">
        <v>31960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31960</v>
      </c>
      <c r="O17" s="47">
        <f t="shared" si="1"/>
        <v>25.547561950439647</v>
      </c>
      <c r="P17" s="9"/>
    </row>
    <row r="18" spans="1:16">
      <c r="A18" s="12"/>
      <c r="B18" s="25">
        <v>324.11</v>
      </c>
      <c r="C18" s="20" t="s">
        <v>106</v>
      </c>
      <c r="D18" s="46">
        <v>0</v>
      </c>
      <c r="E18" s="46">
        <v>0</v>
      </c>
      <c r="F18" s="46">
        <v>0</v>
      </c>
      <c r="G18" s="46">
        <v>1443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1443</v>
      </c>
      <c r="O18" s="47">
        <f t="shared" si="1"/>
        <v>1.1534772182254196</v>
      </c>
      <c r="P18" s="9"/>
    </row>
    <row r="19" spans="1:16">
      <c r="A19" s="12"/>
      <c r="B19" s="25">
        <v>324.61</v>
      </c>
      <c r="C19" s="20" t="s">
        <v>107</v>
      </c>
      <c r="D19" s="46">
        <v>0</v>
      </c>
      <c r="E19" s="46">
        <v>0</v>
      </c>
      <c r="F19" s="46">
        <v>0</v>
      </c>
      <c r="G19" s="46">
        <v>537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537</v>
      </c>
      <c r="O19" s="47">
        <f t="shared" si="1"/>
        <v>0.42925659472422062</v>
      </c>
      <c r="P19" s="9"/>
    </row>
    <row r="20" spans="1:16">
      <c r="A20" s="12"/>
      <c r="B20" s="25">
        <v>324.91000000000003</v>
      </c>
      <c r="C20" s="20" t="s">
        <v>18</v>
      </c>
      <c r="D20" s="46">
        <v>0</v>
      </c>
      <c r="E20" s="46">
        <v>0</v>
      </c>
      <c r="F20" s="46">
        <v>0</v>
      </c>
      <c r="G20" s="46">
        <v>1375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1375</v>
      </c>
      <c r="O20" s="47">
        <f t="shared" si="1"/>
        <v>1.0991207034372501</v>
      </c>
      <c r="P20" s="9"/>
    </row>
    <row r="21" spans="1:16">
      <c r="A21" s="12"/>
      <c r="B21" s="25">
        <v>329</v>
      </c>
      <c r="C21" s="20" t="s">
        <v>20</v>
      </c>
      <c r="D21" s="46">
        <v>7063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45" si="5">SUM(D21:M21)</f>
        <v>7063</v>
      </c>
      <c r="O21" s="47">
        <f t="shared" si="1"/>
        <v>5.6458832933653076</v>
      </c>
      <c r="P21" s="9"/>
    </row>
    <row r="22" spans="1:16" ht="15.75">
      <c r="A22" s="29" t="s">
        <v>21</v>
      </c>
      <c r="B22" s="30"/>
      <c r="C22" s="31"/>
      <c r="D22" s="32">
        <f t="shared" ref="D22:M22" si="6">SUM(D23:D29)</f>
        <v>254137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254137</v>
      </c>
      <c r="O22" s="45">
        <f t="shared" si="1"/>
        <v>203.1470823341327</v>
      </c>
      <c r="P22" s="10"/>
    </row>
    <row r="23" spans="1:16">
      <c r="A23" s="12"/>
      <c r="B23" s="25">
        <v>331.1</v>
      </c>
      <c r="C23" s="20" t="s">
        <v>68</v>
      </c>
      <c r="D23" s="46">
        <v>33925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33925</v>
      </c>
      <c r="O23" s="47">
        <f t="shared" si="1"/>
        <v>27.118305355715428</v>
      </c>
      <c r="P23" s="9"/>
    </row>
    <row r="24" spans="1:16">
      <c r="A24" s="12"/>
      <c r="B24" s="25">
        <v>334.1</v>
      </c>
      <c r="C24" s="20" t="s">
        <v>103</v>
      </c>
      <c r="D24" s="46">
        <v>4558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4558</v>
      </c>
      <c r="O24" s="47">
        <f t="shared" si="1"/>
        <v>3.6434852118305354</v>
      </c>
      <c r="P24" s="9"/>
    </row>
    <row r="25" spans="1:16">
      <c r="A25" s="12"/>
      <c r="B25" s="25">
        <v>335.12</v>
      </c>
      <c r="C25" s="20" t="s">
        <v>69</v>
      </c>
      <c r="D25" s="46">
        <v>29897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29897</v>
      </c>
      <c r="O25" s="47">
        <f t="shared" si="1"/>
        <v>23.898481215027978</v>
      </c>
      <c r="P25" s="9"/>
    </row>
    <row r="26" spans="1:16">
      <c r="A26" s="12"/>
      <c r="B26" s="25">
        <v>335.14</v>
      </c>
      <c r="C26" s="20" t="s">
        <v>70</v>
      </c>
      <c r="D26" s="46">
        <v>128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128</v>
      </c>
      <c r="O26" s="47">
        <f t="shared" si="1"/>
        <v>0.10231814548361311</v>
      </c>
      <c r="P26" s="9"/>
    </row>
    <row r="27" spans="1:16">
      <c r="A27" s="12"/>
      <c r="B27" s="25">
        <v>335.15</v>
      </c>
      <c r="C27" s="20" t="s">
        <v>71</v>
      </c>
      <c r="D27" s="46">
        <v>2692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2692</v>
      </c>
      <c r="O27" s="47">
        <f t="shared" si="1"/>
        <v>2.151878497202238</v>
      </c>
      <c r="P27" s="9"/>
    </row>
    <row r="28" spans="1:16">
      <c r="A28" s="12"/>
      <c r="B28" s="25">
        <v>335.18</v>
      </c>
      <c r="C28" s="20" t="s">
        <v>72</v>
      </c>
      <c r="D28" s="46">
        <v>175078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175078</v>
      </c>
      <c r="O28" s="47">
        <f t="shared" si="1"/>
        <v>139.95043964828139</v>
      </c>
      <c r="P28" s="9"/>
    </row>
    <row r="29" spans="1:16">
      <c r="A29" s="12"/>
      <c r="B29" s="25">
        <v>338</v>
      </c>
      <c r="C29" s="20" t="s">
        <v>27</v>
      </c>
      <c r="D29" s="46">
        <v>7859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7859</v>
      </c>
      <c r="O29" s="47">
        <f t="shared" si="1"/>
        <v>6.2821742605915265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SUM(D31:D34)</f>
        <v>90666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90666</v>
      </c>
      <c r="O30" s="45">
        <f t="shared" si="1"/>
        <v>72.474820143884898</v>
      </c>
      <c r="P30" s="10"/>
    </row>
    <row r="31" spans="1:16">
      <c r="A31" s="12"/>
      <c r="B31" s="25">
        <v>343.5</v>
      </c>
      <c r="C31" s="20" t="s">
        <v>35</v>
      </c>
      <c r="D31" s="46">
        <v>55523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55523</v>
      </c>
      <c r="O31" s="47">
        <f t="shared" si="1"/>
        <v>44.382893685051961</v>
      </c>
      <c r="P31" s="9"/>
    </row>
    <row r="32" spans="1:16">
      <c r="A32" s="12"/>
      <c r="B32" s="25">
        <v>344.5</v>
      </c>
      <c r="C32" s="20" t="s">
        <v>73</v>
      </c>
      <c r="D32" s="46">
        <v>13151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13151</v>
      </c>
      <c r="O32" s="47">
        <f t="shared" si="1"/>
        <v>10.512390087929656</v>
      </c>
      <c r="P32" s="9"/>
    </row>
    <row r="33" spans="1:119">
      <c r="A33" s="12"/>
      <c r="B33" s="25">
        <v>347.5</v>
      </c>
      <c r="C33" s="20" t="s">
        <v>37</v>
      </c>
      <c r="D33" s="46">
        <v>13455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13455</v>
      </c>
      <c r="O33" s="47">
        <f t="shared" si="1"/>
        <v>10.755395683453237</v>
      </c>
      <c r="P33" s="9"/>
    </row>
    <row r="34" spans="1:119">
      <c r="A34" s="12"/>
      <c r="B34" s="25">
        <v>349</v>
      </c>
      <c r="C34" s="20" t="s">
        <v>1</v>
      </c>
      <c r="D34" s="46">
        <v>8537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8537</v>
      </c>
      <c r="O34" s="47">
        <f t="shared" si="1"/>
        <v>6.8241406874500399</v>
      </c>
      <c r="P34" s="9"/>
    </row>
    <row r="35" spans="1:119" ht="15.75">
      <c r="A35" s="29" t="s">
        <v>33</v>
      </c>
      <c r="B35" s="30"/>
      <c r="C35" s="31"/>
      <c r="D35" s="32">
        <f t="shared" ref="D35:M35" si="8">SUM(D36:D39)</f>
        <v>3688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5"/>
        <v>3688</v>
      </c>
      <c r="O35" s="45">
        <f t="shared" si="1"/>
        <v>2.9480415667466029</v>
      </c>
      <c r="P35" s="10"/>
    </row>
    <row r="36" spans="1:119">
      <c r="A36" s="13"/>
      <c r="B36" s="39">
        <v>351.1</v>
      </c>
      <c r="C36" s="21" t="s">
        <v>40</v>
      </c>
      <c r="D36" s="46">
        <v>772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772</v>
      </c>
      <c r="O36" s="47">
        <f t="shared" si="1"/>
        <v>0.61710631494804158</v>
      </c>
      <c r="P36" s="9"/>
    </row>
    <row r="37" spans="1:119">
      <c r="A37" s="13"/>
      <c r="B37" s="39">
        <v>354</v>
      </c>
      <c r="C37" s="21" t="s">
        <v>41</v>
      </c>
      <c r="D37" s="46">
        <v>2750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2750</v>
      </c>
      <c r="O37" s="47">
        <f t="shared" si="1"/>
        <v>2.1982414068745002</v>
      </c>
      <c r="P37" s="9"/>
    </row>
    <row r="38" spans="1:119">
      <c r="A38" s="13"/>
      <c r="B38" s="39">
        <v>358.2</v>
      </c>
      <c r="C38" s="21" t="s">
        <v>100</v>
      </c>
      <c r="D38" s="46">
        <v>122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122</v>
      </c>
      <c r="O38" s="47">
        <f t="shared" si="1"/>
        <v>9.7521982414068745E-2</v>
      </c>
      <c r="P38" s="9"/>
    </row>
    <row r="39" spans="1:119">
      <c r="A39" s="13"/>
      <c r="B39" s="39">
        <v>359</v>
      </c>
      <c r="C39" s="21" t="s">
        <v>42</v>
      </c>
      <c r="D39" s="46">
        <v>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44</v>
      </c>
      <c r="O39" s="47">
        <f t="shared" si="1"/>
        <v>3.5171862509992005E-2</v>
      </c>
      <c r="P39" s="9"/>
    </row>
    <row r="40" spans="1:119" ht="15.75">
      <c r="A40" s="29" t="s">
        <v>4</v>
      </c>
      <c r="B40" s="30"/>
      <c r="C40" s="31"/>
      <c r="D40" s="32">
        <f t="shared" ref="D40:M40" si="9">SUM(D41:D44)</f>
        <v>75123</v>
      </c>
      <c r="E40" s="32">
        <f t="shared" si="9"/>
        <v>0</v>
      </c>
      <c r="F40" s="32">
        <f t="shared" si="9"/>
        <v>0</v>
      </c>
      <c r="G40" s="32">
        <f t="shared" si="9"/>
        <v>25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5"/>
        <v>75148</v>
      </c>
      <c r="O40" s="45">
        <f t="shared" si="1"/>
        <v>60.070343725019981</v>
      </c>
      <c r="P40" s="10"/>
    </row>
    <row r="41" spans="1:119">
      <c r="A41" s="12"/>
      <c r="B41" s="25">
        <v>361.1</v>
      </c>
      <c r="C41" s="20" t="s">
        <v>43</v>
      </c>
      <c r="D41" s="46">
        <v>39307</v>
      </c>
      <c r="E41" s="46">
        <v>0</v>
      </c>
      <c r="F41" s="46">
        <v>0</v>
      </c>
      <c r="G41" s="46">
        <v>25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39332</v>
      </c>
      <c r="O41" s="47">
        <f t="shared" si="1"/>
        <v>31.44044764188649</v>
      </c>
      <c r="P41" s="9"/>
    </row>
    <row r="42" spans="1:119">
      <c r="A42" s="12"/>
      <c r="B42" s="25">
        <v>364</v>
      </c>
      <c r="C42" s="20" t="s">
        <v>74</v>
      </c>
      <c r="D42" s="46">
        <v>1478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1478</v>
      </c>
      <c r="O42" s="47">
        <f t="shared" si="1"/>
        <v>1.181454836131095</v>
      </c>
      <c r="P42" s="9"/>
    </row>
    <row r="43" spans="1:119">
      <c r="A43" s="12"/>
      <c r="B43" s="25">
        <v>366</v>
      </c>
      <c r="C43" s="20" t="s">
        <v>45</v>
      </c>
      <c r="D43" s="46">
        <v>21865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21865</v>
      </c>
      <c r="O43" s="47">
        <f t="shared" si="1"/>
        <v>17.478017585931255</v>
      </c>
      <c r="P43" s="9"/>
    </row>
    <row r="44" spans="1:119" ht="15.75" thickBot="1">
      <c r="A44" s="12"/>
      <c r="B44" s="25">
        <v>369.9</v>
      </c>
      <c r="C44" s="20" t="s">
        <v>46</v>
      </c>
      <c r="D44" s="46">
        <v>12473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12473</v>
      </c>
      <c r="O44" s="47">
        <f t="shared" si="1"/>
        <v>9.970423661071143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0">SUM(D5,D13,D22,D30,D35,D40)</f>
        <v>5262446</v>
      </c>
      <c r="E45" s="15">
        <f t="shared" si="10"/>
        <v>0</v>
      </c>
      <c r="F45" s="15">
        <f t="shared" si="10"/>
        <v>0</v>
      </c>
      <c r="G45" s="15">
        <f t="shared" si="10"/>
        <v>3380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5"/>
        <v>5265826</v>
      </c>
      <c r="O45" s="38">
        <f t="shared" si="1"/>
        <v>4209.2933653077534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108</v>
      </c>
      <c r="M47" s="48"/>
      <c r="N47" s="48"/>
      <c r="O47" s="43">
        <v>1251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4344140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4344140</v>
      </c>
      <c r="O5" s="33">
        <f t="shared" ref="O5:O47" si="1">(N5/O$49)</f>
        <v>3641.3579212070413</v>
      </c>
      <c r="P5" s="6"/>
    </row>
    <row r="6" spans="1:133">
      <c r="A6" s="12"/>
      <c r="B6" s="25">
        <v>311</v>
      </c>
      <c r="C6" s="20" t="s">
        <v>3</v>
      </c>
      <c r="D6" s="46">
        <v>3770734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3770734</v>
      </c>
      <c r="O6" s="47">
        <f t="shared" si="1"/>
        <v>3160.7158424140821</v>
      </c>
      <c r="P6" s="9"/>
    </row>
    <row r="7" spans="1:133">
      <c r="A7" s="12"/>
      <c r="B7" s="25">
        <v>312.41000000000003</v>
      </c>
      <c r="C7" s="20" t="s">
        <v>11</v>
      </c>
      <c r="D7" s="46">
        <v>41753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41753</v>
      </c>
      <c r="O7" s="47">
        <f t="shared" si="1"/>
        <v>34.998323554065379</v>
      </c>
      <c r="P7" s="9"/>
    </row>
    <row r="8" spans="1:133">
      <c r="A8" s="12"/>
      <c r="B8" s="25">
        <v>312.60000000000002</v>
      </c>
      <c r="C8" s="20" t="s">
        <v>96</v>
      </c>
      <c r="D8" s="46">
        <v>88179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88179</v>
      </c>
      <c r="O8" s="47">
        <f t="shared" si="1"/>
        <v>73.913663034367147</v>
      </c>
      <c r="P8" s="9"/>
    </row>
    <row r="9" spans="1:133">
      <c r="A9" s="12"/>
      <c r="B9" s="25">
        <v>314.10000000000002</v>
      </c>
      <c r="C9" s="20" t="s">
        <v>90</v>
      </c>
      <c r="D9" s="46">
        <v>223687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223687</v>
      </c>
      <c r="O9" s="47">
        <f t="shared" si="1"/>
        <v>187.49958088851633</v>
      </c>
      <c r="P9" s="9"/>
    </row>
    <row r="10" spans="1:133">
      <c r="A10" s="12"/>
      <c r="B10" s="25">
        <v>314.3</v>
      </c>
      <c r="C10" s="20" t="s">
        <v>91</v>
      </c>
      <c r="D10" s="46">
        <v>103604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103604</v>
      </c>
      <c r="O10" s="47">
        <f t="shared" si="1"/>
        <v>86.843252305113154</v>
      </c>
      <c r="P10" s="9"/>
    </row>
    <row r="11" spans="1:133">
      <c r="A11" s="12"/>
      <c r="B11" s="25">
        <v>314.39999999999998</v>
      </c>
      <c r="C11" s="20" t="s">
        <v>92</v>
      </c>
      <c r="D11" s="46">
        <v>23275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23275</v>
      </c>
      <c r="O11" s="47">
        <f t="shared" si="1"/>
        <v>19.509639564124058</v>
      </c>
      <c r="P11" s="9"/>
    </row>
    <row r="12" spans="1:133">
      <c r="A12" s="12"/>
      <c r="B12" s="25">
        <v>315</v>
      </c>
      <c r="C12" s="20" t="s">
        <v>66</v>
      </c>
      <c r="D12" s="46">
        <v>74231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74231</v>
      </c>
      <c r="O12" s="47">
        <f t="shared" si="1"/>
        <v>62.222129086336963</v>
      </c>
      <c r="P12" s="9"/>
    </row>
    <row r="13" spans="1:133">
      <c r="A13" s="12"/>
      <c r="B13" s="25">
        <v>316</v>
      </c>
      <c r="C13" s="20" t="s">
        <v>67</v>
      </c>
      <c r="D13" s="46">
        <v>18677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18677</v>
      </c>
      <c r="O13" s="47">
        <f t="shared" si="1"/>
        <v>15.655490360435875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SUM(D15:D20)</f>
        <v>437036</v>
      </c>
      <c r="E14" s="32">
        <f t="shared" si="3"/>
        <v>0</v>
      </c>
      <c r="F14" s="32">
        <f t="shared" si="3"/>
        <v>0</v>
      </c>
      <c r="G14" s="32">
        <f t="shared" si="3"/>
        <v>28495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7" si="4">SUM(D14:M14)</f>
        <v>465531</v>
      </c>
      <c r="O14" s="45">
        <f t="shared" si="1"/>
        <v>390.21877619446775</v>
      </c>
      <c r="P14" s="10"/>
    </row>
    <row r="15" spans="1:133">
      <c r="A15" s="12"/>
      <c r="B15" s="25">
        <v>322</v>
      </c>
      <c r="C15" s="20" t="s">
        <v>0</v>
      </c>
      <c r="D15" s="46">
        <v>210942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210942</v>
      </c>
      <c r="O15" s="47">
        <f t="shared" si="1"/>
        <v>176.81642917015927</v>
      </c>
      <c r="P15" s="9"/>
    </row>
    <row r="16" spans="1:133">
      <c r="A16" s="12"/>
      <c r="B16" s="25">
        <v>323.10000000000002</v>
      </c>
      <c r="C16" s="20" t="s">
        <v>15</v>
      </c>
      <c r="D16" s="46">
        <v>169423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169423</v>
      </c>
      <c r="O16" s="47">
        <f t="shared" si="1"/>
        <v>142.01424979044427</v>
      </c>
      <c r="P16" s="9"/>
    </row>
    <row r="17" spans="1:16">
      <c r="A17" s="12"/>
      <c r="B17" s="25">
        <v>323.39999999999998</v>
      </c>
      <c r="C17" s="20" t="s">
        <v>57</v>
      </c>
      <c r="D17" s="46">
        <v>4382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4382</v>
      </c>
      <c r="O17" s="47">
        <f t="shared" si="1"/>
        <v>3.6730930427493713</v>
      </c>
      <c r="P17" s="9"/>
    </row>
    <row r="18" spans="1:16">
      <c r="A18" s="12"/>
      <c r="B18" s="25">
        <v>323.7</v>
      </c>
      <c r="C18" s="20" t="s">
        <v>17</v>
      </c>
      <c r="D18" s="46">
        <v>36402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36402</v>
      </c>
      <c r="O18" s="47">
        <f t="shared" si="1"/>
        <v>30.512992455993295</v>
      </c>
      <c r="P18" s="9"/>
    </row>
    <row r="19" spans="1:16">
      <c r="A19" s="12"/>
      <c r="B19" s="25">
        <v>324.70999999999998</v>
      </c>
      <c r="C19" s="20" t="s">
        <v>18</v>
      </c>
      <c r="D19" s="46">
        <v>0</v>
      </c>
      <c r="E19" s="46">
        <v>0</v>
      </c>
      <c r="F19" s="46">
        <v>0</v>
      </c>
      <c r="G19" s="46">
        <v>28495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28495</v>
      </c>
      <c r="O19" s="47">
        <f t="shared" si="1"/>
        <v>23.885163453478626</v>
      </c>
      <c r="P19" s="9"/>
    </row>
    <row r="20" spans="1:16">
      <c r="A20" s="12"/>
      <c r="B20" s="25">
        <v>329</v>
      </c>
      <c r="C20" s="20" t="s">
        <v>20</v>
      </c>
      <c r="D20" s="46">
        <v>15887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15887</v>
      </c>
      <c r="O20" s="47">
        <f t="shared" si="1"/>
        <v>13.316848281642917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SUM(D22:D29)</f>
        <v>428846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428846</v>
      </c>
      <c r="O21" s="45">
        <f t="shared" si="1"/>
        <v>359.46856663872592</v>
      </c>
      <c r="P21" s="10"/>
    </row>
    <row r="22" spans="1:16">
      <c r="A22" s="12"/>
      <c r="B22" s="25">
        <v>331.1</v>
      </c>
      <c r="C22" s="20" t="s">
        <v>68</v>
      </c>
      <c r="D22" s="46">
        <v>274717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274717</v>
      </c>
      <c r="O22" s="47">
        <f t="shared" si="1"/>
        <v>230.27409891031013</v>
      </c>
      <c r="P22" s="9"/>
    </row>
    <row r="23" spans="1:16">
      <c r="A23" s="12"/>
      <c r="B23" s="25">
        <v>334.1</v>
      </c>
      <c r="C23" s="20" t="s">
        <v>103</v>
      </c>
      <c r="D23" s="46">
        <v>13186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13186</v>
      </c>
      <c r="O23" s="47">
        <f t="shared" si="1"/>
        <v>11.052808046940486</v>
      </c>
      <c r="P23" s="9"/>
    </row>
    <row r="24" spans="1:16">
      <c r="A24" s="12"/>
      <c r="B24" s="25">
        <v>335.12</v>
      </c>
      <c r="C24" s="20" t="s">
        <v>69</v>
      </c>
      <c r="D24" s="46">
        <v>31993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31993</v>
      </c>
      <c r="O24" s="47">
        <f t="shared" si="1"/>
        <v>26.817267393126571</v>
      </c>
      <c r="P24" s="9"/>
    </row>
    <row r="25" spans="1:16">
      <c r="A25" s="12"/>
      <c r="B25" s="25">
        <v>335.14</v>
      </c>
      <c r="C25" s="20" t="s">
        <v>70</v>
      </c>
      <c r="D25" s="46">
        <v>112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</v>
      </c>
      <c r="O25" s="47">
        <f t="shared" si="1"/>
        <v>9.388097233864208E-2</v>
      </c>
      <c r="P25" s="9"/>
    </row>
    <row r="26" spans="1:16">
      <c r="A26" s="12"/>
      <c r="B26" s="25">
        <v>335.15</v>
      </c>
      <c r="C26" s="20" t="s">
        <v>71</v>
      </c>
      <c r="D26" s="46">
        <v>3328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3328</v>
      </c>
      <c r="O26" s="47">
        <f t="shared" si="1"/>
        <v>2.7896060352053644</v>
      </c>
      <c r="P26" s="9"/>
    </row>
    <row r="27" spans="1:16">
      <c r="A27" s="12"/>
      <c r="B27" s="25">
        <v>335.18</v>
      </c>
      <c r="C27" s="20" t="s">
        <v>72</v>
      </c>
      <c r="D27" s="46">
        <v>97376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97376</v>
      </c>
      <c r="O27" s="47">
        <f t="shared" si="1"/>
        <v>81.622799664710811</v>
      </c>
      <c r="P27" s="9"/>
    </row>
    <row r="28" spans="1:16">
      <c r="A28" s="12"/>
      <c r="B28" s="25">
        <v>337.2</v>
      </c>
      <c r="C28" s="20" t="s">
        <v>26</v>
      </c>
      <c r="D28" s="46">
        <v>504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504</v>
      </c>
      <c r="O28" s="47">
        <f t="shared" si="1"/>
        <v>0.42246437552388938</v>
      </c>
      <c r="P28" s="9"/>
    </row>
    <row r="29" spans="1:16">
      <c r="A29" s="12"/>
      <c r="B29" s="25">
        <v>338</v>
      </c>
      <c r="C29" s="20" t="s">
        <v>27</v>
      </c>
      <c r="D29" s="46">
        <v>7630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7630</v>
      </c>
      <c r="O29" s="47">
        <f t="shared" si="1"/>
        <v>6.3956412405699918</v>
      </c>
      <c r="P29" s="9"/>
    </row>
    <row r="30" spans="1:16" ht="15.75">
      <c r="A30" s="29" t="s">
        <v>32</v>
      </c>
      <c r="B30" s="30"/>
      <c r="C30" s="31"/>
      <c r="D30" s="32">
        <f t="shared" ref="D30:M30" si="6">SUM(D31:D34)</f>
        <v>107021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107021</v>
      </c>
      <c r="O30" s="45">
        <f t="shared" si="1"/>
        <v>89.707460184409058</v>
      </c>
      <c r="P30" s="10"/>
    </row>
    <row r="31" spans="1:16">
      <c r="A31" s="12"/>
      <c r="B31" s="25">
        <v>343.5</v>
      </c>
      <c r="C31" s="20" t="s">
        <v>35</v>
      </c>
      <c r="D31" s="46">
        <v>54415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54415</v>
      </c>
      <c r="O31" s="47">
        <f t="shared" si="1"/>
        <v>45.611902766135792</v>
      </c>
      <c r="P31" s="9"/>
    </row>
    <row r="32" spans="1:16">
      <c r="A32" s="12"/>
      <c r="B32" s="25">
        <v>344.5</v>
      </c>
      <c r="C32" s="20" t="s">
        <v>73</v>
      </c>
      <c r="D32" s="46">
        <v>12815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12815</v>
      </c>
      <c r="O32" s="47">
        <f t="shared" si="1"/>
        <v>10.741827326068734</v>
      </c>
      <c r="P32" s="9"/>
    </row>
    <row r="33" spans="1:119">
      <c r="A33" s="12"/>
      <c r="B33" s="25">
        <v>347.5</v>
      </c>
      <c r="C33" s="20" t="s">
        <v>37</v>
      </c>
      <c r="D33" s="46">
        <v>28431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28431</v>
      </c>
      <c r="O33" s="47">
        <f t="shared" si="1"/>
        <v>23.831517183570831</v>
      </c>
      <c r="P33" s="9"/>
    </row>
    <row r="34" spans="1:119">
      <c r="A34" s="12"/>
      <c r="B34" s="25">
        <v>349</v>
      </c>
      <c r="C34" s="20" t="s">
        <v>1</v>
      </c>
      <c r="D34" s="46">
        <v>11360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11360</v>
      </c>
      <c r="O34" s="47">
        <f t="shared" si="1"/>
        <v>9.522212908633696</v>
      </c>
      <c r="P34" s="9"/>
    </row>
    <row r="35" spans="1:119" ht="15.75">
      <c r="A35" s="29" t="s">
        <v>33</v>
      </c>
      <c r="B35" s="30"/>
      <c r="C35" s="31"/>
      <c r="D35" s="32">
        <f t="shared" ref="D35:M35" si="7">SUM(D36:D39)</f>
        <v>6589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4"/>
        <v>6589</v>
      </c>
      <c r="O35" s="45">
        <f t="shared" si="1"/>
        <v>5.5230511316010062</v>
      </c>
      <c r="P35" s="10"/>
    </row>
    <row r="36" spans="1:119">
      <c r="A36" s="13"/>
      <c r="B36" s="39">
        <v>351.1</v>
      </c>
      <c r="C36" s="21" t="s">
        <v>40</v>
      </c>
      <c r="D36" s="46">
        <v>493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493</v>
      </c>
      <c r="O36" s="47">
        <f t="shared" si="1"/>
        <v>0.41324392288348699</v>
      </c>
      <c r="P36" s="9"/>
    </row>
    <row r="37" spans="1:119">
      <c r="A37" s="13"/>
      <c r="B37" s="39">
        <v>354</v>
      </c>
      <c r="C37" s="21" t="s">
        <v>41</v>
      </c>
      <c r="D37" s="46">
        <v>5708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5708</v>
      </c>
      <c r="O37" s="47">
        <f t="shared" si="1"/>
        <v>4.7845766974015085</v>
      </c>
      <c r="P37" s="9"/>
    </row>
    <row r="38" spans="1:119">
      <c r="A38" s="13"/>
      <c r="B38" s="39">
        <v>358.2</v>
      </c>
      <c r="C38" s="21" t="s">
        <v>100</v>
      </c>
      <c r="D38" s="46">
        <v>298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298</v>
      </c>
      <c r="O38" s="47">
        <f t="shared" si="1"/>
        <v>0.24979044425817268</v>
      </c>
      <c r="P38" s="9"/>
    </row>
    <row r="39" spans="1:119">
      <c r="A39" s="13"/>
      <c r="B39" s="39">
        <v>359</v>
      </c>
      <c r="C39" s="21" t="s">
        <v>42</v>
      </c>
      <c r="D39" s="46">
        <v>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90</v>
      </c>
      <c r="O39" s="47">
        <f t="shared" si="1"/>
        <v>7.5440067057837387E-2</v>
      </c>
      <c r="P39" s="9"/>
    </row>
    <row r="40" spans="1:119" ht="15.75">
      <c r="A40" s="29" t="s">
        <v>4</v>
      </c>
      <c r="B40" s="30"/>
      <c r="C40" s="31"/>
      <c r="D40" s="32">
        <f t="shared" ref="D40:M40" si="8">SUM(D41:D44)</f>
        <v>155526</v>
      </c>
      <c r="E40" s="32">
        <f t="shared" si="8"/>
        <v>0</v>
      </c>
      <c r="F40" s="32">
        <f t="shared" si="8"/>
        <v>0</v>
      </c>
      <c r="G40" s="32">
        <f t="shared" si="8"/>
        <v>59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4"/>
        <v>155585</v>
      </c>
      <c r="O40" s="45">
        <f t="shared" si="1"/>
        <v>130.41492036881812</v>
      </c>
      <c r="P40" s="10"/>
    </row>
    <row r="41" spans="1:119">
      <c r="A41" s="12"/>
      <c r="B41" s="25">
        <v>361.1</v>
      </c>
      <c r="C41" s="20" t="s">
        <v>43</v>
      </c>
      <c r="D41" s="46">
        <v>73025</v>
      </c>
      <c r="E41" s="46">
        <v>0</v>
      </c>
      <c r="F41" s="46">
        <v>0</v>
      </c>
      <c r="G41" s="46">
        <v>59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73084</v>
      </c>
      <c r="O41" s="47">
        <f t="shared" si="1"/>
        <v>61.260687342833194</v>
      </c>
      <c r="P41" s="9"/>
    </row>
    <row r="42" spans="1:119">
      <c r="A42" s="12"/>
      <c r="B42" s="25">
        <v>364</v>
      </c>
      <c r="C42" s="20" t="s">
        <v>74</v>
      </c>
      <c r="D42" s="46">
        <v>410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410</v>
      </c>
      <c r="O42" s="47">
        <f t="shared" si="1"/>
        <v>0.34367141659681477</v>
      </c>
      <c r="P42" s="9"/>
    </row>
    <row r="43" spans="1:119">
      <c r="A43" s="12"/>
      <c r="B43" s="25">
        <v>366</v>
      </c>
      <c r="C43" s="20" t="s">
        <v>45</v>
      </c>
      <c r="D43" s="46">
        <v>48381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48381</v>
      </c>
      <c r="O43" s="47">
        <f t="shared" si="1"/>
        <v>40.554065381391453</v>
      </c>
      <c r="P43" s="9"/>
    </row>
    <row r="44" spans="1:119">
      <c r="A44" s="12"/>
      <c r="B44" s="25">
        <v>369.9</v>
      </c>
      <c r="C44" s="20" t="s">
        <v>46</v>
      </c>
      <c r="D44" s="46">
        <v>33710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33710</v>
      </c>
      <c r="O44" s="47">
        <f t="shared" si="1"/>
        <v>28.256496227996646</v>
      </c>
      <c r="P44" s="9"/>
    </row>
    <row r="45" spans="1:119" ht="15.75">
      <c r="A45" s="29" t="s">
        <v>34</v>
      </c>
      <c r="B45" s="30"/>
      <c r="C45" s="31"/>
      <c r="D45" s="32">
        <f t="shared" ref="D45:M45" si="9">SUM(D46:D46)</f>
        <v>192882</v>
      </c>
      <c r="E45" s="32">
        <f t="shared" si="9"/>
        <v>6000000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4"/>
        <v>6192882</v>
      </c>
      <c r="O45" s="45">
        <f t="shared" si="1"/>
        <v>5191.0159262363786</v>
      </c>
      <c r="P45" s="9"/>
    </row>
    <row r="46" spans="1:119" ht="15.75" thickBot="1">
      <c r="A46" s="12"/>
      <c r="B46" s="25">
        <v>384</v>
      </c>
      <c r="C46" s="20" t="s">
        <v>97</v>
      </c>
      <c r="D46" s="46">
        <v>192882</v>
      </c>
      <c r="E46" s="46">
        <v>6000000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6192882</v>
      </c>
      <c r="O46" s="47">
        <f t="shared" si="1"/>
        <v>5191.0159262363786</v>
      </c>
      <c r="P46" s="9"/>
    </row>
    <row r="47" spans="1:119" ht="16.5" thickBot="1">
      <c r="A47" s="14" t="s">
        <v>38</v>
      </c>
      <c r="B47" s="23"/>
      <c r="C47" s="22"/>
      <c r="D47" s="15">
        <f t="shared" ref="D47:M47" si="10">SUM(D5,D14,D21,D30,D35,D40,D45)</f>
        <v>5672040</v>
      </c>
      <c r="E47" s="15">
        <f t="shared" si="10"/>
        <v>6000000</v>
      </c>
      <c r="F47" s="15">
        <f t="shared" si="10"/>
        <v>0</v>
      </c>
      <c r="G47" s="15">
        <f t="shared" si="10"/>
        <v>28554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4"/>
        <v>11700594</v>
      </c>
      <c r="O47" s="38">
        <f t="shared" si="1"/>
        <v>9807.7066219614426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104</v>
      </c>
      <c r="M49" s="48"/>
      <c r="N49" s="48"/>
      <c r="O49" s="43">
        <v>1193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60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3952270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3952270</v>
      </c>
      <c r="O5" s="33">
        <f t="shared" ref="O5:O45" si="1">(N5/O$47)</f>
        <v>3247.5513557929335</v>
      </c>
      <c r="P5" s="6"/>
    </row>
    <row r="6" spans="1:133">
      <c r="A6" s="12"/>
      <c r="B6" s="25">
        <v>311</v>
      </c>
      <c r="C6" s="20" t="s">
        <v>3</v>
      </c>
      <c r="D6" s="46">
        <v>3476794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3476794</v>
      </c>
      <c r="O6" s="47">
        <f t="shared" si="1"/>
        <v>2856.8562037797865</v>
      </c>
      <c r="P6" s="9"/>
    </row>
    <row r="7" spans="1:133">
      <c r="A7" s="12"/>
      <c r="B7" s="25">
        <v>312.41000000000003</v>
      </c>
      <c r="C7" s="20" t="s">
        <v>11</v>
      </c>
      <c r="D7" s="46">
        <v>41065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41065</v>
      </c>
      <c r="O7" s="47">
        <f t="shared" si="1"/>
        <v>33.742810188989317</v>
      </c>
      <c r="P7" s="9"/>
    </row>
    <row r="8" spans="1:133">
      <c r="A8" s="12"/>
      <c r="B8" s="25">
        <v>314.10000000000002</v>
      </c>
      <c r="C8" s="20" t="s">
        <v>90</v>
      </c>
      <c r="D8" s="46">
        <v>217191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217191</v>
      </c>
      <c r="O8" s="47">
        <f t="shared" si="1"/>
        <v>178.46425636811833</v>
      </c>
      <c r="P8" s="9"/>
    </row>
    <row r="9" spans="1:133">
      <c r="A9" s="12"/>
      <c r="B9" s="25">
        <v>314.3</v>
      </c>
      <c r="C9" s="20" t="s">
        <v>91</v>
      </c>
      <c r="D9" s="46">
        <v>98927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98927</v>
      </c>
      <c r="O9" s="47">
        <f t="shared" si="1"/>
        <v>81.287592440427275</v>
      </c>
      <c r="P9" s="9"/>
    </row>
    <row r="10" spans="1:133">
      <c r="A10" s="12"/>
      <c r="B10" s="25">
        <v>314.39999999999998</v>
      </c>
      <c r="C10" s="20" t="s">
        <v>92</v>
      </c>
      <c r="D10" s="46">
        <v>26171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26171</v>
      </c>
      <c r="O10" s="47">
        <f t="shared" si="1"/>
        <v>21.504519309778143</v>
      </c>
      <c r="P10" s="9"/>
    </row>
    <row r="11" spans="1:133">
      <c r="A11" s="12"/>
      <c r="B11" s="25">
        <v>315</v>
      </c>
      <c r="C11" s="20" t="s">
        <v>66</v>
      </c>
      <c r="D11" s="46">
        <v>77267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77267</v>
      </c>
      <c r="O11" s="47">
        <f t="shared" si="1"/>
        <v>63.48972884141331</v>
      </c>
      <c r="P11" s="9"/>
    </row>
    <row r="12" spans="1:133">
      <c r="A12" s="12"/>
      <c r="B12" s="25">
        <v>316</v>
      </c>
      <c r="C12" s="20" t="s">
        <v>67</v>
      </c>
      <c r="D12" s="46">
        <v>14855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14855</v>
      </c>
      <c r="O12" s="47">
        <f t="shared" si="1"/>
        <v>12.206244864420707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SUM(D14:D20)</f>
        <v>449740</v>
      </c>
      <c r="E13" s="32">
        <f t="shared" si="3"/>
        <v>0</v>
      </c>
      <c r="F13" s="32">
        <f t="shared" si="3"/>
        <v>0</v>
      </c>
      <c r="G13" s="32">
        <f t="shared" si="3"/>
        <v>56003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5" si="4">SUM(D13:M13)</f>
        <v>505743</v>
      </c>
      <c r="O13" s="45">
        <f t="shared" si="1"/>
        <v>415.56532456861135</v>
      </c>
      <c r="P13" s="10"/>
    </row>
    <row r="14" spans="1:133">
      <c r="A14" s="12"/>
      <c r="B14" s="25">
        <v>322</v>
      </c>
      <c r="C14" s="20" t="s">
        <v>0</v>
      </c>
      <c r="D14" s="46">
        <v>229609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229609</v>
      </c>
      <c r="O14" s="47">
        <f t="shared" si="1"/>
        <v>188.66803615447822</v>
      </c>
      <c r="P14" s="9"/>
    </row>
    <row r="15" spans="1:133">
      <c r="A15" s="12"/>
      <c r="B15" s="25">
        <v>323.10000000000002</v>
      </c>
      <c r="C15" s="20" t="s">
        <v>15</v>
      </c>
      <c r="D15" s="46">
        <v>167033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167033</v>
      </c>
      <c r="O15" s="47">
        <f t="shared" si="1"/>
        <v>137.24979457682826</v>
      </c>
      <c r="P15" s="9"/>
    </row>
    <row r="16" spans="1:133">
      <c r="A16" s="12"/>
      <c r="B16" s="25">
        <v>323.39999999999998</v>
      </c>
      <c r="C16" s="20" t="s">
        <v>57</v>
      </c>
      <c r="D16" s="46">
        <v>7351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7351</v>
      </c>
      <c r="O16" s="47">
        <f t="shared" si="1"/>
        <v>6.0402629416598188</v>
      </c>
      <c r="P16" s="9"/>
    </row>
    <row r="17" spans="1:16">
      <c r="A17" s="12"/>
      <c r="B17" s="25">
        <v>323.7</v>
      </c>
      <c r="C17" s="20" t="s">
        <v>17</v>
      </c>
      <c r="D17" s="46">
        <v>33781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33781</v>
      </c>
      <c r="O17" s="47">
        <f t="shared" si="1"/>
        <v>27.75760065735415</v>
      </c>
      <c r="P17" s="9"/>
    </row>
    <row r="18" spans="1:16">
      <c r="A18" s="12"/>
      <c r="B18" s="25">
        <v>324.70999999999998</v>
      </c>
      <c r="C18" s="20" t="s">
        <v>18</v>
      </c>
      <c r="D18" s="46">
        <v>0</v>
      </c>
      <c r="E18" s="46">
        <v>0</v>
      </c>
      <c r="F18" s="46">
        <v>0</v>
      </c>
      <c r="G18" s="46">
        <v>56003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56003</v>
      </c>
      <c r="O18" s="47">
        <f t="shared" si="1"/>
        <v>46.017255546425638</v>
      </c>
      <c r="P18" s="9"/>
    </row>
    <row r="19" spans="1:16">
      <c r="A19" s="12"/>
      <c r="B19" s="25">
        <v>325.10000000000002</v>
      </c>
      <c r="C19" s="20" t="s">
        <v>19</v>
      </c>
      <c r="D19" s="46">
        <v>2500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2500</v>
      </c>
      <c r="O19" s="47">
        <f t="shared" si="1"/>
        <v>2.0542317173377156</v>
      </c>
      <c r="P19" s="9"/>
    </row>
    <row r="20" spans="1:16">
      <c r="A20" s="12"/>
      <c r="B20" s="25">
        <v>329</v>
      </c>
      <c r="C20" s="20" t="s">
        <v>20</v>
      </c>
      <c r="D20" s="46">
        <v>9466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9466</v>
      </c>
      <c r="O20" s="47">
        <f t="shared" si="1"/>
        <v>7.778142974527527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SUM(D22:D27)</f>
        <v>225390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225390</v>
      </c>
      <c r="O21" s="45">
        <f t="shared" si="1"/>
        <v>185.20131470829909</v>
      </c>
      <c r="P21" s="10"/>
    </row>
    <row r="22" spans="1:16">
      <c r="A22" s="12"/>
      <c r="B22" s="25">
        <v>335.12</v>
      </c>
      <c r="C22" s="20" t="s">
        <v>69</v>
      </c>
      <c r="D22" s="46">
        <v>30758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30758</v>
      </c>
      <c r="O22" s="47">
        <f t="shared" si="1"/>
        <v>25.273623664749383</v>
      </c>
      <c r="P22" s="9"/>
    </row>
    <row r="23" spans="1:16">
      <c r="A23" s="12"/>
      <c r="B23" s="25">
        <v>335.14</v>
      </c>
      <c r="C23" s="20" t="s">
        <v>70</v>
      </c>
      <c r="D23" s="46">
        <v>131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131</v>
      </c>
      <c r="O23" s="47">
        <f t="shared" si="1"/>
        <v>0.1076417419884963</v>
      </c>
      <c r="P23" s="9"/>
    </row>
    <row r="24" spans="1:16">
      <c r="A24" s="12"/>
      <c r="B24" s="25">
        <v>335.15</v>
      </c>
      <c r="C24" s="20" t="s">
        <v>71</v>
      </c>
      <c r="D24" s="46">
        <v>3328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3328</v>
      </c>
      <c r="O24" s="47">
        <f t="shared" si="1"/>
        <v>2.7345932621199673</v>
      </c>
      <c r="P24" s="9"/>
    </row>
    <row r="25" spans="1:16">
      <c r="A25" s="12"/>
      <c r="B25" s="25">
        <v>335.18</v>
      </c>
      <c r="C25" s="20" t="s">
        <v>72</v>
      </c>
      <c r="D25" s="46">
        <v>179540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179540</v>
      </c>
      <c r="O25" s="47">
        <f t="shared" si="1"/>
        <v>147.52670501232538</v>
      </c>
      <c r="P25" s="9"/>
    </row>
    <row r="26" spans="1:16">
      <c r="A26" s="12"/>
      <c r="B26" s="25">
        <v>337.2</v>
      </c>
      <c r="C26" s="20" t="s">
        <v>26</v>
      </c>
      <c r="D26" s="46">
        <v>3748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3748</v>
      </c>
      <c r="O26" s="47">
        <f t="shared" si="1"/>
        <v>3.0797041906327034</v>
      </c>
      <c r="P26" s="9"/>
    </row>
    <row r="27" spans="1:16">
      <c r="A27" s="12"/>
      <c r="B27" s="25">
        <v>338</v>
      </c>
      <c r="C27" s="20" t="s">
        <v>27</v>
      </c>
      <c r="D27" s="46">
        <v>7885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7885</v>
      </c>
      <c r="O27" s="47">
        <f t="shared" si="1"/>
        <v>6.479046836483155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SUM(D29:D32)</f>
        <v>107109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107109</v>
      </c>
      <c r="O28" s="45">
        <f t="shared" si="1"/>
        <v>88.01068200493016</v>
      </c>
      <c r="P28" s="10"/>
    </row>
    <row r="29" spans="1:16">
      <c r="A29" s="12"/>
      <c r="B29" s="25">
        <v>343.5</v>
      </c>
      <c r="C29" s="20" t="s">
        <v>35</v>
      </c>
      <c r="D29" s="46">
        <v>55005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55005</v>
      </c>
      <c r="O29" s="47">
        <f t="shared" si="1"/>
        <v>45.197206244864418</v>
      </c>
      <c r="P29" s="9"/>
    </row>
    <row r="30" spans="1:16">
      <c r="A30" s="12"/>
      <c r="B30" s="25">
        <v>344.5</v>
      </c>
      <c r="C30" s="20" t="s">
        <v>73</v>
      </c>
      <c r="D30" s="46">
        <v>11109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11109</v>
      </c>
      <c r="O30" s="47">
        <f t="shared" si="1"/>
        <v>9.1281840591618728</v>
      </c>
      <c r="P30" s="9"/>
    </row>
    <row r="31" spans="1:16">
      <c r="A31" s="12"/>
      <c r="B31" s="25">
        <v>347.5</v>
      </c>
      <c r="C31" s="20" t="s">
        <v>37</v>
      </c>
      <c r="D31" s="46">
        <v>24523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24523</v>
      </c>
      <c r="O31" s="47">
        <f t="shared" si="1"/>
        <v>20.150369761709122</v>
      </c>
      <c r="P31" s="9"/>
    </row>
    <row r="32" spans="1:16">
      <c r="A32" s="12"/>
      <c r="B32" s="25">
        <v>349</v>
      </c>
      <c r="C32" s="20" t="s">
        <v>1</v>
      </c>
      <c r="D32" s="46">
        <v>16472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16472</v>
      </c>
      <c r="O32" s="47">
        <f t="shared" si="1"/>
        <v>13.53492193919474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SUM(D34:D37)</f>
        <v>36839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36839</v>
      </c>
      <c r="O33" s="45">
        <f t="shared" si="1"/>
        <v>30.270336894001645</v>
      </c>
      <c r="P33" s="10"/>
    </row>
    <row r="34" spans="1:119">
      <c r="A34" s="13"/>
      <c r="B34" s="39">
        <v>351.1</v>
      </c>
      <c r="C34" s="21" t="s">
        <v>40</v>
      </c>
      <c r="D34" s="46">
        <v>698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698</v>
      </c>
      <c r="O34" s="47">
        <f t="shared" si="1"/>
        <v>0.57354149548069022</v>
      </c>
      <c r="P34" s="9"/>
    </row>
    <row r="35" spans="1:119">
      <c r="A35" s="13"/>
      <c r="B35" s="39">
        <v>354</v>
      </c>
      <c r="C35" s="21" t="s">
        <v>41</v>
      </c>
      <c r="D35" s="46">
        <v>12220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12220</v>
      </c>
      <c r="O35" s="47">
        <f t="shared" si="1"/>
        <v>10.041084634346754</v>
      </c>
      <c r="P35" s="9"/>
    </row>
    <row r="36" spans="1:119">
      <c r="A36" s="13"/>
      <c r="B36" s="39">
        <v>358.2</v>
      </c>
      <c r="C36" s="21" t="s">
        <v>100</v>
      </c>
      <c r="D36" s="46">
        <v>23818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23818</v>
      </c>
      <c r="O36" s="47">
        <f t="shared" si="1"/>
        <v>19.571076417419885</v>
      </c>
      <c r="P36" s="9"/>
    </row>
    <row r="37" spans="1:119">
      <c r="A37" s="13"/>
      <c r="B37" s="39">
        <v>359</v>
      </c>
      <c r="C37" s="21" t="s">
        <v>42</v>
      </c>
      <c r="D37" s="46">
        <v>103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103</v>
      </c>
      <c r="O37" s="47">
        <f t="shared" si="1"/>
        <v>8.4634346754313888E-2</v>
      </c>
      <c r="P37" s="9"/>
    </row>
    <row r="38" spans="1:119" ht="15.75">
      <c r="A38" s="29" t="s">
        <v>4</v>
      </c>
      <c r="B38" s="30"/>
      <c r="C38" s="31"/>
      <c r="D38" s="32">
        <f t="shared" ref="D38:M38" si="8">SUM(D39:D42)</f>
        <v>337923</v>
      </c>
      <c r="E38" s="32">
        <f t="shared" si="8"/>
        <v>0</v>
      </c>
      <c r="F38" s="32">
        <f t="shared" si="8"/>
        <v>0</v>
      </c>
      <c r="G38" s="32">
        <f t="shared" si="8"/>
        <v>17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4"/>
        <v>337940</v>
      </c>
      <c r="O38" s="45">
        <f t="shared" si="1"/>
        <v>277.68282662284304</v>
      </c>
      <c r="P38" s="10"/>
    </row>
    <row r="39" spans="1:119">
      <c r="A39" s="12"/>
      <c r="B39" s="25">
        <v>361.1</v>
      </c>
      <c r="C39" s="20" t="s">
        <v>43</v>
      </c>
      <c r="D39" s="46">
        <v>26870</v>
      </c>
      <c r="E39" s="46">
        <v>0</v>
      </c>
      <c r="F39" s="46">
        <v>0</v>
      </c>
      <c r="G39" s="46">
        <v>17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26887</v>
      </c>
      <c r="O39" s="47">
        <f t="shared" si="1"/>
        <v>22.092851273623666</v>
      </c>
      <c r="P39" s="9"/>
    </row>
    <row r="40" spans="1:119">
      <c r="A40" s="12"/>
      <c r="B40" s="25">
        <v>364</v>
      </c>
      <c r="C40" s="20" t="s">
        <v>74</v>
      </c>
      <c r="D40" s="46">
        <v>2966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2966</v>
      </c>
      <c r="O40" s="47">
        <f t="shared" si="1"/>
        <v>2.437140509449466</v>
      </c>
      <c r="P40" s="9"/>
    </row>
    <row r="41" spans="1:119">
      <c r="A41" s="12"/>
      <c r="B41" s="25">
        <v>366</v>
      </c>
      <c r="C41" s="20" t="s">
        <v>45</v>
      </c>
      <c r="D41" s="46">
        <v>266574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266574</v>
      </c>
      <c r="O41" s="47">
        <f t="shared" si="1"/>
        <v>219.0419063270337</v>
      </c>
      <c r="P41" s="9"/>
    </row>
    <row r="42" spans="1:119">
      <c r="A42" s="12"/>
      <c r="B42" s="25">
        <v>369.9</v>
      </c>
      <c r="C42" s="20" t="s">
        <v>46</v>
      </c>
      <c r="D42" s="46">
        <v>41513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41513</v>
      </c>
      <c r="O42" s="47">
        <f t="shared" si="1"/>
        <v>34.110928512736237</v>
      </c>
      <c r="P42" s="9"/>
    </row>
    <row r="43" spans="1:119" ht="15.75">
      <c r="A43" s="29" t="s">
        <v>34</v>
      </c>
      <c r="B43" s="30"/>
      <c r="C43" s="31"/>
      <c r="D43" s="32">
        <f t="shared" ref="D43:M43" si="9">SUM(D44:D44)</f>
        <v>0</v>
      </c>
      <c r="E43" s="32">
        <f t="shared" si="9"/>
        <v>85646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85646</v>
      </c>
      <c r="O43" s="45">
        <f t="shared" si="1"/>
        <v>70.374691865242397</v>
      </c>
      <c r="P43" s="9"/>
    </row>
    <row r="44" spans="1:119" ht="15.75" thickBot="1">
      <c r="A44" s="12"/>
      <c r="B44" s="25">
        <v>381</v>
      </c>
      <c r="C44" s="20" t="s">
        <v>93</v>
      </c>
      <c r="D44" s="46">
        <v>0</v>
      </c>
      <c r="E44" s="46">
        <v>85646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85646</v>
      </c>
      <c r="O44" s="47">
        <f t="shared" si="1"/>
        <v>70.374691865242397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0">SUM(D5,D13,D21,D28,D33,D38,D43)</f>
        <v>5109271</v>
      </c>
      <c r="E45" s="15">
        <f t="shared" si="10"/>
        <v>85646</v>
      </c>
      <c r="F45" s="15">
        <f t="shared" si="10"/>
        <v>0</v>
      </c>
      <c r="G45" s="15">
        <f t="shared" si="10"/>
        <v>56020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0</v>
      </c>
      <c r="L45" s="15">
        <f t="shared" si="10"/>
        <v>0</v>
      </c>
      <c r="M45" s="15">
        <f t="shared" si="10"/>
        <v>0</v>
      </c>
      <c r="N45" s="15">
        <f t="shared" si="4"/>
        <v>5250937</v>
      </c>
      <c r="O45" s="38">
        <f t="shared" si="1"/>
        <v>4314.656532456861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101</v>
      </c>
      <c r="M47" s="48"/>
      <c r="N47" s="48"/>
      <c r="O47" s="43">
        <v>1217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60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3815285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3815285</v>
      </c>
      <c r="O5" s="33">
        <f t="shared" ref="O5:O44" si="1">(N5/O$46)</f>
        <v>3179.4041666666667</v>
      </c>
      <c r="P5" s="6"/>
    </row>
    <row r="6" spans="1:133">
      <c r="A6" s="12"/>
      <c r="B6" s="25">
        <v>311</v>
      </c>
      <c r="C6" s="20" t="s">
        <v>3</v>
      </c>
      <c r="D6" s="46">
        <v>3369775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3369775</v>
      </c>
      <c r="O6" s="47">
        <f t="shared" si="1"/>
        <v>2808.1458333333335</v>
      </c>
      <c r="P6" s="9"/>
    </row>
    <row r="7" spans="1:133">
      <c r="A7" s="12"/>
      <c r="B7" s="25">
        <v>312.41000000000003</v>
      </c>
      <c r="C7" s="20" t="s">
        <v>11</v>
      </c>
      <c r="D7" s="46">
        <v>41576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41576</v>
      </c>
      <c r="O7" s="47">
        <f t="shared" si="1"/>
        <v>34.646666666666668</v>
      </c>
      <c r="P7" s="9"/>
    </row>
    <row r="8" spans="1:133">
      <c r="A8" s="12"/>
      <c r="B8" s="25">
        <v>312.60000000000002</v>
      </c>
      <c r="C8" s="20" t="s">
        <v>96</v>
      </c>
      <c r="D8" s="46">
        <v>49955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49955</v>
      </c>
      <c r="O8" s="47">
        <f t="shared" si="1"/>
        <v>41.62916666666667</v>
      </c>
      <c r="P8" s="9"/>
    </row>
    <row r="9" spans="1:133">
      <c r="A9" s="12"/>
      <c r="B9" s="25">
        <v>314.10000000000002</v>
      </c>
      <c r="C9" s="20" t="s">
        <v>90</v>
      </c>
      <c r="D9" s="46">
        <v>166300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166300</v>
      </c>
      <c r="O9" s="47">
        <f t="shared" si="1"/>
        <v>138.58333333333334</v>
      </c>
      <c r="P9" s="9"/>
    </row>
    <row r="10" spans="1:133">
      <c r="A10" s="12"/>
      <c r="B10" s="25">
        <v>314.3</v>
      </c>
      <c r="C10" s="20" t="s">
        <v>91</v>
      </c>
      <c r="D10" s="46">
        <v>74653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74653</v>
      </c>
      <c r="O10" s="47">
        <f t="shared" si="1"/>
        <v>62.210833333333333</v>
      </c>
      <c r="P10" s="9"/>
    </row>
    <row r="11" spans="1:133">
      <c r="A11" s="12"/>
      <c r="B11" s="25">
        <v>314.39999999999998</v>
      </c>
      <c r="C11" s="20" t="s">
        <v>92</v>
      </c>
      <c r="D11" s="46">
        <v>18917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18917</v>
      </c>
      <c r="O11" s="47">
        <f t="shared" si="1"/>
        <v>15.764166666666666</v>
      </c>
      <c r="P11" s="9"/>
    </row>
    <row r="12" spans="1:133">
      <c r="A12" s="12"/>
      <c r="B12" s="25">
        <v>315</v>
      </c>
      <c r="C12" s="20" t="s">
        <v>66</v>
      </c>
      <c r="D12" s="46">
        <v>76886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76886</v>
      </c>
      <c r="O12" s="47">
        <f t="shared" si="1"/>
        <v>64.071666666666673</v>
      </c>
      <c r="P12" s="9"/>
    </row>
    <row r="13" spans="1:133">
      <c r="A13" s="12"/>
      <c r="B13" s="25">
        <v>316</v>
      </c>
      <c r="C13" s="20" t="s">
        <v>67</v>
      </c>
      <c r="D13" s="46">
        <v>17223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17223</v>
      </c>
      <c r="O13" s="47">
        <f t="shared" si="1"/>
        <v>14.352499999999999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SUM(D15:D21)</f>
        <v>360061</v>
      </c>
      <c r="E14" s="32">
        <f t="shared" si="3"/>
        <v>0</v>
      </c>
      <c r="F14" s="32">
        <f t="shared" si="3"/>
        <v>0</v>
      </c>
      <c r="G14" s="32">
        <f t="shared" si="3"/>
        <v>5030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4" si="4">SUM(D14:M14)</f>
        <v>365091</v>
      </c>
      <c r="O14" s="45">
        <f t="shared" si="1"/>
        <v>304.24250000000001</v>
      </c>
      <c r="P14" s="10"/>
    </row>
    <row r="15" spans="1:133">
      <c r="A15" s="12"/>
      <c r="B15" s="25">
        <v>322</v>
      </c>
      <c r="C15" s="20" t="s">
        <v>0</v>
      </c>
      <c r="D15" s="46">
        <v>146863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146863</v>
      </c>
      <c r="O15" s="47">
        <f t="shared" si="1"/>
        <v>122.38583333333334</v>
      </c>
      <c r="P15" s="9"/>
    </row>
    <row r="16" spans="1:133">
      <c r="A16" s="12"/>
      <c r="B16" s="25">
        <v>323.10000000000002</v>
      </c>
      <c r="C16" s="20" t="s">
        <v>15</v>
      </c>
      <c r="D16" s="46">
        <v>166738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166738</v>
      </c>
      <c r="O16" s="47">
        <f t="shared" si="1"/>
        <v>138.94833333333332</v>
      </c>
      <c r="P16" s="9"/>
    </row>
    <row r="17" spans="1:16">
      <c r="A17" s="12"/>
      <c r="B17" s="25">
        <v>323.39999999999998</v>
      </c>
      <c r="C17" s="20" t="s">
        <v>57</v>
      </c>
      <c r="D17" s="46">
        <v>6646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6646</v>
      </c>
      <c r="O17" s="47">
        <f t="shared" si="1"/>
        <v>5.5383333333333331</v>
      </c>
      <c r="P17" s="9"/>
    </row>
    <row r="18" spans="1:16">
      <c r="A18" s="12"/>
      <c r="B18" s="25">
        <v>323.7</v>
      </c>
      <c r="C18" s="20" t="s">
        <v>17</v>
      </c>
      <c r="D18" s="46">
        <v>30428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30428</v>
      </c>
      <c r="O18" s="47">
        <f t="shared" si="1"/>
        <v>25.356666666666666</v>
      </c>
      <c r="P18" s="9"/>
    </row>
    <row r="19" spans="1:16">
      <c r="A19" s="12"/>
      <c r="B19" s="25">
        <v>324.70999999999998</v>
      </c>
      <c r="C19" s="20" t="s">
        <v>18</v>
      </c>
      <c r="D19" s="46">
        <v>0</v>
      </c>
      <c r="E19" s="46">
        <v>0</v>
      </c>
      <c r="F19" s="46">
        <v>0</v>
      </c>
      <c r="G19" s="46">
        <v>5030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5030</v>
      </c>
      <c r="O19" s="47">
        <f t="shared" si="1"/>
        <v>4.1916666666666664</v>
      </c>
      <c r="P19" s="9"/>
    </row>
    <row r="20" spans="1:16">
      <c r="A20" s="12"/>
      <c r="B20" s="25">
        <v>325.10000000000002</v>
      </c>
      <c r="C20" s="20" t="s">
        <v>19</v>
      </c>
      <c r="D20" s="46">
        <v>1633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1633</v>
      </c>
      <c r="O20" s="47">
        <f t="shared" si="1"/>
        <v>1.3608333333333333</v>
      </c>
      <c r="P20" s="9"/>
    </row>
    <row r="21" spans="1:16">
      <c r="A21" s="12"/>
      <c r="B21" s="25">
        <v>329</v>
      </c>
      <c r="C21" s="20" t="s">
        <v>20</v>
      </c>
      <c r="D21" s="46">
        <v>7753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7753</v>
      </c>
      <c r="O21" s="47">
        <f t="shared" si="1"/>
        <v>6.4608333333333334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SUM(D23:D27)</f>
        <v>132892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132892</v>
      </c>
      <c r="O22" s="45">
        <f t="shared" si="1"/>
        <v>110.74333333333334</v>
      </c>
      <c r="P22" s="10"/>
    </row>
    <row r="23" spans="1:16">
      <c r="A23" s="12"/>
      <c r="B23" s="25">
        <v>335.12</v>
      </c>
      <c r="C23" s="20" t="s">
        <v>69</v>
      </c>
      <c r="D23" s="46">
        <v>29786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29786</v>
      </c>
      <c r="O23" s="47">
        <f t="shared" si="1"/>
        <v>24.821666666666665</v>
      </c>
      <c r="P23" s="9"/>
    </row>
    <row r="24" spans="1:16">
      <c r="A24" s="12"/>
      <c r="B24" s="25">
        <v>335.14</v>
      </c>
      <c r="C24" s="20" t="s">
        <v>70</v>
      </c>
      <c r="D24" s="46">
        <v>185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185</v>
      </c>
      <c r="O24" s="47">
        <f t="shared" si="1"/>
        <v>0.15416666666666667</v>
      </c>
      <c r="P24" s="9"/>
    </row>
    <row r="25" spans="1:16">
      <c r="A25" s="12"/>
      <c r="B25" s="25">
        <v>335.15</v>
      </c>
      <c r="C25" s="20" t="s">
        <v>71</v>
      </c>
      <c r="D25" s="46">
        <v>3328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3328</v>
      </c>
      <c r="O25" s="47">
        <f t="shared" si="1"/>
        <v>2.7733333333333334</v>
      </c>
      <c r="P25" s="9"/>
    </row>
    <row r="26" spans="1:16">
      <c r="A26" s="12"/>
      <c r="B26" s="25">
        <v>335.18</v>
      </c>
      <c r="C26" s="20" t="s">
        <v>72</v>
      </c>
      <c r="D26" s="46">
        <v>90191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90191</v>
      </c>
      <c r="O26" s="47">
        <f t="shared" si="1"/>
        <v>75.159166666666664</v>
      </c>
      <c r="P26" s="9"/>
    </row>
    <row r="27" spans="1:16">
      <c r="A27" s="12"/>
      <c r="B27" s="25">
        <v>338</v>
      </c>
      <c r="C27" s="20" t="s">
        <v>27</v>
      </c>
      <c r="D27" s="46">
        <v>9402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9402</v>
      </c>
      <c r="O27" s="47">
        <f t="shared" si="1"/>
        <v>7.835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SUM(D29:D32)</f>
        <v>97731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97731</v>
      </c>
      <c r="O28" s="45">
        <f t="shared" si="1"/>
        <v>81.442499999999995</v>
      </c>
      <c r="P28" s="10"/>
    </row>
    <row r="29" spans="1:16">
      <c r="A29" s="12"/>
      <c r="B29" s="25">
        <v>343.5</v>
      </c>
      <c r="C29" s="20" t="s">
        <v>35</v>
      </c>
      <c r="D29" s="46">
        <v>54328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54328</v>
      </c>
      <c r="O29" s="47">
        <f t="shared" si="1"/>
        <v>45.273333333333333</v>
      </c>
      <c r="P29" s="9"/>
    </row>
    <row r="30" spans="1:16">
      <c r="A30" s="12"/>
      <c r="B30" s="25">
        <v>344.5</v>
      </c>
      <c r="C30" s="20" t="s">
        <v>73</v>
      </c>
      <c r="D30" s="46">
        <v>11274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11274</v>
      </c>
      <c r="O30" s="47">
        <f t="shared" si="1"/>
        <v>9.3949999999999996</v>
      </c>
      <c r="P30" s="9"/>
    </row>
    <row r="31" spans="1:16">
      <c r="A31" s="12"/>
      <c r="B31" s="25">
        <v>347.5</v>
      </c>
      <c r="C31" s="20" t="s">
        <v>37</v>
      </c>
      <c r="D31" s="46">
        <v>23356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23356</v>
      </c>
      <c r="O31" s="47">
        <f t="shared" si="1"/>
        <v>19.463333333333335</v>
      </c>
      <c r="P31" s="9"/>
    </row>
    <row r="32" spans="1:16">
      <c r="A32" s="12"/>
      <c r="B32" s="25">
        <v>349</v>
      </c>
      <c r="C32" s="20" t="s">
        <v>1</v>
      </c>
      <c r="D32" s="46">
        <v>8773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8773</v>
      </c>
      <c r="O32" s="47">
        <f t="shared" si="1"/>
        <v>7.3108333333333331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SUM(D34:D36)</f>
        <v>18235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18235</v>
      </c>
      <c r="O33" s="45">
        <f t="shared" si="1"/>
        <v>15.195833333333333</v>
      </c>
      <c r="P33" s="10"/>
    </row>
    <row r="34" spans="1:119">
      <c r="A34" s="13"/>
      <c r="B34" s="39">
        <v>351.1</v>
      </c>
      <c r="C34" s="21" t="s">
        <v>40</v>
      </c>
      <c r="D34" s="46">
        <v>403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403</v>
      </c>
      <c r="O34" s="47">
        <f t="shared" si="1"/>
        <v>0.33583333333333332</v>
      </c>
      <c r="P34" s="9"/>
    </row>
    <row r="35" spans="1:119">
      <c r="A35" s="13"/>
      <c r="B35" s="39">
        <v>354</v>
      </c>
      <c r="C35" s="21" t="s">
        <v>41</v>
      </c>
      <c r="D35" s="46">
        <v>17741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17741</v>
      </c>
      <c r="O35" s="47">
        <f t="shared" si="1"/>
        <v>14.784166666666666</v>
      </c>
      <c r="P35" s="9"/>
    </row>
    <row r="36" spans="1:119">
      <c r="A36" s="13"/>
      <c r="B36" s="39">
        <v>359</v>
      </c>
      <c r="C36" s="21" t="s">
        <v>42</v>
      </c>
      <c r="D36" s="46">
        <v>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91</v>
      </c>
      <c r="O36" s="47">
        <f t="shared" si="1"/>
        <v>7.5833333333333336E-2</v>
      </c>
      <c r="P36" s="9"/>
    </row>
    <row r="37" spans="1:119" ht="15.75">
      <c r="A37" s="29" t="s">
        <v>4</v>
      </c>
      <c r="B37" s="30"/>
      <c r="C37" s="31"/>
      <c r="D37" s="32">
        <f t="shared" ref="D37:M37" si="8">SUM(D38:D41)</f>
        <v>293816</v>
      </c>
      <c r="E37" s="32">
        <f t="shared" si="8"/>
        <v>0</v>
      </c>
      <c r="F37" s="32">
        <f t="shared" si="8"/>
        <v>0</v>
      </c>
      <c r="G37" s="32">
        <f t="shared" si="8"/>
        <v>1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4"/>
        <v>293817</v>
      </c>
      <c r="O37" s="45">
        <f t="shared" si="1"/>
        <v>244.8475</v>
      </c>
      <c r="P37" s="10"/>
    </row>
    <row r="38" spans="1:119">
      <c r="A38" s="12"/>
      <c r="B38" s="25">
        <v>361.1</v>
      </c>
      <c r="C38" s="20" t="s">
        <v>43</v>
      </c>
      <c r="D38" s="46">
        <v>12711</v>
      </c>
      <c r="E38" s="46">
        <v>0</v>
      </c>
      <c r="F38" s="46">
        <v>0</v>
      </c>
      <c r="G38" s="46">
        <v>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12712</v>
      </c>
      <c r="O38" s="47">
        <f t="shared" si="1"/>
        <v>10.593333333333334</v>
      </c>
      <c r="P38" s="9"/>
    </row>
    <row r="39" spans="1:119">
      <c r="A39" s="12"/>
      <c r="B39" s="25">
        <v>364</v>
      </c>
      <c r="C39" s="20" t="s">
        <v>74</v>
      </c>
      <c r="D39" s="46">
        <v>5149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5149</v>
      </c>
      <c r="O39" s="47">
        <f t="shared" si="1"/>
        <v>4.2908333333333335</v>
      </c>
      <c r="P39" s="9"/>
    </row>
    <row r="40" spans="1:119">
      <c r="A40" s="12"/>
      <c r="B40" s="25">
        <v>366</v>
      </c>
      <c r="C40" s="20" t="s">
        <v>45</v>
      </c>
      <c r="D40" s="46">
        <v>263436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263436</v>
      </c>
      <c r="O40" s="47">
        <f t="shared" si="1"/>
        <v>219.53</v>
      </c>
      <c r="P40" s="9"/>
    </row>
    <row r="41" spans="1:119">
      <c r="A41" s="12"/>
      <c r="B41" s="25">
        <v>369.9</v>
      </c>
      <c r="C41" s="20" t="s">
        <v>46</v>
      </c>
      <c r="D41" s="46">
        <v>12520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12520</v>
      </c>
      <c r="O41" s="47">
        <f t="shared" si="1"/>
        <v>10.433333333333334</v>
      </c>
      <c r="P41" s="9"/>
    </row>
    <row r="42" spans="1:119" ht="15.75">
      <c r="A42" s="29" t="s">
        <v>34</v>
      </c>
      <c r="B42" s="30"/>
      <c r="C42" s="31"/>
      <c r="D42" s="32">
        <f t="shared" ref="D42:M42" si="9">SUM(D43:D43)</f>
        <v>89660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89660</v>
      </c>
      <c r="O42" s="45">
        <f t="shared" si="1"/>
        <v>74.716666666666669</v>
      </c>
      <c r="P42" s="9"/>
    </row>
    <row r="43" spans="1:119" ht="15.75" thickBot="1">
      <c r="A43" s="12"/>
      <c r="B43" s="25">
        <v>384</v>
      </c>
      <c r="C43" s="20" t="s">
        <v>97</v>
      </c>
      <c r="D43" s="46">
        <v>89660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89660</v>
      </c>
      <c r="O43" s="47">
        <f t="shared" si="1"/>
        <v>74.716666666666669</v>
      </c>
      <c r="P43" s="9"/>
    </row>
    <row r="44" spans="1:119" ht="16.5" thickBot="1">
      <c r="A44" s="14" t="s">
        <v>38</v>
      </c>
      <c r="B44" s="23"/>
      <c r="C44" s="22"/>
      <c r="D44" s="15">
        <f t="shared" ref="D44:M44" si="10">SUM(D5,D14,D22,D28,D33,D37,D42)</f>
        <v>4807680</v>
      </c>
      <c r="E44" s="15">
        <f t="shared" si="10"/>
        <v>0</v>
      </c>
      <c r="F44" s="15">
        <f t="shared" si="10"/>
        <v>0</v>
      </c>
      <c r="G44" s="15">
        <f t="shared" si="10"/>
        <v>5031</v>
      </c>
      <c r="H44" s="15">
        <f t="shared" si="10"/>
        <v>0</v>
      </c>
      <c r="I44" s="15">
        <f t="shared" si="10"/>
        <v>0</v>
      </c>
      <c r="J44" s="15">
        <f t="shared" si="10"/>
        <v>0</v>
      </c>
      <c r="K44" s="15">
        <f t="shared" si="10"/>
        <v>0</v>
      </c>
      <c r="L44" s="15">
        <f t="shared" si="10"/>
        <v>0</v>
      </c>
      <c r="M44" s="15">
        <f t="shared" si="10"/>
        <v>0</v>
      </c>
      <c r="N44" s="15">
        <f t="shared" si="4"/>
        <v>4812711</v>
      </c>
      <c r="O44" s="38">
        <f t="shared" si="1"/>
        <v>4010.5925000000002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98</v>
      </c>
      <c r="M46" s="48"/>
      <c r="N46" s="48"/>
      <c r="O46" s="43">
        <v>1200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60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3492033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3492033</v>
      </c>
      <c r="O5" s="33">
        <f t="shared" ref="O5:O43" si="1">(N5/O$45)</f>
        <v>3007.7803617571058</v>
      </c>
      <c r="P5" s="6"/>
    </row>
    <row r="6" spans="1:133">
      <c r="A6" s="12"/>
      <c r="B6" s="25">
        <v>311</v>
      </c>
      <c r="C6" s="20" t="s">
        <v>3</v>
      </c>
      <c r="D6" s="46">
        <v>3263256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3263256</v>
      </c>
      <c r="O6" s="47">
        <f t="shared" si="1"/>
        <v>2810.7286821705425</v>
      </c>
      <c r="P6" s="9"/>
    </row>
    <row r="7" spans="1:133">
      <c r="A7" s="12"/>
      <c r="B7" s="25">
        <v>312.41000000000003</v>
      </c>
      <c r="C7" s="20" t="s">
        <v>11</v>
      </c>
      <c r="D7" s="46">
        <v>39695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39695</v>
      </c>
      <c r="O7" s="47">
        <f t="shared" si="1"/>
        <v>34.190353143841513</v>
      </c>
      <c r="P7" s="9"/>
    </row>
    <row r="8" spans="1:133">
      <c r="A8" s="12"/>
      <c r="B8" s="25">
        <v>314.10000000000002</v>
      </c>
      <c r="C8" s="20" t="s">
        <v>90</v>
      </c>
      <c r="D8" s="46">
        <v>60436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60436</v>
      </c>
      <c r="O8" s="47">
        <f t="shared" si="1"/>
        <v>52.055124892334192</v>
      </c>
      <c r="P8" s="9"/>
    </row>
    <row r="9" spans="1:133">
      <c r="A9" s="12"/>
      <c r="B9" s="25">
        <v>314.3</v>
      </c>
      <c r="C9" s="20" t="s">
        <v>91</v>
      </c>
      <c r="D9" s="46">
        <v>22410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22410</v>
      </c>
      <c r="O9" s="47">
        <f t="shared" si="1"/>
        <v>19.302325581395348</v>
      </c>
      <c r="P9" s="9"/>
    </row>
    <row r="10" spans="1:133">
      <c r="A10" s="12"/>
      <c r="B10" s="25">
        <v>314.39999999999998</v>
      </c>
      <c r="C10" s="20" t="s">
        <v>92</v>
      </c>
      <c r="D10" s="46">
        <v>11037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11037</v>
      </c>
      <c r="O10" s="47">
        <f t="shared" si="1"/>
        <v>9.5064599483204137</v>
      </c>
      <c r="P10" s="9"/>
    </row>
    <row r="11" spans="1:133">
      <c r="A11" s="12"/>
      <c r="B11" s="25">
        <v>315</v>
      </c>
      <c r="C11" s="20" t="s">
        <v>66</v>
      </c>
      <c r="D11" s="46">
        <v>79571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79571</v>
      </c>
      <c r="O11" s="47">
        <f t="shared" si="1"/>
        <v>68.536606373815673</v>
      </c>
      <c r="P11" s="9"/>
    </row>
    <row r="12" spans="1:133">
      <c r="A12" s="12"/>
      <c r="B12" s="25">
        <v>316</v>
      </c>
      <c r="C12" s="20" t="s">
        <v>67</v>
      </c>
      <c r="D12" s="46">
        <v>15628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15628</v>
      </c>
      <c r="O12" s="47">
        <f t="shared" si="1"/>
        <v>13.460809646856159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SUM(D14:D19)</f>
        <v>351520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3" si="4">SUM(D13:M13)</f>
        <v>351520</v>
      </c>
      <c r="O13" s="45">
        <f t="shared" si="1"/>
        <v>302.77347114556414</v>
      </c>
      <c r="P13" s="10"/>
    </row>
    <row r="14" spans="1:133">
      <c r="A14" s="12"/>
      <c r="B14" s="25">
        <v>322</v>
      </c>
      <c r="C14" s="20" t="s">
        <v>0</v>
      </c>
      <c r="D14" s="46">
        <v>130550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130550</v>
      </c>
      <c r="O14" s="47">
        <f t="shared" si="1"/>
        <v>112.44616709732989</v>
      </c>
      <c r="P14" s="9"/>
    </row>
    <row r="15" spans="1:133">
      <c r="A15" s="12"/>
      <c r="B15" s="25">
        <v>323.10000000000002</v>
      </c>
      <c r="C15" s="20" t="s">
        <v>15</v>
      </c>
      <c r="D15" s="46">
        <v>168536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168536</v>
      </c>
      <c r="O15" s="47">
        <f t="shared" si="1"/>
        <v>145.16451335055987</v>
      </c>
      <c r="P15" s="9"/>
    </row>
    <row r="16" spans="1:133">
      <c r="A16" s="12"/>
      <c r="B16" s="25">
        <v>323.39999999999998</v>
      </c>
      <c r="C16" s="20" t="s">
        <v>57</v>
      </c>
      <c r="D16" s="46">
        <v>4037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4037</v>
      </c>
      <c r="O16" s="47">
        <f t="shared" si="1"/>
        <v>3.4771748492678727</v>
      </c>
      <c r="P16" s="9"/>
    </row>
    <row r="17" spans="1:16">
      <c r="A17" s="12"/>
      <c r="B17" s="25">
        <v>323.7</v>
      </c>
      <c r="C17" s="20" t="s">
        <v>17</v>
      </c>
      <c r="D17" s="46">
        <v>28087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28087</v>
      </c>
      <c r="O17" s="47">
        <f t="shared" si="1"/>
        <v>24.192075796726961</v>
      </c>
      <c r="P17" s="9"/>
    </row>
    <row r="18" spans="1:16">
      <c r="A18" s="12"/>
      <c r="B18" s="25">
        <v>325.10000000000002</v>
      </c>
      <c r="C18" s="20" t="s">
        <v>19</v>
      </c>
      <c r="D18" s="46">
        <v>5315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5315</v>
      </c>
      <c r="O18" s="47">
        <f t="shared" si="1"/>
        <v>4.5779500430663225</v>
      </c>
      <c r="P18" s="9"/>
    </row>
    <row r="19" spans="1:16">
      <c r="A19" s="12"/>
      <c r="B19" s="25">
        <v>329</v>
      </c>
      <c r="C19" s="20" t="s">
        <v>20</v>
      </c>
      <c r="D19" s="46">
        <v>14995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14995</v>
      </c>
      <c r="O19" s="47">
        <f t="shared" si="1"/>
        <v>12.915590008613265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147157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147157</v>
      </c>
      <c r="O20" s="45">
        <f t="shared" si="1"/>
        <v>126.75021533161068</v>
      </c>
      <c r="P20" s="10"/>
    </row>
    <row r="21" spans="1:16">
      <c r="A21" s="12"/>
      <c r="B21" s="25">
        <v>335.12</v>
      </c>
      <c r="C21" s="20" t="s">
        <v>69</v>
      </c>
      <c r="D21" s="46">
        <v>28812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28812</v>
      </c>
      <c r="O21" s="47">
        <f t="shared" si="1"/>
        <v>24.816537467700257</v>
      </c>
      <c r="P21" s="9"/>
    </row>
    <row r="22" spans="1:16">
      <c r="A22" s="12"/>
      <c r="B22" s="25">
        <v>335.14</v>
      </c>
      <c r="C22" s="20" t="s">
        <v>70</v>
      </c>
      <c r="D22" s="46">
        <v>108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108</v>
      </c>
      <c r="O22" s="47">
        <f t="shared" si="1"/>
        <v>9.3023255813953487E-2</v>
      </c>
      <c r="P22" s="9"/>
    </row>
    <row r="23" spans="1:16">
      <c r="A23" s="12"/>
      <c r="B23" s="25">
        <v>335.15</v>
      </c>
      <c r="C23" s="20" t="s">
        <v>71</v>
      </c>
      <c r="D23" s="46">
        <v>3964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3964</v>
      </c>
      <c r="O23" s="47">
        <f t="shared" si="1"/>
        <v>3.4142980189491818</v>
      </c>
      <c r="P23" s="9"/>
    </row>
    <row r="24" spans="1:16">
      <c r="A24" s="12"/>
      <c r="B24" s="25">
        <v>335.18</v>
      </c>
      <c r="C24" s="20" t="s">
        <v>72</v>
      </c>
      <c r="D24" s="46">
        <v>91028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91028</v>
      </c>
      <c r="O24" s="47">
        <f t="shared" si="1"/>
        <v>78.40482342807924</v>
      </c>
      <c r="P24" s="9"/>
    </row>
    <row r="25" spans="1:16">
      <c r="A25" s="12"/>
      <c r="B25" s="25">
        <v>337.2</v>
      </c>
      <c r="C25" s="20" t="s">
        <v>26</v>
      </c>
      <c r="D25" s="46">
        <v>15467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15467</v>
      </c>
      <c r="O25" s="47">
        <f t="shared" si="1"/>
        <v>13.322136089577951</v>
      </c>
      <c r="P25" s="9"/>
    </row>
    <row r="26" spans="1:16">
      <c r="A26" s="12"/>
      <c r="B26" s="25">
        <v>338</v>
      </c>
      <c r="C26" s="20" t="s">
        <v>27</v>
      </c>
      <c r="D26" s="46">
        <v>7778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7778</v>
      </c>
      <c r="O26" s="47">
        <f t="shared" si="1"/>
        <v>6.699397071490095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SUM(D28:D31)</f>
        <v>109585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109585</v>
      </c>
      <c r="O27" s="45">
        <f t="shared" si="1"/>
        <v>94.388458225667534</v>
      </c>
      <c r="P27" s="10"/>
    </row>
    <row r="28" spans="1:16">
      <c r="A28" s="12"/>
      <c r="B28" s="25">
        <v>343.5</v>
      </c>
      <c r="C28" s="20" t="s">
        <v>35</v>
      </c>
      <c r="D28" s="46">
        <v>55005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55005</v>
      </c>
      <c r="O28" s="47">
        <f t="shared" si="1"/>
        <v>47.377260981912144</v>
      </c>
      <c r="P28" s="9"/>
    </row>
    <row r="29" spans="1:16">
      <c r="A29" s="12"/>
      <c r="B29" s="25">
        <v>344.5</v>
      </c>
      <c r="C29" s="20" t="s">
        <v>73</v>
      </c>
      <c r="D29" s="46">
        <v>11499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11499</v>
      </c>
      <c r="O29" s="47">
        <f t="shared" si="1"/>
        <v>9.9043927648578816</v>
      </c>
      <c r="P29" s="9"/>
    </row>
    <row r="30" spans="1:16">
      <c r="A30" s="12"/>
      <c r="B30" s="25">
        <v>347.5</v>
      </c>
      <c r="C30" s="20" t="s">
        <v>37</v>
      </c>
      <c r="D30" s="46">
        <v>36900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36900</v>
      </c>
      <c r="O30" s="47">
        <f t="shared" si="1"/>
        <v>31.782945736434108</v>
      </c>
      <c r="P30" s="9"/>
    </row>
    <row r="31" spans="1:16">
      <c r="A31" s="12"/>
      <c r="B31" s="25">
        <v>349</v>
      </c>
      <c r="C31" s="20" t="s">
        <v>1</v>
      </c>
      <c r="D31" s="46">
        <v>6181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6181</v>
      </c>
      <c r="O31" s="47">
        <f t="shared" si="1"/>
        <v>5.3238587424633934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SUM(D33:D35)</f>
        <v>15479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15479</v>
      </c>
      <c r="O32" s="45">
        <f t="shared" si="1"/>
        <v>13.332472006890612</v>
      </c>
      <c r="P32" s="10"/>
    </row>
    <row r="33" spans="1:119">
      <c r="A33" s="13"/>
      <c r="B33" s="39">
        <v>351.1</v>
      </c>
      <c r="C33" s="21" t="s">
        <v>40</v>
      </c>
      <c r="D33" s="46">
        <v>496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496</v>
      </c>
      <c r="O33" s="47">
        <f t="shared" si="1"/>
        <v>0.4272179155900086</v>
      </c>
      <c r="P33" s="9"/>
    </row>
    <row r="34" spans="1:119">
      <c r="A34" s="13"/>
      <c r="B34" s="39">
        <v>354</v>
      </c>
      <c r="C34" s="21" t="s">
        <v>41</v>
      </c>
      <c r="D34" s="46">
        <v>14880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14880</v>
      </c>
      <c r="O34" s="47">
        <f t="shared" si="1"/>
        <v>12.816537467700259</v>
      </c>
      <c r="P34" s="9"/>
    </row>
    <row r="35" spans="1:119">
      <c r="A35" s="13"/>
      <c r="B35" s="39">
        <v>359</v>
      </c>
      <c r="C35" s="21" t="s">
        <v>42</v>
      </c>
      <c r="D35" s="46">
        <v>103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103</v>
      </c>
      <c r="O35" s="47">
        <f t="shared" si="1"/>
        <v>8.8716623600344532E-2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SUM(D37:D40)</f>
        <v>80435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80435</v>
      </c>
      <c r="O36" s="45">
        <f t="shared" si="1"/>
        <v>69.280792420327302</v>
      </c>
      <c r="P36" s="10"/>
    </row>
    <row r="37" spans="1:119">
      <c r="A37" s="12"/>
      <c r="B37" s="25">
        <v>361.1</v>
      </c>
      <c r="C37" s="20" t="s">
        <v>43</v>
      </c>
      <c r="D37" s="46">
        <v>14561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14561</v>
      </c>
      <c r="O37" s="47">
        <f t="shared" si="1"/>
        <v>12.541774332472007</v>
      </c>
      <c r="P37" s="9"/>
    </row>
    <row r="38" spans="1:119">
      <c r="A38" s="12"/>
      <c r="B38" s="25">
        <v>364</v>
      </c>
      <c r="C38" s="20" t="s">
        <v>74</v>
      </c>
      <c r="D38" s="46">
        <v>2935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2935</v>
      </c>
      <c r="O38" s="47">
        <f t="shared" si="1"/>
        <v>2.5279931093884582</v>
      </c>
      <c r="P38" s="9"/>
    </row>
    <row r="39" spans="1:119">
      <c r="A39" s="12"/>
      <c r="B39" s="25">
        <v>366</v>
      </c>
      <c r="C39" s="20" t="s">
        <v>45</v>
      </c>
      <c r="D39" s="46">
        <v>41187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41187</v>
      </c>
      <c r="O39" s="47">
        <f t="shared" si="1"/>
        <v>35.475452196382427</v>
      </c>
      <c r="P39" s="9"/>
    </row>
    <row r="40" spans="1:119">
      <c r="A40" s="12"/>
      <c r="B40" s="25">
        <v>369.9</v>
      </c>
      <c r="C40" s="20" t="s">
        <v>46</v>
      </c>
      <c r="D40" s="46">
        <v>21752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21752</v>
      </c>
      <c r="O40" s="47">
        <f t="shared" si="1"/>
        <v>18.735572782084411</v>
      </c>
      <c r="P40" s="9"/>
    </row>
    <row r="41" spans="1:119" ht="15.75">
      <c r="A41" s="29" t="s">
        <v>34</v>
      </c>
      <c r="B41" s="30"/>
      <c r="C41" s="31"/>
      <c r="D41" s="32">
        <f t="shared" ref="D41:M41" si="9">SUM(D42:D42)</f>
        <v>0</v>
      </c>
      <c r="E41" s="32">
        <f t="shared" si="9"/>
        <v>90000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90000</v>
      </c>
      <c r="O41" s="45">
        <f t="shared" si="1"/>
        <v>77.519379844961236</v>
      </c>
      <c r="P41" s="9"/>
    </row>
    <row r="42" spans="1:119" ht="15.75" thickBot="1">
      <c r="A42" s="12"/>
      <c r="B42" s="25">
        <v>381</v>
      </c>
      <c r="C42" s="20" t="s">
        <v>93</v>
      </c>
      <c r="D42" s="46">
        <v>0</v>
      </c>
      <c r="E42" s="46">
        <v>90000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90000</v>
      </c>
      <c r="O42" s="47">
        <f t="shared" si="1"/>
        <v>77.519379844961236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0">SUM(D5,D13,D20,D27,D32,D36,D41)</f>
        <v>4196209</v>
      </c>
      <c r="E43" s="15">
        <f t="shared" si="10"/>
        <v>90000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4286209</v>
      </c>
      <c r="O43" s="38">
        <f t="shared" si="1"/>
        <v>3691.8251507321274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94</v>
      </c>
      <c r="M45" s="48"/>
      <c r="N45" s="48"/>
      <c r="O45" s="43">
        <v>1161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3373959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3373959</v>
      </c>
      <c r="O5" s="33">
        <f t="shared" ref="O5:O39" si="2">(N5/O$41)</f>
        <v>2951.8451443569552</v>
      </c>
      <c r="P5" s="6"/>
    </row>
    <row r="6" spans="1:133">
      <c r="A6" s="12"/>
      <c r="B6" s="25">
        <v>311</v>
      </c>
      <c r="C6" s="20" t="s">
        <v>3</v>
      </c>
      <c r="D6" s="46">
        <v>3235768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3235768</v>
      </c>
      <c r="O6" s="47">
        <f t="shared" si="2"/>
        <v>2830.9431321084862</v>
      </c>
      <c r="P6" s="9"/>
    </row>
    <row r="7" spans="1:133">
      <c r="A7" s="12"/>
      <c r="B7" s="25">
        <v>312.41000000000003</v>
      </c>
      <c r="C7" s="20" t="s">
        <v>11</v>
      </c>
      <c r="D7" s="46">
        <v>38793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38793</v>
      </c>
      <c r="O7" s="47">
        <f t="shared" si="2"/>
        <v>33.939632545931758</v>
      </c>
      <c r="P7" s="9"/>
    </row>
    <row r="8" spans="1:133">
      <c r="A8" s="12"/>
      <c r="B8" s="25">
        <v>315</v>
      </c>
      <c r="C8" s="20" t="s">
        <v>66</v>
      </c>
      <c r="D8" s="46">
        <v>82400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82400</v>
      </c>
      <c r="O8" s="47">
        <f t="shared" si="2"/>
        <v>72.090988626421691</v>
      </c>
      <c r="P8" s="9"/>
    </row>
    <row r="9" spans="1:133">
      <c r="A9" s="12"/>
      <c r="B9" s="25">
        <v>316</v>
      </c>
      <c r="C9" s="20" t="s">
        <v>67</v>
      </c>
      <c r="D9" s="46">
        <v>16998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16998</v>
      </c>
      <c r="O9" s="47">
        <f t="shared" si="2"/>
        <v>14.871391076115486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390983</v>
      </c>
      <c r="E10" s="32">
        <f t="shared" si="3"/>
        <v>0</v>
      </c>
      <c r="F10" s="32">
        <f t="shared" si="3"/>
        <v>0</v>
      </c>
      <c r="G10" s="32">
        <f t="shared" si="3"/>
        <v>4303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395286</v>
      </c>
      <c r="O10" s="45">
        <f t="shared" si="2"/>
        <v>345.83202099737531</v>
      </c>
      <c r="P10" s="10"/>
    </row>
    <row r="11" spans="1:133">
      <c r="A11" s="12"/>
      <c r="B11" s="25">
        <v>322</v>
      </c>
      <c r="C11" s="20" t="s">
        <v>0</v>
      </c>
      <c r="D11" s="46">
        <v>169835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169835</v>
      </c>
      <c r="O11" s="47">
        <f t="shared" si="2"/>
        <v>148.58705161854769</v>
      </c>
      <c r="P11" s="9"/>
    </row>
    <row r="12" spans="1:133">
      <c r="A12" s="12"/>
      <c r="B12" s="25">
        <v>323.10000000000002</v>
      </c>
      <c r="C12" s="20" t="s">
        <v>15</v>
      </c>
      <c r="D12" s="46">
        <v>175263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175263</v>
      </c>
      <c r="O12" s="47">
        <f t="shared" si="2"/>
        <v>153.33595800524935</v>
      </c>
      <c r="P12" s="9"/>
    </row>
    <row r="13" spans="1:133">
      <c r="A13" s="12"/>
      <c r="B13" s="25">
        <v>323.39999999999998</v>
      </c>
      <c r="C13" s="20" t="s">
        <v>57</v>
      </c>
      <c r="D13" s="46">
        <v>5738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5738</v>
      </c>
      <c r="O13" s="47">
        <f t="shared" si="2"/>
        <v>5.0201224846894137</v>
      </c>
      <c r="P13" s="9"/>
    </row>
    <row r="14" spans="1:133">
      <c r="A14" s="12"/>
      <c r="B14" s="25">
        <v>323.7</v>
      </c>
      <c r="C14" s="20" t="s">
        <v>17</v>
      </c>
      <c r="D14" s="46">
        <v>26556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26556</v>
      </c>
      <c r="O14" s="47">
        <f t="shared" si="2"/>
        <v>23.233595800524935</v>
      </c>
      <c r="P14" s="9"/>
    </row>
    <row r="15" spans="1:133">
      <c r="A15" s="12"/>
      <c r="B15" s="25">
        <v>324.70999999999998</v>
      </c>
      <c r="C15" s="20" t="s">
        <v>18</v>
      </c>
      <c r="D15" s="46">
        <v>0</v>
      </c>
      <c r="E15" s="46">
        <v>0</v>
      </c>
      <c r="F15" s="46">
        <v>0</v>
      </c>
      <c r="G15" s="46">
        <v>4303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4303</v>
      </c>
      <c r="O15" s="47">
        <f t="shared" si="2"/>
        <v>3.7646544181977255</v>
      </c>
      <c r="P15" s="9"/>
    </row>
    <row r="16" spans="1:133">
      <c r="A16" s="12"/>
      <c r="B16" s="25">
        <v>325.10000000000002</v>
      </c>
      <c r="C16" s="20" t="s">
        <v>19</v>
      </c>
      <c r="D16" s="46">
        <v>7291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7291</v>
      </c>
      <c r="O16" s="47">
        <f t="shared" si="2"/>
        <v>6.378827646544182</v>
      </c>
      <c r="P16" s="9"/>
    </row>
    <row r="17" spans="1:16">
      <c r="A17" s="12"/>
      <c r="B17" s="25">
        <v>329</v>
      </c>
      <c r="C17" s="20" t="s">
        <v>20</v>
      </c>
      <c r="D17" s="46">
        <v>6300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6300</v>
      </c>
      <c r="O17" s="47">
        <f t="shared" si="2"/>
        <v>5.5118110236220472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SUM(D19:D24)</f>
        <v>147490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147490</v>
      </c>
      <c r="O18" s="45">
        <f t="shared" si="2"/>
        <v>129.03762029746281</v>
      </c>
      <c r="P18" s="10"/>
    </row>
    <row r="19" spans="1:16">
      <c r="A19" s="12"/>
      <c r="B19" s="25">
        <v>335.12</v>
      </c>
      <c r="C19" s="20" t="s">
        <v>69</v>
      </c>
      <c r="D19" s="46">
        <v>26066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26066</v>
      </c>
      <c r="O19" s="47">
        <f t="shared" si="2"/>
        <v>22.804899387576555</v>
      </c>
      <c r="P19" s="9"/>
    </row>
    <row r="20" spans="1:16">
      <c r="A20" s="12"/>
      <c r="B20" s="25">
        <v>335.14</v>
      </c>
      <c r="C20" s="20" t="s">
        <v>70</v>
      </c>
      <c r="D20" s="46">
        <v>310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310</v>
      </c>
      <c r="O20" s="47">
        <f t="shared" si="2"/>
        <v>0.27121609798775154</v>
      </c>
      <c r="P20" s="9"/>
    </row>
    <row r="21" spans="1:16">
      <c r="A21" s="12"/>
      <c r="B21" s="25">
        <v>335.15</v>
      </c>
      <c r="C21" s="20" t="s">
        <v>71</v>
      </c>
      <c r="D21" s="46">
        <v>3964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3964</v>
      </c>
      <c r="O21" s="47">
        <f t="shared" si="2"/>
        <v>3.4680664916885391</v>
      </c>
      <c r="P21" s="9"/>
    </row>
    <row r="22" spans="1:16">
      <c r="A22" s="12"/>
      <c r="B22" s="25">
        <v>335.18</v>
      </c>
      <c r="C22" s="20" t="s">
        <v>72</v>
      </c>
      <c r="D22" s="46">
        <v>89177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89177</v>
      </c>
      <c r="O22" s="47">
        <f t="shared" si="2"/>
        <v>78.020122484689409</v>
      </c>
      <c r="P22" s="9"/>
    </row>
    <row r="23" spans="1:16">
      <c r="A23" s="12"/>
      <c r="B23" s="25">
        <v>337.2</v>
      </c>
      <c r="C23" s="20" t="s">
        <v>26</v>
      </c>
      <c r="D23" s="46">
        <v>20118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20118</v>
      </c>
      <c r="O23" s="47">
        <f t="shared" si="2"/>
        <v>17.601049868766403</v>
      </c>
      <c r="P23" s="9"/>
    </row>
    <row r="24" spans="1:16">
      <c r="A24" s="12"/>
      <c r="B24" s="25">
        <v>338</v>
      </c>
      <c r="C24" s="20" t="s">
        <v>27</v>
      </c>
      <c r="D24" s="46">
        <v>7855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7855</v>
      </c>
      <c r="O24" s="47">
        <f t="shared" si="2"/>
        <v>6.8722659667541555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SUM(D26:D29)</f>
        <v>143667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143667</v>
      </c>
      <c r="O25" s="45">
        <f t="shared" si="2"/>
        <v>125.69291338582677</v>
      </c>
      <c r="P25" s="10"/>
    </row>
    <row r="26" spans="1:16">
      <c r="A26" s="12"/>
      <c r="B26" s="25">
        <v>343.5</v>
      </c>
      <c r="C26" s="20" t="s">
        <v>35</v>
      </c>
      <c r="D26" s="46">
        <v>52940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52940</v>
      </c>
      <c r="O26" s="47">
        <f t="shared" si="2"/>
        <v>46.316710411198599</v>
      </c>
      <c r="P26" s="9"/>
    </row>
    <row r="27" spans="1:16">
      <c r="A27" s="12"/>
      <c r="B27" s="25">
        <v>344.5</v>
      </c>
      <c r="C27" s="20" t="s">
        <v>73</v>
      </c>
      <c r="D27" s="46">
        <v>11220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11220</v>
      </c>
      <c r="O27" s="47">
        <f t="shared" si="2"/>
        <v>9.8162729658792642</v>
      </c>
      <c r="P27" s="9"/>
    </row>
    <row r="28" spans="1:16">
      <c r="A28" s="12"/>
      <c r="B28" s="25">
        <v>347.5</v>
      </c>
      <c r="C28" s="20" t="s">
        <v>37</v>
      </c>
      <c r="D28" s="46">
        <v>68498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68498</v>
      </c>
      <c r="O28" s="47">
        <f t="shared" si="2"/>
        <v>59.928258967629048</v>
      </c>
      <c r="P28" s="9"/>
    </row>
    <row r="29" spans="1:16">
      <c r="A29" s="12"/>
      <c r="B29" s="25">
        <v>349</v>
      </c>
      <c r="C29" s="20" t="s">
        <v>1</v>
      </c>
      <c r="D29" s="46">
        <v>11009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11009</v>
      </c>
      <c r="O29" s="47">
        <f t="shared" si="2"/>
        <v>9.6316710411198603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SUM(D31:D33)</f>
        <v>25443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25443</v>
      </c>
      <c r="O30" s="45">
        <f t="shared" si="2"/>
        <v>22.259842519685041</v>
      </c>
      <c r="P30" s="10"/>
    </row>
    <row r="31" spans="1:16">
      <c r="A31" s="13"/>
      <c r="B31" s="39">
        <v>351.1</v>
      </c>
      <c r="C31" s="21" t="s">
        <v>40</v>
      </c>
      <c r="D31" s="46">
        <v>555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555</v>
      </c>
      <c r="O31" s="47">
        <f t="shared" si="2"/>
        <v>0.48556430446194226</v>
      </c>
      <c r="P31" s="9"/>
    </row>
    <row r="32" spans="1:16">
      <c r="A32" s="13"/>
      <c r="B32" s="39">
        <v>354</v>
      </c>
      <c r="C32" s="21" t="s">
        <v>41</v>
      </c>
      <c r="D32" s="46">
        <v>24810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24810</v>
      </c>
      <c r="O32" s="47">
        <f t="shared" si="2"/>
        <v>21.706036745406823</v>
      </c>
      <c r="P32" s="9"/>
    </row>
    <row r="33" spans="1:119">
      <c r="A33" s="13"/>
      <c r="B33" s="39">
        <v>359</v>
      </c>
      <c r="C33" s="21" t="s">
        <v>42</v>
      </c>
      <c r="D33" s="46">
        <v>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78</v>
      </c>
      <c r="O33" s="47">
        <f t="shared" si="2"/>
        <v>6.8241469816272965E-2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SUM(D35:D38)</f>
        <v>242129</v>
      </c>
      <c r="E34" s="32">
        <f t="shared" si="7"/>
        <v>0</v>
      </c>
      <c r="F34" s="32">
        <f t="shared" si="7"/>
        <v>0</v>
      </c>
      <c r="G34" s="32">
        <f t="shared" si="7"/>
        <v>3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242132</v>
      </c>
      <c r="O34" s="45">
        <f t="shared" si="2"/>
        <v>211.8390201224847</v>
      </c>
      <c r="P34" s="10"/>
    </row>
    <row r="35" spans="1:119">
      <c r="A35" s="12"/>
      <c r="B35" s="25">
        <v>361.1</v>
      </c>
      <c r="C35" s="20" t="s">
        <v>43</v>
      </c>
      <c r="D35" s="46">
        <v>14982</v>
      </c>
      <c r="E35" s="46">
        <v>0</v>
      </c>
      <c r="F35" s="46">
        <v>0</v>
      </c>
      <c r="G35" s="46">
        <v>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14985</v>
      </c>
      <c r="O35" s="47">
        <f t="shared" si="2"/>
        <v>13.110236220472441</v>
      </c>
      <c r="P35" s="9"/>
    </row>
    <row r="36" spans="1:119">
      <c r="A36" s="12"/>
      <c r="B36" s="25">
        <v>364</v>
      </c>
      <c r="C36" s="20" t="s">
        <v>74</v>
      </c>
      <c r="D36" s="46">
        <v>11269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11269</v>
      </c>
      <c r="O36" s="47">
        <f t="shared" si="2"/>
        <v>9.8591426071741033</v>
      </c>
      <c r="P36" s="9"/>
    </row>
    <row r="37" spans="1:119">
      <c r="A37" s="12"/>
      <c r="B37" s="25">
        <v>366</v>
      </c>
      <c r="C37" s="20" t="s">
        <v>45</v>
      </c>
      <c r="D37" s="46">
        <v>190545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190545</v>
      </c>
      <c r="O37" s="47">
        <f t="shared" si="2"/>
        <v>166.70603674540683</v>
      </c>
      <c r="P37" s="9"/>
    </row>
    <row r="38" spans="1:119" ht="15.75" thickBot="1">
      <c r="A38" s="12"/>
      <c r="B38" s="25">
        <v>369.9</v>
      </c>
      <c r="C38" s="20" t="s">
        <v>46</v>
      </c>
      <c r="D38" s="46">
        <v>25333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25333</v>
      </c>
      <c r="O38" s="47">
        <f t="shared" si="2"/>
        <v>22.163604549431319</v>
      </c>
      <c r="P38" s="9"/>
    </row>
    <row r="39" spans="1:119" ht="16.5" thickBot="1">
      <c r="A39" s="14" t="s">
        <v>38</v>
      </c>
      <c r="B39" s="23"/>
      <c r="C39" s="22"/>
      <c r="D39" s="15">
        <f>SUM(D5,D10,D18,D25,D30,D34)</f>
        <v>4323671</v>
      </c>
      <c r="E39" s="15">
        <f t="shared" ref="E39:M39" si="8">SUM(E5,E10,E18,E25,E30,E34)</f>
        <v>0</v>
      </c>
      <c r="F39" s="15">
        <f t="shared" si="8"/>
        <v>0</v>
      </c>
      <c r="G39" s="15">
        <f t="shared" si="8"/>
        <v>4306</v>
      </c>
      <c r="H39" s="15">
        <f t="shared" si="8"/>
        <v>0</v>
      </c>
      <c r="I39" s="15">
        <f t="shared" si="8"/>
        <v>0</v>
      </c>
      <c r="J39" s="15">
        <f t="shared" si="8"/>
        <v>0</v>
      </c>
      <c r="K39" s="15">
        <f t="shared" si="8"/>
        <v>0</v>
      </c>
      <c r="L39" s="15">
        <f t="shared" si="8"/>
        <v>0</v>
      </c>
      <c r="M39" s="15">
        <f t="shared" si="8"/>
        <v>0</v>
      </c>
      <c r="N39" s="15">
        <f t="shared" si="1"/>
        <v>4327977</v>
      </c>
      <c r="O39" s="38">
        <f t="shared" si="2"/>
        <v>3786.5065616797901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88</v>
      </c>
      <c r="M41" s="48"/>
      <c r="N41" s="48"/>
      <c r="O41" s="43">
        <v>1143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48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53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49</v>
      </c>
      <c r="F4" s="34" t="s">
        <v>50</v>
      </c>
      <c r="G4" s="34" t="s">
        <v>51</v>
      </c>
      <c r="H4" s="34" t="s">
        <v>6</v>
      </c>
      <c r="I4" s="34" t="s">
        <v>7</v>
      </c>
      <c r="J4" s="35" t="s">
        <v>52</v>
      </c>
      <c r="K4" s="35" t="s">
        <v>8</v>
      </c>
      <c r="L4" s="35" t="s">
        <v>9</v>
      </c>
      <c r="M4" s="35" t="s">
        <v>10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3213810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3213810</v>
      </c>
      <c r="O5" s="33">
        <f t="shared" ref="O5:O39" si="2">(N5/O$41)</f>
        <v>2801.9267654751525</v>
      </c>
      <c r="P5" s="6"/>
    </row>
    <row r="6" spans="1:133">
      <c r="A6" s="12"/>
      <c r="B6" s="25">
        <v>311</v>
      </c>
      <c r="C6" s="20" t="s">
        <v>3</v>
      </c>
      <c r="D6" s="46">
        <v>3077398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3077398</v>
      </c>
      <c r="O6" s="47">
        <f t="shared" si="2"/>
        <v>2682.9973844812553</v>
      </c>
      <c r="P6" s="9"/>
    </row>
    <row r="7" spans="1:133">
      <c r="A7" s="12"/>
      <c r="B7" s="25">
        <v>312.41000000000003</v>
      </c>
      <c r="C7" s="20" t="s">
        <v>11</v>
      </c>
      <c r="D7" s="46">
        <v>36541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36541</v>
      </c>
      <c r="O7" s="47">
        <f t="shared" si="2"/>
        <v>31.857890148212729</v>
      </c>
      <c r="P7" s="9"/>
    </row>
    <row r="8" spans="1:133">
      <c r="A8" s="12"/>
      <c r="B8" s="25">
        <v>315</v>
      </c>
      <c r="C8" s="20" t="s">
        <v>66</v>
      </c>
      <c r="D8" s="46">
        <v>83745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83745</v>
      </c>
      <c r="O8" s="47">
        <f t="shared" si="2"/>
        <v>73.012205754141235</v>
      </c>
      <c r="P8" s="9"/>
    </row>
    <row r="9" spans="1:133">
      <c r="A9" s="12"/>
      <c r="B9" s="25">
        <v>316</v>
      </c>
      <c r="C9" s="20" t="s">
        <v>67</v>
      </c>
      <c r="D9" s="46">
        <v>16126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16126</v>
      </c>
      <c r="O9" s="47">
        <f t="shared" si="2"/>
        <v>14.059285091543156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314282</v>
      </c>
      <c r="E10" s="32">
        <f t="shared" si="3"/>
        <v>0</v>
      </c>
      <c r="F10" s="32">
        <f t="shared" si="3"/>
        <v>0</v>
      </c>
      <c r="G10" s="32">
        <f t="shared" si="3"/>
        <v>5210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319492</v>
      </c>
      <c r="O10" s="45">
        <f t="shared" si="2"/>
        <v>278.54577157802964</v>
      </c>
      <c r="P10" s="10"/>
    </row>
    <row r="11" spans="1:133">
      <c r="A11" s="12"/>
      <c r="B11" s="25">
        <v>322</v>
      </c>
      <c r="C11" s="20" t="s">
        <v>0</v>
      </c>
      <c r="D11" s="46">
        <v>98981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98981</v>
      </c>
      <c r="O11" s="47">
        <f t="shared" si="2"/>
        <v>86.295553618134264</v>
      </c>
      <c r="P11" s="9"/>
    </row>
    <row r="12" spans="1:133">
      <c r="A12" s="12"/>
      <c r="B12" s="25">
        <v>323.10000000000002</v>
      </c>
      <c r="C12" s="20" t="s">
        <v>15</v>
      </c>
      <c r="D12" s="46">
        <v>170940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170940</v>
      </c>
      <c r="O12" s="47">
        <f t="shared" si="2"/>
        <v>149.03225806451613</v>
      </c>
      <c r="P12" s="9"/>
    </row>
    <row r="13" spans="1:133">
      <c r="A13" s="12"/>
      <c r="B13" s="25">
        <v>323.39999999999998</v>
      </c>
      <c r="C13" s="20" t="s">
        <v>57</v>
      </c>
      <c r="D13" s="46">
        <v>4513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4513</v>
      </c>
      <c r="O13" s="47">
        <f t="shared" si="2"/>
        <v>3.9346120313862247</v>
      </c>
      <c r="P13" s="9"/>
    </row>
    <row r="14" spans="1:133">
      <c r="A14" s="12"/>
      <c r="B14" s="25">
        <v>323.7</v>
      </c>
      <c r="C14" s="20" t="s">
        <v>17</v>
      </c>
      <c r="D14" s="46">
        <v>24594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24594</v>
      </c>
      <c r="O14" s="47">
        <f t="shared" si="2"/>
        <v>21.442022667829118</v>
      </c>
      <c r="P14" s="9"/>
    </row>
    <row r="15" spans="1:133">
      <c r="A15" s="12"/>
      <c r="B15" s="25">
        <v>324.70999999999998</v>
      </c>
      <c r="C15" s="20" t="s">
        <v>18</v>
      </c>
      <c r="D15" s="46">
        <v>0</v>
      </c>
      <c r="E15" s="46">
        <v>0</v>
      </c>
      <c r="F15" s="46">
        <v>0</v>
      </c>
      <c r="G15" s="46">
        <v>5210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5210</v>
      </c>
      <c r="O15" s="47">
        <f t="shared" si="2"/>
        <v>4.5422842197035749</v>
      </c>
      <c r="P15" s="9"/>
    </row>
    <row r="16" spans="1:133">
      <c r="A16" s="12"/>
      <c r="B16" s="25">
        <v>325.10000000000002</v>
      </c>
      <c r="C16" s="20" t="s">
        <v>19</v>
      </c>
      <c r="D16" s="46">
        <v>10604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10604</v>
      </c>
      <c r="O16" s="47">
        <f t="shared" si="2"/>
        <v>9.2449869224062766</v>
      </c>
      <c r="P16" s="9"/>
    </row>
    <row r="17" spans="1:16">
      <c r="A17" s="12"/>
      <c r="B17" s="25">
        <v>329</v>
      </c>
      <c r="C17" s="20" t="s">
        <v>20</v>
      </c>
      <c r="D17" s="46">
        <v>4650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4650</v>
      </c>
      <c r="O17" s="47">
        <f t="shared" si="2"/>
        <v>4.0540540540540544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SUM(D19:D24)</f>
        <v>150210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150210</v>
      </c>
      <c r="O18" s="45">
        <f t="shared" si="2"/>
        <v>130.95902353966869</v>
      </c>
      <c r="P18" s="10"/>
    </row>
    <row r="19" spans="1:16">
      <c r="A19" s="12"/>
      <c r="B19" s="25">
        <v>335.12</v>
      </c>
      <c r="C19" s="20" t="s">
        <v>69</v>
      </c>
      <c r="D19" s="46">
        <v>28849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28849</v>
      </c>
      <c r="O19" s="47">
        <f t="shared" si="2"/>
        <v>25.151700087183958</v>
      </c>
      <c r="P19" s="9"/>
    </row>
    <row r="20" spans="1:16">
      <c r="A20" s="12"/>
      <c r="B20" s="25">
        <v>335.14</v>
      </c>
      <c r="C20" s="20" t="s">
        <v>70</v>
      </c>
      <c r="D20" s="46">
        <v>167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167</v>
      </c>
      <c r="O20" s="47">
        <f t="shared" si="2"/>
        <v>0.14559721011333915</v>
      </c>
      <c r="P20" s="9"/>
    </row>
    <row r="21" spans="1:16">
      <c r="A21" s="12"/>
      <c r="B21" s="25">
        <v>335.15</v>
      </c>
      <c r="C21" s="20" t="s">
        <v>71</v>
      </c>
      <c r="D21" s="46">
        <v>3964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3964</v>
      </c>
      <c r="O21" s="47">
        <f t="shared" si="2"/>
        <v>3.4559721011333915</v>
      </c>
      <c r="P21" s="9"/>
    </row>
    <row r="22" spans="1:16">
      <c r="A22" s="12"/>
      <c r="B22" s="25">
        <v>335.18</v>
      </c>
      <c r="C22" s="20" t="s">
        <v>72</v>
      </c>
      <c r="D22" s="46">
        <v>84103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84103</v>
      </c>
      <c r="O22" s="47">
        <f t="shared" si="2"/>
        <v>73.324324324324323</v>
      </c>
      <c r="P22" s="9"/>
    </row>
    <row r="23" spans="1:16">
      <c r="A23" s="12"/>
      <c r="B23" s="25">
        <v>337.2</v>
      </c>
      <c r="C23" s="20" t="s">
        <v>26</v>
      </c>
      <c r="D23" s="46">
        <v>25068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25068</v>
      </c>
      <c r="O23" s="47">
        <f t="shared" si="2"/>
        <v>21.855274629468177</v>
      </c>
      <c r="P23" s="9"/>
    </row>
    <row r="24" spans="1:16">
      <c r="A24" s="12"/>
      <c r="B24" s="25">
        <v>338</v>
      </c>
      <c r="C24" s="20" t="s">
        <v>27</v>
      </c>
      <c r="D24" s="46">
        <v>8059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8059</v>
      </c>
      <c r="O24" s="47">
        <f t="shared" si="2"/>
        <v>7.0261551874455099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SUM(D26:D29)</f>
        <v>106287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106287</v>
      </c>
      <c r="O25" s="45">
        <f t="shared" si="2"/>
        <v>92.66521360069747</v>
      </c>
      <c r="P25" s="10"/>
    </row>
    <row r="26" spans="1:16">
      <c r="A26" s="12"/>
      <c r="B26" s="25">
        <v>343.5</v>
      </c>
      <c r="C26" s="20" t="s">
        <v>35</v>
      </c>
      <c r="D26" s="46">
        <v>44422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44422</v>
      </c>
      <c r="O26" s="47">
        <f t="shared" si="2"/>
        <v>38.728857890148213</v>
      </c>
      <c r="P26" s="9"/>
    </row>
    <row r="27" spans="1:16">
      <c r="A27" s="12"/>
      <c r="B27" s="25">
        <v>344.5</v>
      </c>
      <c r="C27" s="20" t="s">
        <v>73</v>
      </c>
      <c r="D27" s="46">
        <v>9252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9252</v>
      </c>
      <c r="O27" s="47">
        <f t="shared" si="2"/>
        <v>8.0662598081952925</v>
      </c>
      <c r="P27" s="9"/>
    </row>
    <row r="28" spans="1:16">
      <c r="A28" s="12"/>
      <c r="B28" s="25">
        <v>347.5</v>
      </c>
      <c r="C28" s="20" t="s">
        <v>37</v>
      </c>
      <c r="D28" s="46">
        <v>43435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43435</v>
      </c>
      <c r="O28" s="47">
        <f t="shared" si="2"/>
        <v>37.868352223190932</v>
      </c>
      <c r="P28" s="9"/>
    </row>
    <row r="29" spans="1:16">
      <c r="A29" s="12"/>
      <c r="B29" s="25">
        <v>349</v>
      </c>
      <c r="C29" s="20" t="s">
        <v>1</v>
      </c>
      <c r="D29" s="46">
        <v>9178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9178</v>
      </c>
      <c r="O29" s="47">
        <f t="shared" si="2"/>
        <v>8.0017436791630345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SUM(D31:D33)</f>
        <v>4487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4487</v>
      </c>
      <c r="O30" s="45">
        <f t="shared" si="2"/>
        <v>3.911944202266783</v>
      </c>
      <c r="P30" s="10"/>
    </row>
    <row r="31" spans="1:16">
      <c r="A31" s="13"/>
      <c r="B31" s="39">
        <v>351.1</v>
      </c>
      <c r="C31" s="21" t="s">
        <v>40</v>
      </c>
      <c r="D31" s="46">
        <v>351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351</v>
      </c>
      <c r="O31" s="47">
        <f t="shared" si="2"/>
        <v>0.30601569311246729</v>
      </c>
      <c r="P31" s="9"/>
    </row>
    <row r="32" spans="1:16">
      <c r="A32" s="13"/>
      <c r="B32" s="39">
        <v>354</v>
      </c>
      <c r="C32" s="21" t="s">
        <v>41</v>
      </c>
      <c r="D32" s="46">
        <v>4060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4060</v>
      </c>
      <c r="O32" s="47">
        <f t="shared" si="2"/>
        <v>3.5396687009590235</v>
      </c>
      <c r="P32" s="9"/>
    </row>
    <row r="33" spans="1:119">
      <c r="A33" s="13"/>
      <c r="B33" s="39">
        <v>359</v>
      </c>
      <c r="C33" s="21" t="s">
        <v>42</v>
      </c>
      <c r="D33" s="46">
        <v>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76</v>
      </c>
      <c r="O33" s="47">
        <f t="shared" si="2"/>
        <v>6.6259808195292064E-2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SUM(D35:D38)</f>
        <v>110456</v>
      </c>
      <c r="E34" s="32">
        <f t="shared" si="7"/>
        <v>0</v>
      </c>
      <c r="F34" s="32">
        <f t="shared" si="7"/>
        <v>0</v>
      </c>
      <c r="G34" s="32">
        <f t="shared" si="7"/>
        <v>11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110467</v>
      </c>
      <c r="O34" s="45">
        <f t="shared" si="2"/>
        <v>96.30950305143854</v>
      </c>
      <c r="P34" s="10"/>
    </row>
    <row r="35" spans="1:119">
      <c r="A35" s="12"/>
      <c r="B35" s="25">
        <v>361.1</v>
      </c>
      <c r="C35" s="20" t="s">
        <v>43</v>
      </c>
      <c r="D35" s="46">
        <v>12549</v>
      </c>
      <c r="E35" s="46">
        <v>0</v>
      </c>
      <c r="F35" s="46">
        <v>0</v>
      </c>
      <c r="G35" s="46">
        <v>11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12560</v>
      </c>
      <c r="O35" s="47">
        <f t="shared" si="2"/>
        <v>10.95030514385353</v>
      </c>
      <c r="P35" s="9"/>
    </row>
    <row r="36" spans="1:119">
      <c r="A36" s="12"/>
      <c r="B36" s="25">
        <v>364</v>
      </c>
      <c r="C36" s="20" t="s">
        <v>74</v>
      </c>
      <c r="D36" s="46">
        <v>3020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3020</v>
      </c>
      <c r="O36" s="47">
        <f t="shared" si="2"/>
        <v>2.6329555361813428</v>
      </c>
      <c r="P36" s="9"/>
    </row>
    <row r="37" spans="1:119">
      <c r="A37" s="12"/>
      <c r="B37" s="25">
        <v>366</v>
      </c>
      <c r="C37" s="20" t="s">
        <v>45</v>
      </c>
      <c r="D37" s="46">
        <v>76185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76185</v>
      </c>
      <c r="O37" s="47">
        <f t="shared" si="2"/>
        <v>66.421098517872707</v>
      </c>
      <c r="P37" s="9"/>
    </row>
    <row r="38" spans="1:119" ht="15.75" thickBot="1">
      <c r="A38" s="12"/>
      <c r="B38" s="25">
        <v>369.9</v>
      </c>
      <c r="C38" s="20" t="s">
        <v>46</v>
      </c>
      <c r="D38" s="46">
        <v>18702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18702</v>
      </c>
      <c r="O38" s="47">
        <f t="shared" si="2"/>
        <v>16.30514385353095</v>
      </c>
      <c r="P38" s="9"/>
    </row>
    <row r="39" spans="1:119" ht="16.5" thickBot="1">
      <c r="A39" s="14" t="s">
        <v>38</v>
      </c>
      <c r="B39" s="23"/>
      <c r="C39" s="22"/>
      <c r="D39" s="15">
        <f>SUM(D5,D10,D18,D25,D30,D34)</f>
        <v>3899532</v>
      </c>
      <c r="E39" s="15">
        <f t="shared" ref="E39:M39" si="8">SUM(E5,E10,E18,E25,E30,E34)</f>
        <v>0</v>
      </c>
      <c r="F39" s="15">
        <f t="shared" si="8"/>
        <v>0</v>
      </c>
      <c r="G39" s="15">
        <f t="shared" si="8"/>
        <v>5221</v>
      </c>
      <c r="H39" s="15">
        <f t="shared" si="8"/>
        <v>0</v>
      </c>
      <c r="I39" s="15">
        <f t="shared" si="8"/>
        <v>0</v>
      </c>
      <c r="J39" s="15">
        <f t="shared" si="8"/>
        <v>0</v>
      </c>
      <c r="K39" s="15">
        <f t="shared" si="8"/>
        <v>0</v>
      </c>
      <c r="L39" s="15">
        <f t="shared" si="8"/>
        <v>0</v>
      </c>
      <c r="M39" s="15">
        <f t="shared" si="8"/>
        <v>0</v>
      </c>
      <c r="N39" s="15">
        <f t="shared" si="1"/>
        <v>3904753</v>
      </c>
      <c r="O39" s="38">
        <f t="shared" si="2"/>
        <v>3404.3182214472536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86</v>
      </c>
      <c r="M41" s="48"/>
      <c r="N41" s="48"/>
      <c r="O41" s="43">
        <v>1147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60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2023-08-21T20:06:30Z</cp:lastPrinted>
  <dcterms:created xsi:type="dcterms:W3CDTF">2000-08-31T21:26:31Z</dcterms:created>
  <dcterms:modified xsi:type="dcterms:W3CDTF">2024-05-13T18:11:00Z</dcterms:modified>
</cp:coreProperties>
</file>