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5" documentId="11_7B3D16AD0C67C90815C792C5E6A3E7ACE855234B" xr6:coauthVersionLast="47" xr6:coauthVersionMax="47" xr10:uidLastSave="{1504A83D-87E1-4F58-8B8F-F9009731DBD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'2008'!$A$1:$O$60</definedName>
    <definedName name="_xlnm.Print_Area" localSheetId="14">'2009'!$A$1:$O$61</definedName>
    <definedName name="_xlnm.Print_Area" localSheetId="13">'2010'!$A$1:$O$68</definedName>
    <definedName name="_xlnm.Print_Area" localSheetId="12">'2011'!$A$1:$O$64</definedName>
    <definedName name="_xlnm.Print_Area" localSheetId="11">'2012'!$A$1:$O$64</definedName>
    <definedName name="_xlnm.Print_Area" localSheetId="10">'2013'!$A$1:$O$68</definedName>
    <definedName name="_xlnm.Print_Area" localSheetId="9">'2014'!$A$1:$O$67</definedName>
    <definedName name="_xlnm.Print_Area" localSheetId="8">'2015'!$A$1:$O$70</definedName>
    <definedName name="_xlnm.Print_Area" localSheetId="7">'2016'!$A$1:$O$70</definedName>
    <definedName name="_xlnm.Print_Area" localSheetId="6">'2017'!$A$1:$O$67</definedName>
    <definedName name="_xlnm.Print_Area" localSheetId="5">'2018'!$A$1:$O$74</definedName>
    <definedName name="_xlnm.Print_Area" localSheetId="4">'2019'!$A$1:$O$72</definedName>
    <definedName name="_xlnm.Print_Area" localSheetId="3">'2020'!$A$1:$O$68</definedName>
    <definedName name="_xlnm.Print_Area" localSheetId="2">'2021'!$A$1:$P$71</definedName>
    <definedName name="_xlnm.Print_Area" localSheetId="1">'2022'!$A$1:$P$68</definedName>
    <definedName name="_xlnm.Print_Area" localSheetId="0">'2023'!$A$1:$P$64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48" l="1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0" i="48" l="1"/>
  <c r="O5" i="48"/>
  <c r="P5" i="48" s="1"/>
  <c r="J60" i="48"/>
  <c r="H60" i="48"/>
  <c r="O46" i="48"/>
  <c r="P46" i="48" s="1"/>
  <c r="O32" i="48"/>
  <c r="P32" i="48" s="1"/>
  <c r="O21" i="48"/>
  <c r="P21" i="48" s="1"/>
  <c r="O15" i="48"/>
  <c r="P15" i="48" s="1"/>
  <c r="F60" i="48"/>
  <c r="E60" i="48"/>
  <c r="G60" i="48"/>
  <c r="O56" i="48"/>
  <c r="P56" i="48" s="1"/>
  <c r="L60" i="48"/>
  <c r="M60" i="48"/>
  <c r="K60" i="48"/>
  <c r="O49" i="48"/>
  <c r="P49" i="48" s="1"/>
  <c r="I60" i="48"/>
  <c r="D60" i="48"/>
  <c r="O59" i="47"/>
  <c r="P59" i="47" s="1"/>
  <c r="O51" i="47"/>
  <c r="P51" i="47" s="1"/>
  <c r="O48" i="47"/>
  <c r="P48" i="47" s="1"/>
  <c r="O34" i="47"/>
  <c r="P34" i="47" s="1"/>
  <c r="O21" i="47"/>
  <c r="P21" i="47" s="1"/>
  <c r="L64" i="47"/>
  <c r="I64" i="47"/>
  <c r="K64" i="47"/>
  <c r="N64" i="47"/>
  <c r="D64" i="47"/>
  <c r="J64" i="47"/>
  <c r="O15" i="47"/>
  <c r="P15" i="47" s="1"/>
  <c r="F64" i="47"/>
  <c r="M64" i="47"/>
  <c r="G64" i="47"/>
  <c r="H64" i="47"/>
  <c r="O5" i="47"/>
  <c r="P5" i="47" s="1"/>
  <c r="E64" i="47"/>
  <c r="O66" i="46"/>
  <c r="P66" i="46"/>
  <c r="O65" i="46"/>
  <c r="P65" i="46" s="1"/>
  <c r="O64" i="46"/>
  <c r="P64" i="46" s="1"/>
  <c r="O63" i="46"/>
  <c r="P63" i="46" s="1"/>
  <c r="O62" i="46"/>
  <c r="P62" i="46"/>
  <c r="N61" i="46"/>
  <c r="M61" i="46"/>
  <c r="L61" i="46"/>
  <c r="K61" i="46"/>
  <c r="J61" i="46"/>
  <c r="I61" i="46"/>
  <c r="H61" i="46"/>
  <c r="G61" i="46"/>
  <c r="F61" i="46"/>
  <c r="E61" i="46"/>
  <c r="D61" i="46"/>
  <c r="O61" i="46" s="1"/>
  <c r="P61" i="46" s="1"/>
  <c r="O60" i="46"/>
  <c r="P60" i="46" s="1"/>
  <c r="O59" i="46"/>
  <c r="P59" i="46"/>
  <c r="O58" i="46"/>
  <c r="P58" i="46" s="1"/>
  <c r="O57" i="46"/>
  <c r="P57" i="46" s="1"/>
  <c r="O56" i="46"/>
  <c r="P56" i="46" s="1"/>
  <c r="O55" i="46"/>
  <c r="P55" i="46" s="1"/>
  <c r="O54" i="46"/>
  <c r="P54" i="46" s="1"/>
  <c r="O53" i="46"/>
  <c r="P53" i="46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D67" i="46" s="1"/>
  <c r="O50" i="46"/>
  <c r="P50" i="46" s="1"/>
  <c r="O49" i="46"/>
  <c r="P49" i="46" s="1"/>
  <c r="N48" i="46"/>
  <c r="M48" i="46"/>
  <c r="L48" i="46"/>
  <c r="K48" i="46"/>
  <c r="J48" i="46"/>
  <c r="I48" i="46"/>
  <c r="H48" i="46"/>
  <c r="O48" i="46" s="1"/>
  <c r="P48" i="46" s="1"/>
  <c r="G48" i="46"/>
  <c r="F48" i="46"/>
  <c r="E48" i="46"/>
  <c r="D48" i="46"/>
  <c r="O47" i="46"/>
  <c r="P47" i="46" s="1"/>
  <c r="O46" i="46"/>
  <c r="P46" i="46" s="1"/>
  <c r="O45" i="46"/>
  <c r="P45" i="46" s="1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N34" i="46"/>
  <c r="M34" i="46"/>
  <c r="L34" i="46"/>
  <c r="K34" i="46"/>
  <c r="K67" i="46" s="1"/>
  <c r="J34" i="46"/>
  <c r="I34" i="46"/>
  <c r="H34" i="46"/>
  <c r="G34" i="46"/>
  <c r="F34" i="46"/>
  <c r="E34" i="46"/>
  <c r="E67" i="46" s="1"/>
  <c r="D34" i="46"/>
  <c r="O34" i="46" s="1"/>
  <c r="P34" i="46" s="1"/>
  <c r="O33" i="46"/>
  <c r="P33" i="46"/>
  <c r="O32" i="46"/>
  <c r="P32" i="46"/>
  <c r="O31" i="46"/>
  <c r="P31" i="46" s="1"/>
  <c r="O30" i="46"/>
  <c r="P30" i="46"/>
  <c r="O29" i="46"/>
  <c r="P29" i="46" s="1"/>
  <c r="O28" i="46"/>
  <c r="P28" i="46" s="1"/>
  <c r="O27" i="46"/>
  <c r="P27" i="46"/>
  <c r="O26" i="46"/>
  <c r="P26" i="46" s="1"/>
  <c r="O25" i="46"/>
  <c r="P25" i="46"/>
  <c r="O24" i="46"/>
  <c r="P24" i="46"/>
  <c r="O23" i="46"/>
  <c r="P23" i="46" s="1"/>
  <c r="O22" i="46"/>
  <c r="P22" i="46" s="1"/>
  <c r="O21" i="46"/>
  <c r="P21" i="46"/>
  <c r="N20" i="46"/>
  <c r="M20" i="46"/>
  <c r="L20" i="46"/>
  <c r="K20" i="46"/>
  <c r="J20" i="46"/>
  <c r="I20" i="46"/>
  <c r="H20" i="46"/>
  <c r="G20" i="46"/>
  <c r="G67" i="46" s="1"/>
  <c r="F20" i="46"/>
  <c r="E20" i="46"/>
  <c r="D20" i="46"/>
  <c r="O19" i="46"/>
  <c r="P19" i="46" s="1"/>
  <c r="O18" i="46"/>
  <c r="P18" i="46" s="1"/>
  <c r="O17" i="46"/>
  <c r="P17" i="46"/>
  <c r="O16" i="46"/>
  <c r="P16" i="46" s="1"/>
  <c r="O15" i="46"/>
  <c r="P15" i="46" s="1"/>
  <c r="N14" i="46"/>
  <c r="N67" i="46" s="1"/>
  <c r="M14" i="46"/>
  <c r="M67" i="46" s="1"/>
  <c r="L14" i="46"/>
  <c r="L67" i="46" s="1"/>
  <c r="K14" i="46"/>
  <c r="J14" i="46"/>
  <c r="I14" i="46"/>
  <c r="H14" i="46"/>
  <c r="G14" i="46"/>
  <c r="F14" i="46"/>
  <c r="E14" i="46"/>
  <c r="D14" i="46"/>
  <c r="O14" i="46" s="1"/>
  <c r="P14" i="46" s="1"/>
  <c r="O13" i="46"/>
  <c r="P13" i="46" s="1"/>
  <c r="O12" i="46"/>
  <c r="P12" i="46"/>
  <c r="O11" i="46"/>
  <c r="P11" i="46"/>
  <c r="O10" i="46"/>
  <c r="P10" i="46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J67" i="46" s="1"/>
  <c r="I5" i="46"/>
  <c r="H5" i="46"/>
  <c r="H67" i="46" s="1"/>
  <c r="G5" i="46"/>
  <c r="F5" i="46"/>
  <c r="E5" i="46"/>
  <c r="O5" i="46" s="1"/>
  <c r="P5" i="46" s="1"/>
  <c r="D5" i="46"/>
  <c r="N63" i="45"/>
  <c r="O63" i="45" s="1"/>
  <c r="N62" i="45"/>
  <c r="O62" i="45" s="1"/>
  <c r="N61" i="45"/>
  <c r="O61" i="45"/>
  <c r="N60" i="45"/>
  <c r="O60" i="45" s="1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8" i="45" s="1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M47" i="45"/>
  <c r="M64" i="45" s="1"/>
  <c r="L47" i="45"/>
  <c r="K47" i="45"/>
  <c r="J47" i="45"/>
  <c r="I47" i="45"/>
  <c r="H47" i="45"/>
  <c r="G47" i="45"/>
  <c r="F47" i="45"/>
  <c r="E47" i="45"/>
  <c r="N47" i="45" s="1"/>
  <c r="O47" i="45" s="1"/>
  <c r="D47" i="45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N44" i="45" s="1"/>
  <c r="O44" i="45" s="1"/>
  <c r="E44" i="45"/>
  <c r="D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M21" i="45"/>
  <c r="L21" i="45"/>
  <c r="L64" i="45" s="1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F64" i="45" s="1"/>
  <c r="E15" i="45"/>
  <c r="D15" i="45"/>
  <c r="N14" i="45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64" i="45" s="1"/>
  <c r="I5" i="45"/>
  <c r="I64" i="45" s="1"/>
  <c r="H5" i="45"/>
  <c r="H64" i="45" s="1"/>
  <c r="G5" i="45"/>
  <c r="G64" i="45" s="1"/>
  <c r="F5" i="45"/>
  <c r="E5" i="45"/>
  <c r="D5" i="45"/>
  <c r="N67" i="44"/>
  <c r="O67" i="44" s="1"/>
  <c r="N66" i="44"/>
  <c r="O66" i="44" s="1"/>
  <c r="N65" i="44"/>
  <c r="O65" i="44" s="1"/>
  <c r="M64" i="44"/>
  <c r="L64" i="44"/>
  <c r="K64" i="44"/>
  <c r="J64" i="44"/>
  <c r="I64" i="44"/>
  <c r="H64" i="44"/>
  <c r="G64" i="44"/>
  <c r="F64" i="44"/>
  <c r="E64" i="44"/>
  <c r="D64" i="44"/>
  <c r="N64" i="44" s="1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5" i="44" s="1"/>
  <c r="O55" i="44" s="1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3" i="44" s="1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G68" i="44" s="1"/>
  <c r="F21" i="44"/>
  <c r="E21" i="44"/>
  <c r="N21" i="44" s="1"/>
  <c r="O21" i="44" s="1"/>
  <c r="D21" i="44"/>
  <c r="N20" i="44"/>
  <c r="O20" i="44" s="1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J68" i="44" s="1"/>
  <c r="I15" i="44"/>
  <c r="H15" i="44"/>
  <c r="G15" i="44"/>
  <c r="F15" i="44"/>
  <c r="E15" i="44"/>
  <c r="D15" i="44"/>
  <c r="N15" i="44" s="1"/>
  <c r="O15" i="44" s="1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I68" i="44" s="1"/>
  <c r="H5" i="44"/>
  <c r="H68" i="44" s="1"/>
  <c r="G5" i="44"/>
  <c r="F5" i="44"/>
  <c r="F68" i="44" s="1"/>
  <c r="E5" i="44"/>
  <c r="E68" i="44" s="1"/>
  <c r="D5" i="44"/>
  <c r="D68" i="44" s="1"/>
  <c r="N69" i="43"/>
  <c r="O69" i="43" s="1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6" i="43" s="1"/>
  <c r="O66" i="43" s="1"/>
  <c r="N65" i="43"/>
  <c r="O65" i="43" s="1"/>
  <c r="N64" i="43"/>
  <c r="O64" i="43" s="1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M56" i="43"/>
  <c r="L56" i="43"/>
  <c r="K56" i="43"/>
  <c r="J56" i="43"/>
  <c r="I56" i="43"/>
  <c r="H56" i="43"/>
  <c r="G56" i="43"/>
  <c r="F56" i="43"/>
  <c r="E56" i="43"/>
  <c r="N56" i="43" s="1"/>
  <c r="O56" i="43" s="1"/>
  <c r="D56" i="43"/>
  <c r="N55" i="43"/>
  <c r="O55" i="43"/>
  <c r="N54" i="43"/>
  <c r="O54" i="43" s="1"/>
  <c r="N53" i="43"/>
  <c r="O53" i="43" s="1"/>
  <c r="N52" i="43"/>
  <c r="O52" i="43" s="1"/>
  <c r="N51" i="43"/>
  <c r="O51" i="43" s="1"/>
  <c r="M50" i="43"/>
  <c r="L50" i="43"/>
  <c r="L70" i="43" s="1"/>
  <c r="K50" i="43"/>
  <c r="J50" i="43"/>
  <c r="I50" i="43"/>
  <c r="H50" i="43"/>
  <c r="G50" i="43"/>
  <c r="F50" i="43"/>
  <c r="E50" i="43"/>
  <c r="D50" i="43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J70" i="43" s="1"/>
  <c r="I35" i="43"/>
  <c r="H35" i="43"/>
  <c r="G35" i="43"/>
  <c r="F35" i="43"/>
  <c r="E35" i="43"/>
  <c r="D35" i="43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G70" i="43" s="1"/>
  <c r="F22" i="43"/>
  <c r="E22" i="43"/>
  <c r="E70" i="43" s="1"/>
  <c r="D22" i="43"/>
  <c r="D70" i="43" s="1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70" i="43" s="1"/>
  <c r="L5" i="43"/>
  <c r="K5" i="43"/>
  <c r="J5" i="43"/>
  <c r="I5" i="43"/>
  <c r="H5" i="43"/>
  <c r="H70" i="43" s="1"/>
  <c r="G5" i="43"/>
  <c r="F5" i="43"/>
  <c r="F70" i="43" s="1"/>
  <c r="E5" i="43"/>
  <c r="D5" i="43"/>
  <c r="N62" i="42"/>
  <c r="O62" i="42" s="1"/>
  <c r="N61" i="42"/>
  <c r="O61" i="42"/>
  <c r="M60" i="42"/>
  <c r="L60" i="42"/>
  <c r="K60" i="42"/>
  <c r="J60" i="42"/>
  <c r="I60" i="42"/>
  <c r="H60" i="42"/>
  <c r="G60" i="42"/>
  <c r="F60" i="42"/>
  <c r="E60" i="42"/>
  <c r="D60" i="42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 s="1"/>
  <c r="M45" i="42"/>
  <c r="L45" i="42"/>
  <c r="K45" i="42"/>
  <c r="K63" i="42" s="1"/>
  <c r="J45" i="42"/>
  <c r="J63" i="42" s="1"/>
  <c r="I45" i="42"/>
  <c r="H45" i="42"/>
  <c r="H63" i="42" s="1"/>
  <c r="G45" i="42"/>
  <c r="N45" i="42" s="1"/>
  <c r="O45" i="42" s="1"/>
  <c r="F45" i="42"/>
  <c r="E45" i="42"/>
  <c r="D45" i="42"/>
  <c r="N44" i="42"/>
  <c r="O44" i="42" s="1"/>
  <c r="N43" i="42"/>
  <c r="O43" i="42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L63" i="42" s="1"/>
  <c r="K15" i="42"/>
  <c r="J15" i="42"/>
  <c r="I15" i="42"/>
  <c r="H15" i="42"/>
  <c r="G15" i="42"/>
  <c r="F15" i="42"/>
  <c r="E15" i="42"/>
  <c r="D15" i="42"/>
  <c r="D63" i="42" s="1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N5" i="42" s="1"/>
  <c r="O5" i="42" s="1"/>
  <c r="D5" i="42"/>
  <c r="N65" i="41"/>
  <c r="O65" i="41" s="1"/>
  <c r="N64" i="41"/>
  <c r="O64" i="41" s="1"/>
  <c r="N63" i="41"/>
  <c r="O63" i="41" s="1"/>
  <c r="M62" i="41"/>
  <c r="L62" i="41"/>
  <c r="K62" i="41"/>
  <c r="J62" i="41"/>
  <c r="I62" i="41"/>
  <c r="H62" i="41"/>
  <c r="G62" i="41"/>
  <c r="F62" i="41"/>
  <c r="N62" i="41" s="1"/>
  <c r="O62" i="41" s="1"/>
  <c r="E62" i="41"/>
  <c r="D62" i="41"/>
  <c r="N61" i="41"/>
  <c r="O61" i="41" s="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N53" i="41" s="1"/>
  <c r="O53" i="41" s="1"/>
  <c r="D53" i="4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 s="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N22" i="41" s="1"/>
  <c r="O22" i="41" s="1"/>
  <c r="F22" i="41"/>
  <c r="E22" i="41"/>
  <c r="D22" i="4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D66" i="41" s="1"/>
  <c r="N14" i="41"/>
  <c r="O14" i="41" s="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J66" i="41" s="1"/>
  <c r="I5" i="41"/>
  <c r="I66" i="41" s="1"/>
  <c r="H5" i="41"/>
  <c r="G5" i="41"/>
  <c r="F5" i="41"/>
  <c r="F66" i="41" s="1"/>
  <c r="E5" i="41"/>
  <c r="E66" i="41" s="1"/>
  <c r="D5" i="41"/>
  <c r="N65" i="40"/>
  <c r="O65" i="40" s="1"/>
  <c r="N64" i="40"/>
  <c r="O64" i="40" s="1"/>
  <c r="M63" i="40"/>
  <c r="L63" i="40"/>
  <c r="K63" i="40"/>
  <c r="J63" i="40"/>
  <c r="I63" i="40"/>
  <c r="H63" i="40"/>
  <c r="G63" i="40"/>
  <c r="F63" i="40"/>
  <c r="E63" i="40"/>
  <c r="D63" i="40"/>
  <c r="N63" i="40" s="1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4" i="40" s="1"/>
  <c r="O54" i="40" s="1"/>
  <c r="N53" i="40"/>
  <c r="O53" i="40" s="1"/>
  <c r="N52" i="40"/>
  <c r="O52" i="40" s="1"/>
  <c r="M51" i="40"/>
  <c r="M66" i="40" s="1"/>
  <c r="L51" i="40"/>
  <c r="L66" i="40" s="1"/>
  <c r="K51" i="40"/>
  <c r="K66" i="40" s="1"/>
  <c r="J51" i="40"/>
  <c r="I51" i="40"/>
  <c r="N51" i="40" s="1"/>
  <c r="O51" i="40" s="1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N37" i="40" s="1"/>
  <c r="O37" i="40" s="1"/>
  <c r="E37" i="40"/>
  <c r="D37" i="40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E66" i="40" s="1"/>
  <c r="D22" i="40"/>
  <c r="N22" i="40" s="1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" i="40" s="1"/>
  <c r="O5" i="40" s="1"/>
  <c r="N62" i="39"/>
  <c r="O62" i="39" s="1"/>
  <c r="N61" i="39"/>
  <c r="O61" i="39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9" i="39" s="1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D63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G63" i="39" s="1"/>
  <c r="F33" i="39"/>
  <c r="E33" i="39"/>
  <c r="D33" i="39"/>
  <c r="N32" i="39"/>
  <c r="O32" i="39" s="1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K22" i="39"/>
  <c r="J22" i="39"/>
  <c r="I22" i="39"/>
  <c r="I63" i="39" s="1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F63" i="39" s="1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63" i="39" s="1"/>
  <c r="K5" i="39"/>
  <c r="K63" i="39" s="1"/>
  <c r="J5" i="39"/>
  <c r="J63" i="39" s="1"/>
  <c r="I5" i="39"/>
  <c r="H5" i="39"/>
  <c r="H63" i="39" s="1"/>
  <c r="G5" i="39"/>
  <c r="F5" i="39"/>
  <c r="E5" i="39"/>
  <c r="D5" i="39"/>
  <c r="N55" i="38"/>
  <c r="O55" i="38" s="1"/>
  <c r="N54" i="38"/>
  <c r="O54" i="38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2" i="38" s="1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 s="1"/>
  <c r="N42" i="38"/>
  <c r="O42" i="38"/>
  <c r="M41" i="38"/>
  <c r="L41" i="38"/>
  <c r="K41" i="38"/>
  <c r="J41" i="38"/>
  <c r="I41" i="38"/>
  <c r="H41" i="38"/>
  <c r="G41" i="38"/>
  <c r="F41" i="38"/>
  <c r="N41" i="38" s="1"/>
  <c r="O41" i="38" s="1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/>
  <c r="N33" i="38"/>
  <c r="O33" i="38" s="1"/>
  <c r="M32" i="38"/>
  <c r="L32" i="38"/>
  <c r="K32" i="38"/>
  <c r="J32" i="38"/>
  <c r="I32" i="38"/>
  <c r="H32" i="38"/>
  <c r="G32" i="38"/>
  <c r="N32" i="38" s="1"/>
  <c r="O32" i="38" s="1"/>
  <c r="F32" i="38"/>
  <c r="E32" i="38"/>
  <c r="D32" i="38"/>
  <c r="N31" i="38"/>
  <c r="O31" i="38" s="1"/>
  <c r="N30" i="38"/>
  <c r="O30" i="38" s="1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F56" i="38" s="1"/>
  <c r="E19" i="38"/>
  <c r="D19" i="38"/>
  <c r="D56" i="38" s="1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J56" i="38" s="1"/>
  <c r="I14" i="38"/>
  <c r="H14" i="38"/>
  <c r="G14" i="38"/>
  <c r="G56" i="38" s="1"/>
  <c r="F14" i="38"/>
  <c r="E14" i="38"/>
  <c r="D14" i="38"/>
  <c r="N14" i="38" s="1"/>
  <c r="O14" i="38" s="1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56" i="38" s="1"/>
  <c r="L5" i="38"/>
  <c r="K5" i="38"/>
  <c r="J5" i="38"/>
  <c r="I5" i="38"/>
  <c r="I56" i="38" s="1"/>
  <c r="H5" i="38"/>
  <c r="G5" i="38"/>
  <c r="F5" i="38"/>
  <c r="E5" i="38"/>
  <c r="D5" i="38"/>
  <c r="N5" i="38" s="1"/>
  <c r="O5" i="38" s="1"/>
  <c r="N63" i="37"/>
  <c r="O63" i="37" s="1"/>
  <c r="N62" i="37"/>
  <c r="O62" i="37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8" i="37"/>
  <c r="O58" i="37" s="1"/>
  <c r="N57" i="37"/>
  <c r="O57" i="37"/>
  <c r="N56" i="37"/>
  <c r="O56" i="37" s="1"/>
  <c r="N55" i="37"/>
  <c r="O55" i="37" s="1"/>
  <c r="N54" i="37"/>
  <c r="O54" i="37" s="1"/>
  <c r="N53" i="37"/>
  <c r="O53" i="37"/>
  <c r="N52" i="37"/>
  <c r="O52" i="37" s="1"/>
  <c r="N51" i="37"/>
  <c r="O51" i="37"/>
  <c r="M50" i="37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 s="1"/>
  <c r="N43" i="37"/>
  <c r="O43" i="37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/>
  <c r="N36" i="37"/>
  <c r="O36" i="37" s="1"/>
  <c r="N35" i="37"/>
  <c r="O35" i="37" s="1"/>
  <c r="M34" i="37"/>
  <c r="L34" i="37"/>
  <c r="K34" i="37"/>
  <c r="J34" i="37"/>
  <c r="I34" i="37"/>
  <c r="H34" i="37"/>
  <c r="G34" i="37"/>
  <c r="G64" i="37" s="1"/>
  <c r="F34" i="37"/>
  <c r="E34" i="37"/>
  <c r="D34" i="37"/>
  <c r="N34" i="37" s="1"/>
  <c r="O34" i="37" s="1"/>
  <c r="N33" i="37"/>
  <c r="O33" i="37" s="1"/>
  <c r="N32" i="37"/>
  <c r="O32" i="37"/>
  <c r="N31" i="37"/>
  <c r="O31" i="37" s="1"/>
  <c r="N30" i="37"/>
  <c r="O30" i="37"/>
  <c r="N29" i="37"/>
  <c r="O29" i="37" s="1"/>
  <c r="N28" i="37"/>
  <c r="O28" i="37" s="1"/>
  <c r="N27" i="37"/>
  <c r="O27" i="37" s="1"/>
  <c r="N26" i="37"/>
  <c r="O26" i="37"/>
  <c r="N25" i="37"/>
  <c r="O25" i="37" s="1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/>
  <c r="N18" i="37"/>
  <c r="O18" i="37" s="1"/>
  <c r="N17" i="37"/>
  <c r="O17" i="37"/>
  <c r="N16" i="37"/>
  <c r="O16" i="37" s="1"/>
  <c r="M15" i="37"/>
  <c r="L15" i="37"/>
  <c r="K15" i="37"/>
  <c r="J15" i="37"/>
  <c r="J64" i="37" s="1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64" i="37" s="1"/>
  <c r="K5" i="37"/>
  <c r="J5" i="37"/>
  <c r="I5" i="37"/>
  <c r="H5" i="37"/>
  <c r="G5" i="37"/>
  <c r="F5" i="37"/>
  <c r="E5" i="37"/>
  <c r="D5" i="37"/>
  <c r="D64" i="37" s="1"/>
  <c r="N59" i="36"/>
  <c r="O59" i="36"/>
  <c r="N58" i="36"/>
  <c r="O58" i="36" s="1"/>
  <c r="M57" i="36"/>
  <c r="N57" i="36" s="1"/>
  <c r="O57" i="36" s="1"/>
  <c r="L57" i="36"/>
  <c r="K57" i="36"/>
  <c r="J57" i="36"/>
  <c r="I57" i="36"/>
  <c r="H57" i="36"/>
  <c r="G57" i="36"/>
  <c r="F57" i="36"/>
  <c r="E57" i="36"/>
  <c r="D57" i="36"/>
  <c r="N56" i="36"/>
  <c r="O56" i="36"/>
  <c r="N55" i="36"/>
  <c r="O55" i="36" s="1"/>
  <c r="N54" i="36"/>
  <c r="O54" i="36" s="1"/>
  <c r="N53" i="36"/>
  <c r="O53" i="36" s="1"/>
  <c r="N52" i="36"/>
  <c r="O52" i="36"/>
  <c r="N51" i="36"/>
  <c r="O51" i="36" s="1"/>
  <c r="N50" i="36"/>
  <c r="O50" i="36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H60" i="36" s="1"/>
  <c r="G44" i="36"/>
  <c r="F44" i="36"/>
  <c r="E44" i="36"/>
  <c r="D44" i="36"/>
  <c r="N43" i="36"/>
  <c r="O43" i="36" s="1"/>
  <c r="N42" i="36"/>
  <c r="O42" i="36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/>
  <c r="N29" i="36"/>
  <c r="O29" i="36" s="1"/>
  <c r="N28" i="36"/>
  <c r="O28" i="36" s="1"/>
  <c r="N27" i="36"/>
  <c r="O27" i="36" s="1"/>
  <c r="N26" i="36"/>
  <c r="O26" i="36"/>
  <c r="N25" i="36"/>
  <c r="O25" i="36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D60" i="36"/>
  <c r="N59" i="35"/>
  <c r="O59" i="35" s="1"/>
  <c r="M58" i="35"/>
  <c r="L58" i="35"/>
  <c r="K58" i="35"/>
  <c r="J58" i="35"/>
  <c r="N58" i="35" s="1"/>
  <c r="O58" i="35" s="1"/>
  <c r="I58" i="35"/>
  <c r="H58" i="35"/>
  <c r="G58" i="35"/>
  <c r="F58" i="35"/>
  <c r="E58" i="35"/>
  <c r="D58" i="35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9" i="35" s="1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F60" i="35" s="1"/>
  <c r="E45" i="35"/>
  <c r="D45" i="35"/>
  <c r="N45" i="35" s="1"/>
  <c r="O45" i="35" s="1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M33" i="35"/>
  <c r="L33" i="35"/>
  <c r="K33" i="35"/>
  <c r="J33" i="35"/>
  <c r="J60" i="35" s="1"/>
  <c r="I33" i="35"/>
  <c r="H33" i="35"/>
  <c r="N33" i="35" s="1"/>
  <c r="O33" i="35" s="1"/>
  <c r="G33" i="35"/>
  <c r="F33" i="35"/>
  <c r="E33" i="35"/>
  <c r="D33" i="35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/>
  <c r="N18" i="35"/>
  <c r="O18" i="35" s="1"/>
  <c r="N17" i="35"/>
  <c r="O17" i="35"/>
  <c r="N16" i="35"/>
  <c r="O16" i="35" s="1"/>
  <c r="N15" i="35"/>
  <c r="O15" i="35" s="1"/>
  <c r="M14" i="35"/>
  <c r="M60" i="35" s="1"/>
  <c r="L14" i="35"/>
  <c r="K14" i="35"/>
  <c r="J14" i="35"/>
  <c r="I14" i="35"/>
  <c r="H14" i="35"/>
  <c r="G14" i="35"/>
  <c r="F14" i="35"/>
  <c r="E14" i="35"/>
  <c r="D14" i="35"/>
  <c r="D60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I60" i="35" s="1"/>
  <c r="H5" i="35"/>
  <c r="G5" i="35"/>
  <c r="F5" i="35"/>
  <c r="E5" i="35"/>
  <c r="E60" i="35" s="1"/>
  <c r="D5" i="35"/>
  <c r="N63" i="34"/>
  <c r="O63" i="34"/>
  <c r="N62" i="34"/>
  <c r="O62" i="34" s="1"/>
  <c r="N61" i="34"/>
  <c r="O61" i="34" s="1"/>
  <c r="M60" i="34"/>
  <c r="L60" i="34"/>
  <c r="K60" i="34"/>
  <c r="J60" i="34"/>
  <c r="I60" i="34"/>
  <c r="H60" i="34"/>
  <c r="G60" i="34"/>
  <c r="F60" i="34"/>
  <c r="E60" i="34"/>
  <c r="D60" i="34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/>
  <c r="N43" i="34"/>
  <c r="O43" i="34" s="1"/>
  <c r="N42" i="34"/>
  <c r="O42" i="34"/>
  <c r="N41" i="34"/>
  <c r="O41" i="34" s="1"/>
  <c r="N40" i="34"/>
  <c r="O40" i="34" s="1"/>
  <c r="N39" i="34"/>
  <c r="O39" i="34" s="1"/>
  <c r="N38" i="34"/>
  <c r="O38" i="34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N34" i="33"/>
  <c r="O34" i="33" s="1"/>
  <c r="N55" i="33"/>
  <c r="O55" i="33" s="1"/>
  <c r="N56" i="33"/>
  <c r="O56" i="33" s="1"/>
  <c r="N35" i="33"/>
  <c r="O35" i="33" s="1"/>
  <c r="N36" i="33"/>
  <c r="O36" i="33"/>
  <c r="N37" i="33"/>
  <c r="O37" i="33"/>
  <c r="N38" i="33"/>
  <c r="O38" i="33" s="1"/>
  <c r="N39" i="33"/>
  <c r="O39" i="33" s="1"/>
  <c r="N40" i="33"/>
  <c r="O40" i="33" s="1"/>
  <c r="N22" i="33"/>
  <c r="O22" i="33" s="1"/>
  <c r="N23" i="33"/>
  <c r="O23" i="33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/>
  <c r="N30" i="33"/>
  <c r="O30" i="33"/>
  <c r="N31" i="33"/>
  <c r="O31" i="33" s="1"/>
  <c r="N32" i="33"/>
  <c r="O32" i="33" s="1"/>
  <c r="N8" i="33"/>
  <c r="O8" i="33" s="1"/>
  <c r="N9" i="33"/>
  <c r="O9" i="33" s="1"/>
  <c r="E33" i="33"/>
  <c r="N33" i="33" s="1"/>
  <c r="O33" i="33" s="1"/>
  <c r="F33" i="33"/>
  <c r="G33" i="33"/>
  <c r="H33" i="33"/>
  <c r="I33" i="33"/>
  <c r="J33" i="33"/>
  <c r="K33" i="33"/>
  <c r="L33" i="33"/>
  <c r="M33" i="33"/>
  <c r="D33" i="33"/>
  <c r="E21" i="33"/>
  <c r="F21" i="33"/>
  <c r="G21" i="33"/>
  <c r="H21" i="33"/>
  <c r="I21" i="33"/>
  <c r="J21" i="33"/>
  <c r="K21" i="33"/>
  <c r="L21" i="33"/>
  <c r="M21" i="33"/>
  <c r="D21" i="33"/>
  <c r="N21" i="33"/>
  <c r="O21" i="33" s="1"/>
  <c r="E16" i="33"/>
  <c r="F16" i="33"/>
  <c r="G16" i="33"/>
  <c r="H16" i="33"/>
  <c r="I16" i="33"/>
  <c r="J16" i="33"/>
  <c r="K16" i="33"/>
  <c r="L16" i="33"/>
  <c r="M16" i="33"/>
  <c r="D16" i="33"/>
  <c r="E5" i="33"/>
  <c r="F5" i="33"/>
  <c r="G5" i="33"/>
  <c r="H5" i="33"/>
  <c r="I5" i="33"/>
  <c r="J5" i="33"/>
  <c r="K5" i="33"/>
  <c r="K57" i="33"/>
  <c r="L5" i="33"/>
  <c r="L57" i="33" s="1"/>
  <c r="M5" i="33"/>
  <c r="D5" i="33"/>
  <c r="E53" i="33"/>
  <c r="F53" i="33"/>
  <c r="G53" i="33"/>
  <c r="H53" i="33"/>
  <c r="I53" i="33"/>
  <c r="J53" i="33"/>
  <c r="K53" i="33"/>
  <c r="L53" i="33"/>
  <c r="M53" i="33"/>
  <c r="D53" i="33"/>
  <c r="N54" i="33"/>
  <c r="O54" i="33" s="1"/>
  <c r="N47" i="33"/>
  <c r="O47" i="33" s="1"/>
  <c r="N48" i="33"/>
  <c r="O48" i="33"/>
  <c r="N49" i="33"/>
  <c r="O49" i="33"/>
  <c r="N50" i="33"/>
  <c r="O50" i="33"/>
  <c r="N51" i="33"/>
  <c r="O51" i="33" s="1"/>
  <c r="N52" i="33"/>
  <c r="O52" i="33" s="1"/>
  <c r="N46" i="33"/>
  <c r="O46" i="33"/>
  <c r="E45" i="33"/>
  <c r="F45" i="33"/>
  <c r="G45" i="33"/>
  <c r="H45" i="33"/>
  <c r="I45" i="33"/>
  <c r="J45" i="33"/>
  <c r="K45" i="33"/>
  <c r="L45" i="33"/>
  <c r="M45" i="33"/>
  <c r="D45" i="33"/>
  <c r="E42" i="33"/>
  <c r="F42" i="33"/>
  <c r="G42" i="33"/>
  <c r="H42" i="33"/>
  <c r="I42" i="33"/>
  <c r="J42" i="33"/>
  <c r="J57" i="33" s="1"/>
  <c r="K42" i="33"/>
  <c r="L42" i="33"/>
  <c r="M42" i="33"/>
  <c r="D42" i="33"/>
  <c r="N43" i="33"/>
  <c r="O43" i="33"/>
  <c r="N44" i="33"/>
  <c r="O44" i="33" s="1"/>
  <c r="N41" i="33"/>
  <c r="O41" i="33" s="1"/>
  <c r="N18" i="33"/>
  <c r="O18" i="33" s="1"/>
  <c r="N19" i="33"/>
  <c r="O19" i="33" s="1"/>
  <c r="N20" i="33"/>
  <c r="O20" i="33" s="1"/>
  <c r="N7" i="33"/>
  <c r="O7" i="33" s="1"/>
  <c r="N10" i="33"/>
  <c r="O10" i="33"/>
  <c r="N11" i="33"/>
  <c r="O11" i="33"/>
  <c r="N12" i="33"/>
  <c r="O12" i="33" s="1"/>
  <c r="N13" i="33"/>
  <c r="O13" i="33" s="1"/>
  <c r="N14" i="33"/>
  <c r="O14" i="33" s="1"/>
  <c r="N15" i="33"/>
  <c r="O15" i="33" s="1"/>
  <c r="N6" i="33"/>
  <c r="O6" i="33"/>
  <c r="N17" i="33"/>
  <c r="O17" i="33"/>
  <c r="N5" i="36"/>
  <c r="O5" i="36"/>
  <c r="H64" i="37"/>
  <c r="I64" i="37"/>
  <c r="H56" i="38"/>
  <c r="L56" i="38"/>
  <c r="N47" i="39"/>
  <c r="O47" i="39" s="1"/>
  <c r="F66" i="40"/>
  <c r="H66" i="40"/>
  <c r="G66" i="40"/>
  <c r="J66" i="40"/>
  <c r="I66" i="40"/>
  <c r="M66" i="41"/>
  <c r="L66" i="41"/>
  <c r="H66" i="41"/>
  <c r="N49" i="42"/>
  <c r="O49" i="42"/>
  <c r="F63" i="42"/>
  <c r="N21" i="42"/>
  <c r="O21" i="42" s="1"/>
  <c r="E63" i="42"/>
  <c r="N5" i="43"/>
  <c r="O5" i="43" s="1"/>
  <c r="L68" i="44"/>
  <c r="M68" i="44"/>
  <c r="N48" i="44"/>
  <c r="O48" i="44" s="1"/>
  <c r="K68" i="44"/>
  <c r="K64" i="45"/>
  <c r="E64" i="45"/>
  <c r="F67" i="46"/>
  <c r="O20" i="46"/>
  <c r="P20" i="46" s="1"/>
  <c r="O60" i="48" l="1"/>
  <c r="P60" i="48" s="1"/>
  <c r="N68" i="44"/>
  <c r="O68" i="44" s="1"/>
  <c r="G66" i="41"/>
  <c r="N31" i="45"/>
  <c r="O31" i="45" s="1"/>
  <c r="N15" i="45"/>
  <c r="O15" i="45" s="1"/>
  <c r="G63" i="42"/>
  <c r="N5" i="41"/>
  <c r="O5" i="41" s="1"/>
  <c r="F64" i="37"/>
  <c r="E56" i="38"/>
  <c r="N15" i="41"/>
  <c r="O15" i="41" s="1"/>
  <c r="N45" i="33"/>
  <c r="O45" i="33" s="1"/>
  <c r="N35" i="43"/>
  <c r="O35" i="43" s="1"/>
  <c r="N50" i="37"/>
  <c r="O50" i="37" s="1"/>
  <c r="H57" i="33"/>
  <c r="I57" i="33"/>
  <c r="N22" i="43"/>
  <c r="O22" i="43" s="1"/>
  <c r="N5" i="45"/>
  <c r="O5" i="45" s="1"/>
  <c r="G57" i="33"/>
  <c r="D64" i="34"/>
  <c r="N5" i="37"/>
  <c r="O5" i="37" s="1"/>
  <c r="E64" i="37"/>
  <c r="N64" i="37" s="1"/>
  <c r="O64" i="37" s="1"/>
  <c r="D64" i="45"/>
  <c r="N64" i="45" s="1"/>
  <c r="O64" i="45" s="1"/>
  <c r="D66" i="40"/>
  <c r="N66" i="40" s="1"/>
  <c r="O66" i="40" s="1"/>
  <c r="N53" i="33"/>
  <c r="O53" i="33" s="1"/>
  <c r="F57" i="33"/>
  <c r="N15" i="36"/>
  <c r="O15" i="36" s="1"/>
  <c r="N36" i="41"/>
  <c r="O36" i="41" s="1"/>
  <c r="G60" i="36"/>
  <c r="D57" i="33"/>
  <c r="F60" i="36"/>
  <c r="N15" i="34"/>
  <c r="O15" i="34" s="1"/>
  <c r="J60" i="36"/>
  <c r="G64" i="34"/>
  <c r="K60" i="36"/>
  <c r="N32" i="36"/>
  <c r="O32" i="36" s="1"/>
  <c r="N15" i="39"/>
  <c r="O15" i="39" s="1"/>
  <c r="H60" i="35"/>
  <c r="N60" i="35" s="1"/>
  <c r="O60" i="35" s="1"/>
  <c r="N33" i="39"/>
  <c r="O33" i="39" s="1"/>
  <c r="N42" i="33"/>
  <c r="O42" i="33" s="1"/>
  <c r="I64" i="34"/>
  <c r="M60" i="36"/>
  <c r="K64" i="37"/>
  <c r="F64" i="34"/>
  <c r="N14" i="35"/>
  <c r="O14" i="35" s="1"/>
  <c r="I67" i="46"/>
  <c r="O67" i="46" s="1"/>
  <c r="P67" i="46" s="1"/>
  <c r="H64" i="34"/>
  <c r="N34" i="34"/>
  <c r="O34" i="34" s="1"/>
  <c r="N60" i="34"/>
  <c r="O60" i="34" s="1"/>
  <c r="J64" i="34"/>
  <c r="K60" i="35"/>
  <c r="N59" i="37"/>
  <c r="O59" i="37" s="1"/>
  <c r="N49" i="39"/>
  <c r="O49" i="39" s="1"/>
  <c r="N32" i="42"/>
  <c r="O32" i="42" s="1"/>
  <c r="N22" i="39"/>
  <c r="O22" i="39" s="1"/>
  <c r="K70" i="43"/>
  <c r="K64" i="34"/>
  <c r="L60" i="35"/>
  <c r="G60" i="35"/>
  <c r="N44" i="36"/>
  <c r="O44" i="36" s="1"/>
  <c r="E63" i="39"/>
  <c r="N50" i="43"/>
  <c r="O50" i="43" s="1"/>
  <c r="M57" i="33"/>
  <c r="N5" i="44"/>
  <c r="O5" i="44" s="1"/>
  <c r="O51" i="46"/>
  <c r="P51" i="46" s="1"/>
  <c r="K56" i="38"/>
  <c r="M64" i="37"/>
  <c r="N15" i="42"/>
  <c r="O15" i="42" s="1"/>
  <c r="E57" i="33"/>
  <c r="L64" i="34"/>
  <c r="N46" i="34"/>
  <c r="O46" i="34" s="1"/>
  <c r="N60" i="42"/>
  <c r="O60" i="42" s="1"/>
  <c r="M64" i="34"/>
  <c r="O64" i="47"/>
  <c r="P64" i="47" s="1"/>
  <c r="N70" i="43"/>
  <c r="O70" i="43" s="1"/>
  <c r="N66" i="41"/>
  <c r="O66" i="41" s="1"/>
  <c r="N57" i="33"/>
  <c r="O57" i="33" s="1"/>
  <c r="N56" i="38"/>
  <c r="O56" i="38" s="1"/>
  <c r="I63" i="42"/>
  <c r="I70" i="43"/>
  <c r="M63" i="42"/>
  <c r="K66" i="41"/>
  <c r="L60" i="36"/>
  <c r="N48" i="36"/>
  <c r="O48" i="36" s="1"/>
  <c r="N21" i="34"/>
  <c r="O21" i="34" s="1"/>
  <c r="N5" i="39"/>
  <c r="O5" i="39" s="1"/>
  <c r="N5" i="33"/>
  <c r="O5" i="33" s="1"/>
  <c r="E60" i="36"/>
  <c r="N46" i="37"/>
  <c r="O46" i="37" s="1"/>
  <c r="M63" i="39"/>
  <c r="N63" i="39"/>
  <c r="O63" i="39" s="1"/>
  <c r="E64" i="34"/>
  <c r="N22" i="37"/>
  <c r="O22" i="37" s="1"/>
  <c r="N16" i="33"/>
  <c r="O16" i="33" s="1"/>
  <c r="N5" i="34"/>
  <c r="O5" i="34" s="1"/>
  <c r="N19" i="38"/>
  <c r="O19" i="38" s="1"/>
  <c r="N50" i="34"/>
  <c r="O50" i="34" s="1"/>
  <c r="N5" i="35"/>
  <c r="O5" i="35" s="1"/>
  <c r="I60" i="36"/>
  <c r="N21" i="36"/>
  <c r="O21" i="36" s="1"/>
  <c r="N64" i="34" l="1"/>
  <c r="O64" i="34" s="1"/>
  <c r="N63" i="42"/>
  <c r="O63" i="42" s="1"/>
  <c r="N60" i="36"/>
  <c r="O60" i="36" s="1"/>
</calcChain>
</file>

<file path=xl/sharedStrings.xml><?xml version="1.0" encoding="utf-8"?>
<sst xmlns="http://schemas.openxmlformats.org/spreadsheetml/2006/main" count="1271" uniqueCount="176">
  <si>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</si>
  <si>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</si>
  <si>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</si>
  <si>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</si>
  <si>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</si>
  <si>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</si>
  <si>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</si>
  <si>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</si>
  <si>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</si>
  <si>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</si>
  <si>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</si>
  <si>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</si>
  <si>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</si>
  <si>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</si>
  <si>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</si>
  <si>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</si>
  <si>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Propane</t>
  </si>
  <si>
    <t>Local Business Tax</t>
  </si>
  <si>
    <t>Permits, Fees, and Special Assessments</t>
  </si>
  <si>
    <t>Franchise Fee - Electricity</t>
  </si>
  <si>
    <t>Franchise Fee - Gas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</si>
  <si>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</si>
  <si>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</si>
  <si>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</si>
  <si>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</si>
  <si>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Physical Environment - Other Physical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</si>
  <si>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</si>
  <si>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</si>
  <si>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</si>
  <si>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</si>
  <si>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</si>
  <si>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Other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</si>
  <si>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</si>
  <si>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</si>
  <si>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</si>
  <si>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</si>
  <si>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</si>
  <si>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</si>
  <si>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</si>
  <si>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</si>
  <si>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</si>
  <si>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</si>
  <si>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</si>
  <si>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Fire Protection</t>
  </si>
  <si>
    <t>Physical Environment - Garbage / Solid Waste</t>
  </si>
  <si>
    <t>Physical Environment - Other Physical Environment Charges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</si>
  <si>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</si>
  <si>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</si>
  <si>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</si>
  <si>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</si>
  <si>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</si>
  <si>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</si>
  <si>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</si>
  <si>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</si>
  <si>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</si>
  <si>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</si>
  <si>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</si>
  <si>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</si>
  <si>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</si>
  <si>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</si>
  <si>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</si>
  <si>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</si>
  <si>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</si>
  <si>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</si>
  <si>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</si>
  <si>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</si>
  <si>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</si>
  <si>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</si>
  <si>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</si>
  <si>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</si>
  <si>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</si>
  <si>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Palm Beach Revenues Reported by Account Code and Fund Type</t>
  </si>
  <si>
    <t>Local Fiscal Year Ended September 30, 2010</t>
  </si>
  <si>
    <t>First Local Option Fuel Tax (1 to 6 Cents)</t>
  </si>
  <si>
    <t>Second Local Option Fuel Tax (1 to 5 Cents)</t>
  </si>
  <si>
    <t>Special Assessments - Capital Improvement</t>
  </si>
  <si>
    <t>State Grant - Transportation - Other Transportation</t>
  </si>
  <si>
    <t>State Shared Revenues - Public Safety - Emergency Management Assistance</t>
  </si>
  <si>
    <t>State Shared Revenues - Public Safety - Other Public Safety</t>
  </si>
  <si>
    <t>State Shared Revenues - Transportation - Other Transportation</t>
  </si>
  <si>
    <t>Public Safety - Protective Inspection Fees</t>
  </si>
  <si>
    <t>Public Safety - Ambulance Fees</t>
  </si>
  <si>
    <t>Transportation (User Fees) - Other Transportation Charges</t>
  </si>
  <si>
    <t>Court-Ordered Judgments and Fines - As Decided by Circuit Court Criminal</t>
  </si>
  <si>
    <t>Court-Ordered Judgments and Fines - As Decided by Traffic Court</t>
  </si>
  <si>
    <t>Interest and Other Earnings - Dividends</t>
  </si>
  <si>
    <t>Interest and Other Earnings - Gain or Loss on Sale of Investments</t>
  </si>
  <si>
    <t>Disposition of Fixed Assets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</si>
  <si>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</si>
  <si>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</si>
  <si>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</si>
  <si>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</si>
  <si>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</si>
  <si>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Federal Grant - Economic Environment</t>
  </si>
  <si>
    <t>State Grant - Economic Environment</t>
  </si>
  <si>
    <t>State Shared Revenues - Transportation - Mass Transit</t>
  </si>
  <si>
    <t>Grants from Other Local Units - Physical Environment</t>
  </si>
  <si>
    <t>Physical Environment - Sewer / Wastewater Utility</t>
  </si>
  <si>
    <t>Transportation (User Fees) - Water Ports and Terminals</t>
  </si>
  <si>
    <t>Court-Ordered Judgments and Fines - As Decided by County Court Civil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</si>
  <si>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</si>
  <si>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</si>
  <si>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</si>
  <si>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</si>
  <si>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</si>
  <si>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</si>
  <si>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Special Assessments - Charges for Public Services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</si>
  <si>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</si>
  <si>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</si>
  <si>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</si>
  <si>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</si>
  <si>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Water Ports and Terminals</t>
  </si>
  <si>
    <t>Transportation - Parking Facilities</t>
  </si>
  <si>
    <t>Sales - Disposition of Fixed Assets</t>
  </si>
  <si>
    <t>Sales - Sale of Surplus Materials and Scrap</t>
  </si>
  <si>
    <t>Proceeds of General Capital Asset Dispositions - Sales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</si>
  <si>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</si>
  <si>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</si>
  <si>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</si>
  <si>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</si>
  <si>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</si>
  <si>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</si>
  <si>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State Grant - Other</t>
  </si>
  <si>
    <t>2008 Municipal Population:</t>
  </si>
  <si>
    <t>Local Fiscal Year Ended September 30, 2014</t>
  </si>
  <si>
    <t>State Shared Revenues - General Government - Other General Government</t>
  </si>
  <si>
    <t>Public Safety - Housing for Prisoners</t>
  </si>
  <si>
    <t>Culture / Recreation - Other Culture / Recreation Charges</t>
  </si>
  <si>
    <t>Proprietary Non-Operating - Other Grants and Donations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</si>
  <si>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</si>
  <si>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</si>
  <si>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</si>
  <si>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</si>
  <si>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</si>
  <si>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</si>
  <si>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Public Safety</t>
  </si>
  <si>
    <t>Court-Ordered Judgments and Fines - As Decided by County Court Criminal</t>
  </si>
  <si>
    <t>Interest and Other Earnings - Gain (Loss) on Sale of Investments</t>
  </si>
  <si>
    <t>2017 Municipal Population:</t>
  </si>
  <si>
    <t>Local Fiscal Year Ended September 30, 2018</t>
  </si>
  <si>
    <t>Culture / Recreation - Special Events</t>
  </si>
  <si>
    <t>Court-Ordered Judgments and Fines - As Decided by Juvenile Court</t>
  </si>
  <si>
    <t>Court-Ordered Judgments and Fines - Other Court-Ordered</t>
  </si>
  <si>
    <t>2018 Municipal Population:</t>
  </si>
  <si>
    <t>Local Fiscal Year Ended September 30, 2019</t>
  </si>
  <si>
    <t>Utility Service Tax - Other</t>
  </si>
  <si>
    <t>2019 Municipal Population:</t>
  </si>
  <si>
    <t>Local Fiscal Year Ended September 30, 2020</t>
  </si>
  <si>
    <t>Public Safety - Other Public Safety Charges and Fees</t>
  </si>
  <si>
    <t>Proprietary Non-Operating - Interest</t>
  </si>
  <si>
    <t>Proprietary Non-Operating - Other Non-Operating Sources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</si>
  <si>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</si>
  <si>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</si>
  <si>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</si>
  <si>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</si>
  <si>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</si>
  <si>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</si>
  <si>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</si>
  <si>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</si>
  <si>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</si>
  <si>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</si>
  <si>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</si>
  <si>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</si>
  <si>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</si>
  <si>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</si>
  <si>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</si>
  <si>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</si>
  <si>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Proprietary Non-Operating Sources - Capital Contributions from Other Public Source</t>
  </si>
  <si>
    <t>Proprietary Non-Operating Sources - Other Non-Operating Sources</t>
  </si>
  <si>
    <t>2021 Municipal Population:</t>
  </si>
  <si>
    <t>Local Fiscal Year Ended September 30, 2022</t>
  </si>
  <si>
    <t>Second Local Option Fuel Tax (1 to 5 Cents Local Option Fuel Tax) - Municipal Proceeds</t>
  </si>
  <si>
    <t>2022 Municipal Population:</t>
  </si>
  <si>
    <t>Proceeds - Leases - Financial Agreements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</si>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</sst>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3E12-AABD-4DD2-BC34-0D85187E7352}">
  <sheetPr>
    <pageSetUpPr fitToPage="1"/>
  </sheetPr>
  <dimension ref="A1:ED6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62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153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63</v>
      </c>
      <c r="F4" s="52" t="s">
        <v>64</v>
      </c>
      <c r="G4" s="52" t="s">
        <v>65</v>
      </c>
      <c r="H4" s="52" t="s">
        <v>6</v>
      </c>
      <c r="I4" s="52" t="s">
        <v>7</v>
      </c>
      <c r="J4" s="53" t="s">
        <v>66</v>
      </c>
      <c r="K4" s="53" t="s">
        <v>8</v>
      </c>
      <c r="L4" s="53" t="s">
        <v>9</v>
      </c>
      <c r="M4" s="53" t="s">
        <v>154</v>
      </c>
      <c r="N4" s="53" t="s">
        <v>10</v>
      </c>
      <c r="O4" s="53" t="s">
        <v>155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156</v>
      </c>
      <c r="B5" s="57"/>
      <c r="C5" s="57"/>
      <c r="D5" s="58">
        <f>SUM(D6:D14)</f>
        <v>74320302</v>
      </c>
      <c r="E5" s="58">
        <f>SUM(E6:E14)</f>
        <v>0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74320302</v>
      </c>
      <c r="P5" s="60">
        <f>(O5/P$62)</f>
        <v>8072.1518409905502</v>
      </c>
      <c r="Q5" s="61"/>
    </row>
    <row r="6" spans="1:134">
      <c r="A6" s="63"/>
      <c r="B6" s="64">
        <v>311</v>
      </c>
      <c r="C6" s="65" t="s">
        <v>3</v>
      </c>
      <c r="D6" s="66">
        <v>66331261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66331261</v>
      </c>
      <c r="P6" s="67">
        <f>(O6/P$62)</f>
        <v>7204.4380362767461</v>
      </c>
      <c r="Q6" s="68"/>
    </row>
    <row r="7" spans="1:134">
      <c r="A7" s="63"/>
      <c r="B7" s="64">
        <v>312.41000000000003</v>
      </c>
      <c r="C7" s="65" t="s">
        <v>157</v>
      </c>
      <c r="D7" s="66">
        <v>244764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244764</v>
      </c>
      <c r="P7" s="67">
        <f>(O7/P$62)</f>
        <v>26.584555229716521</v>
      </c>
      <c r="Q7" s="68"/>
    </row>
    <row r="8" spans="1:134">
      <c r="A8" s="63"/>
      <c r="B8" s="64">
        <v>312.43</v>
      </c>
      <c r="C8" s="65" t="s">
        <v>171</v>
      </c>
      <c r="D8" s="66">
        <v>111329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111329</v>
      </c>
      <c r="P8" s="67">
        <f>(O8/P$62)</f>
        <v>12.091777995003801</v>
      </c>
      <c r="Q8" s="68"/>
    </row>
    <row r="9" spans="1:134">
      <c r="A9" s="63"/>
      <c r="B9" s="64">
        <v>314.10000000000002</v>
      </c>
      <c r="C9" s="65" t="s">
        <v>12</v>
      </c>
      <c r="D9" s="66">
        <v>3215027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3215027</v>
      </c>
      <c r="P9" s="67">
        <f>(O9/P$62)</f>
        <v>349.19376561312043</v>
      </c>
      <c r="Q9" s="68"/>
    </row>
    <row r="10" spans="1:134">
      <c r="A10" s="63"/>
      <c r="B10" s="64">
        <v>314.3</v>
      </c>
      <c r="C10" s="65" t="s">
        <v>13</v>
      </c>
      <c r="D10" s="66">
        <v>1979189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1979189</v>
      </c>
      <c r="P10" s="67">
        <f>(O10/P$62)</f>
        <v>214.96567828825894</v>
      </c>
      <c r="Q10" s="68"/>
    </row>
    <row r="11" spans="1:134">
      <c r="A11" s="63"/>
      <c r="B11" s="64">
        <v>314.39999999999998</v>
      </c>
      <c r="C11" s="65" t="s">
        <v>15</v>
      </c>
      <c r="D11" s="66">
        <v>371638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371638</v>
      </c>
      <c r="P11" s="67">
        <f>(O11/P$62)</f>
        <v>40.364722493754755</v>
      </c>
      <c r="Q11" s="68"/>
    </row>
    <row r="12" spans="1:134">
      <c r="A12" s="63"/>
      <c r="B12" s="64">
        <v>314.8</v>
      </c>
      <c r="C12" s="65" t="s">
        <v>16</v>
      </c>
      <c r="D12" s="66">
        <v>31138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31138</v>
      </c>
      <c r="P12" s="67">
        <f>(O12/P$62)</f>
        <v>3.381991962637124</v>
      </c>
      <c r="Q12" s="68"/>
    </row>
    <row r="13" spans="1:134">
      <c r="A13" s="63"/>
      <c r="B13" s="64">
        <v>315.10000000000002</v>
      </c>
      <c r="C13" s="65" t="s">
        <v>158</v>
      </c>
      <c r="D13" s="66">
        <v>1119059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1119059</v>
      </c>
      <c r="P13" s="67">
        <f>(O13/P$62)</f>
        <v>121.54436841533615</v>
      </c>
      <c r="Q13" s="68"/>
    </row>
    <row r="14" spans="1:134">
      <c r="A14" s="63"/>
      <c r="B14" s="64">
        <v>316</v>
      </c>
      <c r="C14" s="65" t="s">
        <v>105</v>
      </c>
      <c r="D14" s="66">
        <v>916897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916897</v>
      </c>
      <c r="P14" s="67">
        <f>(O14/P$62)</f>
        <v>99.586944715976969</v>
      </c>
      <c r="Q14" s="68"/>
    </row>
    <row r="15" spans="1:134" ht="15.75">
      <c r="A15" s="69" t="s">
        <v>18</v>
      </c>
      <c r="B15" s="70"/>
      <c r="C15" s="71"/>
      <c r="D15" s="72">
        <f>SUM(D16:D20)</f>
        <v>5232289</v>
      </c>
      <c r="E15" s="72">
        <f>SUM(E16:E20)</f>
        <v>1607062</v>
      </c>
      <c r="F15" s="72">
        <f>SUM(F16:F20)</f>
        <v>718434</v>
      </c>
      <c r="G15" s="72">
        <f>SUM(G16:G20)</f>
        <v>389540</v>
      </c>
      <c r="H15" s="72">
        <f>SUM(H16:H20)</f>
        <v>0</v>
      </c>
      <c r="I15" s="72">
        <f>SUM(I16:I20)</f>
        <v>14766833</v>
      </c>
      <c r="J15" s="72">
        <f>SUM(J16:J20)</f>
        <v>0</v>
      </c>
      <c r="K15" s="72">
        <f>SUM(K16:K20)</f>
        <v>0</v>
      </c>
      <c r="L15" s="72">
        <f>SUM(L16:L20)</f>
        <v>0</v>
      </c>
      <c r="M15" s="72">
        <f>SUM(M16:M20)</f>
        <v>0</v>
      </c>
      <c r="N15" s="72">
        <f>SUM(N16:N20)</f>
        <v>0</v>
      </c>
      <c r="O15" s="73">
        <f>SUM(D15:N15)</f>
        <v>22714158</v>
      </c>
      <c r="P15" s="74">
        <f>(O15/P$62)</f>
        <v>2467.0531117627893</v>
      </c>
      <c r="Q15" s="75"/>
    </row>
    <row r="16" spans="1:134">
      <c r="A16" s="63"/>
      <c r="B16" s="64">
        <v>322</v>
      </c>
      <c r="C16" s="65" t="s">
        <v>159</v>
      </c>
      <c r="D16" s="66">
        <v>1197003</v>
      </c>
      <c r="E16" s="66">
        <v>0</v>
      </c>
      <c r="F16" s="66">
        <v>0</v>
      </c>
      <c r="G16" s="66">
        <v>0</v>
      </c>
      <c r="H16" s="66">
        <v>0</v>
      </c>
      <c r="I16" s="66">
        <v>14107248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15304251</v>
      </c>
      <c r="P16" s="67">
        <f>(O16/P$62)</f>
        <v>1662.2407950472466</v>
      </c>
      <c r="Q16" s="68"/>
    </row>
    <row r="17" spans="1:17">
      <c r="A17" s="63"/>
      <c r="B17" s="64">
        <v>323.10000000000002</v>
      </c>
      <c r="C17" s="65" t="s">
        <v>19</v>
      </c>
      <c r="D17" s="66">
        <v>2555914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0" si="1">SUM(D17:N17)</f>
        <v>2555914</v>
      </c>
      <c r="P17" s="67">
        <f>(O17/P$62)</f>
        <v>277.6055175410014</v>
      </c>
      <c r="Q17" s="68"/>
    </row>
    <row r="18" spans="1:17">
      <c r="A18" s="63"/>
      <c r="B18" s="64">
        <v>323.39999999999998</v>
      </c>
      <c r="C18" s="65" t="s">
        <v>20</v>
      </c>
      <c r="D18" s="66">
        <v>345283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345283</v>
      </c>
      <c r="P18" s="67">
        <f>(O18/P$62)</f>
        <v>37.502226566742699</v>
      </c>
      <c r="Q18" s="68"/>
    </row>
    <row r="19" spans="1:17">
      <c r="A19" s="63"/>
      <c r="B19" s="64">
        <v>325.10000000000002</v>
      </c>
      <c r="C19" s="65" t="s">
        <v>75</v>
      </c>
      <c r="D19" s="66">
        <v>0</v>
      </c>
      <c r="E19" s="66">
        <v>1607062</v>
      </c>
      <c r="F19" s="66">
        <v>718434</v>
      </c>
      <c r="G19" s="66">
        <v>389540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2715036</v>
      </c>
      <c r="P19" s="67">
        <f>(O19/P$62)</f>
        <v>294.88823721081786</v>
      </c>
      <c r="Q19" s="68"/>
    </row>
    <row r="20" spans="1:17">
      <c r="A20" s="63"/>
      <c r="B20" s="64">
        <v>329.5</v>
      </c>
      <c r="C20" s="65" t="s">
        <v>160</v>
      </c>
      <c r="D20" s="66">
        <v>1134089</v>
      </c>
      <c r="E20" s="66">
        <v>0</v>
      </c>
      <c r="F20" s="66">
        <v>0</v>
      </c>
      <c r="G20" s="66">
        <v>0</v>
      </c>
      <c r="H20" s="66">
        <v>0</v>
      </c>
      <c r="I20" s="66">
        <v>659585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1793674</v>
      </c>
      <c r="P20" s="67">
        <f>(O20/P$62)</f>
        <v>194.81633539698055</v>
      </c>
      <c r="Q20" s="68"/>
    </row>
    <row r="21" spans="1:17" ht="15.75">
      <c r="A21" s="69" t="s">
        <v>161</v>
      </c>
      <c r="B21" s="70"/>
      <c r="C21" s="71"/>
      <c r="D21" s="72">
        <f>SUM(D22:D31)</f>
        <v>1496816</v>
      </c>
      <c r="E21" s="72">
        <f>SUM(E22:E31)</f>
        <v>3091946</v>
      </c>
      <c r="F21" s="72">
        <f>SUM(F22:F31)</f>
        <v>0</v>
      </c>
      <c r="G21" s="72">
        <f>SUM(G22:G31)</f>
        <v>2595560</v>
      </c>
      <c r="H21" s="72">
        <f>SUM(H22:H31)</f>
        <v>0</v>
      </c>
      <c r="I21" s="72">
        <f>SUM(I22:I31)</f>
        <v>0</v>
      </c>
      <c r="J21" s="72">
        <f>SUM(J22:J31)</f>
        <v>0</v>
      </c>
      <c r="K21" s="72">
        <f>SUM(K22:K31)</f>
        <v>0</v>
      </c>
      <c r="L21" s="72">
        <f>SUM(L22:L31)</f>
        <v>0</v>
      </c>
      <c r="M21" s="72">
        <f>SUM(M22:M31)</f>
        <v>0</v>
      </c>
      <c r="N21" s="72">
        <f>SUM(N22:N31)</f>
        <v>0</v>
      </c>
      <c r="O21" s="73">
        <f>SUM(D21:N21)</f>
        <v>7184322</v>
      </c>
      <c r="P21" s="74">
        <f>(O21/P$62)</f>
        <v>780.31085043988264</v>
      </c>
      <c r="Q21" s="75"/>
    </row>
    <row r="22" spans="1:17">
      <c r="A22" s="63"/>
      <c r="B22" s="64">
        <v>331.2</v>
      </c>
      <c r="C22" s="65" t="s">
        <v>22</v>
      </c>
      <c r="D22" s="66">
        <v>21776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21776</v>
      </c>
      <c r="P22" s="67">
        <f>(O22/P$62)</f>
        <v>2.3651569458021071</v>
      </c>
      <c r="Q22" s="68"/>
    </row>
    <row r="23" spans="1:17">
      <c r="A23" s="63"/>
      <c r="B23" s="64">
        <v>331.5</v>
      </c>
      <c r="C23" s="65" t="s">
        <v>93</v>
      </c>
      <c r="D23" s="66">
        <v>47</v>
      </c>
      <c r="E23" s="66">
        <v>3091946</v>
      </c>
      <c r="F23" s="66">
        <v>0</v>
      </c>
      <c r="G23" s="66">
        <v>1690939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29" si="2">SUM(D23:N23)</f>
        <v>4782932</v>
      </c>
      <c r="P23" s="67">
        <f>(O23/P$62)</f>
        <v>519.4886499402628</v>
      </c>
      <c r="Q23" s="68"/>
    </row>
    <row r="24" spans="1:17">
      <c r="A24" s="63"/>
      <c r="B24" s="64">
        <v>334.2</v>
      </c>
      <c r="C24" s="65" t="s">
        <v>135</v>
      </c>
      <c r="D24" s="66">
        <v>9147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9147</v>
      </c>
      <c r="P24" s="67">
        <f>(O24/P$62)</f>
        <v>0.99348321928967087</v>
      </c>
      <c r="Q24" s="68"/>
    </row>
    <row r="25" spans="1:17">
      <c r="A25" s="63"/>
      <c r="B25" s="64">
        <v>335.125</v>
      </c>
      <c r="C25" s="65" t="s">
        <v>162</v>
      </c>
      <c r="D25" s="66">
        <v>351210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351210</v>
      </c>
      <c r="P25" s="67">
        <f>(O25/P$62)</f>
        <v>38.145975887911369</v>
      </c>
      <c r="Q25" s="68"/>
    </row>
    <row r="26" spans="1:17">
      <c r="A26" s="63"/>
      <c r="B26" s="64">
        <v>335.15</v>
      </c>
      <c r="C26" s="65" t="s">
        <v>108</v>
      </c>
      <c r="D26" s="66">
        <v>25926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25926</v>
      </c>
      <c r="P26" s="67">
        <f>(O26/P$62)</f>
        <v>2.8159009449332029</v>
      </c>
      <c r="Q26" s="68"/>
    </row>
    <row r="27" spans="1:17">
      <c r="A27" s="63"/>
      <c r="B27" s="64">
        <v>335.18</v>
      </c>
      <c r="C27" s="65" t="s">
        <v>163</v>
      </c>
      <c r="D27" s="66">
        <v>954848</v>
      </c>
      <c r="E27" s="66">
        <v>0</v>
      </c>
      <c r="F27" s="66">
        <v>0</v>
      </c>
      <c r="G27" s="66">
        <v>904621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1859469</v>
      </c>
      <c r="P27" s="67">
        <f>(O27/P$62)</f>
        <v>201.9625285109156</v>
      </c>
      <c r="Q27" s="68"/>
    </row>
    <row r="28" spans="1:17">
      <c r="A28" s="63"/>
      <c r="B28" s="64">
        <v>335.23</v>
      </c>
      <c r="C28" s="65" t="s">
        <v>77</v>
      </c>
      <c r="D28" s="66">
        <v>82801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82801</v>
      </c>
      <c r="P28" s="67">
        <f>(O28/P$62)</f>
        <v>8.9932659932659931</v>
      </c>
      <c r="Q28" s="68"/>
    </row>
    <row r="29" spans="1:17">
      <c r="A29" s="63"/>
      <c r="B29" s="64">
        <v>335.29</v>
      </c>
      <c r="C29" s="65" t="s">
        <v>78</v>
      </c>
      <c r="D29" s="66">
        <v>65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65</v>
      </c>
      <c r="P29" s="67">
        <f>(O29/P$62)</f>
        <v>7.0598457695231886E-3</v>
      </c>
      <c r="Q29" s="68"/>
    </row>
    <row r="30" spans="1:17">
      <c r="A30" s="63"/>
      <c r="B30" s="64">
        <v>335.45</v>
      </c>
      <c r="C30" s="65" t="s">
        <v>164</v>
      </c>
      <c r="D30" s="66">
        <v>23748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" si="3">SUM(D30:N30)</f>
        <v>23748</v>
      </c>
      <c r="P30" s="67">
        <f>(O30/P$62)</f>
        <v>2.5793418051482568</v>
      </c>
      <c r="Q30" s="68"/>
    </row>
    <row r="31" spans="1:17">
      <c r="A31" s="63"/>
      <c r="B31" s="64">
        <v>338</v>
      </c>
      <c r="C31" s="65" t="s">
        <v>33</v>
      </c>
      <c r="D31" s="66">
        <v>27248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27248</v>
      </c>
      <c r="P31" s="67">
        <f>(O31/P$62)</f>
        <v>2.9594873465841207</v>
      </c>
      <c r="Q31" s="68"/>
    </row>
    <row r="32" spans="1:17" ht="15.75">
      <c r="A32" s="69" t="s">
        <v>38</v>
      </c>
      <c r="B32" s="70"/>
      <c r="C32" s="71"/>
      <c r="D32" s="72">
        <f>SUM(D33:D45)</f>
        <v>9156932</v>
      </c>
      <c r="E32" s="72">
        <f>SUM(E33:E45)</f>
        <v>0</v>
      </c>
      <c r="F32" s="72">
        <f>SUM(F33:F45)</f>
        <v>0</v>
      </c>
      <c r="G32" s="72">
        <f>SUM(G33:G45)</f>
        <v>0</v>
      </c>
      <c r="H32" s="72">
        <f>SUM(H33:H45)</f>
        <v>0</v>
      </c>
      <c r="I32" s="72">
        <f>SUM(I33:I45)</f>
        <v>19685728</v>
      </c>
      <c r="J32" s="72">
        <f>SUM(J33:J45)</f>
        <v>9776229</v>
      </c>
      <c r="K32" s="72">
        <f>SUM(K33:K45)</f>
        <v>0</v>
      </c>
      <c r="L32" s="72">
        <f>SUM(L33:L45)</f>
        <v>0</v>
      </c>
      <c r="M32" s="72">
        <f>SUM(M33:M45)</f>
        <v>0</v>
      </c>
      <c r="N32" s="72">
        <f>SUM(N33:N45)</f>
        <v>0</v>
      </c>
      <c r="O32" s="72">
        <f>SUM(D32:N32)</f>
        <v>38618889</v>
      </c>
      <c r="P32" s="74">
        <f>(O32/P$62)</f>
        <v>4194.5138481590093</v>
      </c>
      <c r="Q32" s="75"/>
    </row>
    <row r="33" spans="1:17">
      <c r="A33" s="63"/>
      <c r="B33" s="64">
        <v>341.2</v>
      </c>
      <c r="C33" s="65" t="s">
        <v>110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7584698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44" si="4">SUM(D33:N33)</f>
        <v>7584698</v>
      </c>
      <c r="P33" s="67">
        <f>(O33/P$62)</f>
        <v>823.79689366786135</v>
      </c>
      <c r="Q33" s="68"/>
    </row>
    <row r="34" spans="1:17">
      <c r="A34" s="63"/>
      <c r="B34" s="64">
        <v>342.1</v>
      </c>
      <c r="C34" s="65" t="s">
        <v>42</v>
      </c>
      <c r="D34" s="66">
        <v>2418566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2418566</v>
      </c>
      <c r="P34" s="67">
        <f>(O34/P$62)</f>
        <v>262.68773759096342</v>
      </c>
      <c r="Q34" s="68"/>
    </row>
    <row r="35" spans="1:17">
      <c r="A35" s="63"/>
      <c r="B35" s="64">
        <v>342.2</v>
      </c>
      <c r="C35" s="65" t="s">
        <v>43</v>
      </c>
      <c r="D35" s="66">
        <v>118476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118476</v>
      </c>
      <c r="P35" s="67">
        <f>(O35/P$62)</f>
        <v>12.868035190615835</v>
      </c>
      <c r="Q35" s="68"/>
    </row>
    <row r="36" spans="1:17">
      <c r="A36" s="63"/>
      <c r="B36" s="64">
        <v>342.5</v>
      </c>
      <c r="C36" s="65" t="s">
        <v>80</v>
      </c>
      <c r="D36" s="66">
        <v>141119</v>
      </c>
      <c r="E36" s="66">
        <v>0</v>
      </c>
      <c r="F36" s="66">
        <v>0</v>
      </c>
      <c r="G36" s="66">
        <v>0</v>
      </c>
      <c r="H36" s="66">
        <v>0</v>
      </c>
      <c r="I36" s="66">
        <v>34255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175374</v>
      </c>
      <c r="P36" s="67">
        <f>(O36/P$62)</f>
        <v>19.047898338220918</v>
      </c>
      <c r="Q36" s="68"/>
    </row>
    <row r="37" spans="1:17">
      <c r="A37" s="63"/>
      <c r="B37" s="64">
        <v>342.6</v>
      </c>
      <c r="C37" s="65" t="s">
        <v>81</v>
      </c>
      <c r="D37" s="66">
        <v>499879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499879</v>
      </c>
      <c r="P37" s="67">
        <f>(O37/P$62)</f>
        <v>54.293363744976645</v>
      </c>
      <c r="Q37" s="68"/>
    </row>
    <row r="38" spans="1:17">
      <c r="A38" s="63"/>
      <c r="B38" s="64">
        <v>343.4</v>
      </c>
      <c r="C38" s="65" t="s">
        <v>44</v>
      </c>
      <c r="D38" s="66">
        <v>1257922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1257922</v>
      </c>
      <c r="P38" s="67">
        <f>(O38/P$62)</f>
        <v>136.62669707830997</v>
      </c>
      <c r="Q38" s="68"/>
    </row>
    <row r="39" spans="1:17">
      <c r="A39" s="63"/>
      <c r="B39" s="64">
        <v>343.9</v>
      </c>
      <c r="C39" s="65" t="s">
        <v>45</v>
      </c>
      <c r="D39" s="66">
        <v>2431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2431</v>
      </c>
      <c r="P39" s="67">
        <f>(O39/P$62)</f>
        <v>0.26403823178016728</v>
      </c>
      <c r="Q39" s="68"/>
    </row>
    <row r="40" spans="1:17">
      <c r="A40" s="63"/>
      <c r="B40" s="64">
        <v>344.2</v>
      </c>
      <c r="C40" s="65" t="s">
        <v>111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15191347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15191347</v>
      </c>
      <c r="P40" s="67">
        <f>(O40/P$62)</f>
        <v>1649.9779515585967</v>
      </c>
      <c r="Q40" s="68"/>
    </row>
    <row r="41" spans="1:17">
      <c r="A41" s="63"/>
      <c r="B41" s="64">
        <v>344.5</v>
      </c>
      <c r="C41" s="65" t="s">
        <v>112</v>
      </c>
      <c r="D41" s="66">
        <v>3292125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3292125</v>
      </c>
      <c r="P41" s="67">
        <f>(O41/P$62)</f>
        <v>357.56761159986968</v>
      </c>
      <c r="Q41" s="68"/>
    </row>
    <row r="42" spans="1:17">
      <c r="A42" s="63"/>
      <c r="B42" s="64">
        <v>347.2</v>
      </c>
      <c r="C42" s="65" t="s">
        <v>47</v>
      </c>
      <c r="D42" s="66">
        <v>1152074</v>
      </c>
      <c r="E42" s="66">
        <v>0</v>
      </c>
      <c r="F42" s="66">
        <v>0</v>
      </c>
      <c r="G42" s="66">
        <v>0</v>
      </c>
      <c r="H42" s="66">
        <v>0</v>
      </c>
      <c r="I42" s="66">
        <v>4192118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5344192</v>
      </c>
      <c r="P42" s="67">
        <f>(O42/P$62)</f>
        <v>580.44878896491798</v>
      </c>
      <c r="Q42" s="68"/>
    </row>
    <row r="43" spans="1:17">
      <c r="A43" s="63"/>
      <c r="B43" s="64">
        <v>347.4</v>
      </c>
      <c r="C43" s="65" t="s">
        <v>140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6284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6284</v>
      </c>
      <c r="P43" s="67">
        <f>(O43/P$62)</f>
        <v>0.68252416639513414</v>
      </c>
      <c r="Q43" s="68"/>
    </row>
    <row r="44" spans="1:17">
      <c r="A44" s="63"/>
      <c r="B44" s="64">
        <v>347.9</v>
      </c>
      <c r="C44" s="65" t="s">
        <v>127</v>
      </c>
      <c r="D44" s="66">
        <v>180579</v>
      </c>
      <c r="E44" s="66">
        <v>0</v>
      </c>
      <c r="F44" s="66">
        <v>0</v>
      </c>
      <c r="G44" s="66">
        <v>0</v>
      </c>
      <c r="H44" s="66">
        <v>0</v>
      </c>
      <c r="I44" s="66">
        <v>106430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287009</v>
      </c>
      <c r="P44" s="67">
        <f>(O44/P$62)</f>
        <v>31.172911914847397</v>
      </c>
      <c r="Q44" s="68"/>
    </row>
    <row r="45" spans="1:17">
      <c r="A45" s="63"/>
      <c r="B45" s="64">
        <v>349</v>
      </c>
      <c r="C45" s="65" t="s">
        <v>165</v>
      </c>
      <c r="D45" s="66">
        <v>93761</v>
      </c>
      <c r="E45" s="66">
        <v>0</v>
      </c>
      <c r="F45" s="66">
        <v>0</v>
      </c>
      <c r="G45" s="66">
        <v>0</v>
      </c>
      <c r="H45" s="66">
        <v>0</v>
      </c>
      <c r="I45" s="66">
        <v>155294</v>
      </c>
      <c r="J45" s="66">
        <v>2191531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2440586</v>
      </c>
      <c r="P45" s="67">
        <f>(O45/P$62)</f>
        <v>265.07939611165415</v>
      </c>
      <c r="Q45" s="68"/>
    </row>
    <row r="46" spans="1:17" ht="15.75">
      <c r="A46" s="69" t="s">
        <v>39</v>
      </c>
      <c r="B46" s="70"/>
      <c r="C46" s="71"/>
      <c r="D46" s="72">
        <f>SUM(D47:D48)</f>
        <v>3214593</v>
      </c>
      <c r="E46" s="72">
        <f>SUM(E47:E48)</f>
        <v>0</v>
      </c>
      <c r="F46" s="72">
        <f>SUM(F47:F48)</f>
        <v>0</v>
      </c>
      <c r="G46" s="72">
        <f>SUM(G47:G48)</f>
        <v>0</v>
      </c>
      <c r="H46" s="72">
        <f>SUM(H47:H48)</f>
        <v>0</v>
      </c>
      <c r="I46" s="72">
        <f>SUM(I47:I48)</f>
        <v>68824</v>
      </c>
      <c r="J46" s="72">
        <f>SUM(J47:J48)</f>
        <v>0</v>
      </c>
      <c r="K46" s="72">
        <f>SUM(K47:K48)</f>
        <v>0</v>
      </c>
      <c r="L46" s="72">
        <f>SUM(L47:L48)</f>
        <v>0</v>
      </c>
      <c r="M46" s="72">
        <f>SUM(M47:M48)</f>
        <v>0</v>
      </c>
      <c r="N46" s="72">
        <f>SUM(N47:N48)</f>
        <v>0</v>
      </c>
      <c r="O46" s="72">
        <f>SUM(D46:N46)</f>
        <v>3283417</v>
      </c>
      <c r="P46" s="74">
        <f>(O46/P$62)</f>
        <v>356.62180949277723</v>
      </c>
      <c r="Q46" s="75"/>
    </row>
    <row r="47" spans="1:17">
      <c r="A47" s="76"/>
      <c r="B47" s="77">
        <v>351.5</v>
      </c>
      <c r="C47" s="78" t="s">
        <v>84</v>
      </c>
      <c r="D47" s="66">
        <v>13406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48" si="5">SUM(D47:N47)</f>
        <v>13406</v>
      </c>
      <c r="P47" s="67">
        <f>(O47/P$62)</f>
        <v>1.4560660367111979</v>
      </c>
      <c r="Q47" s="68"/>
    </row>
    <row r="48" spans="1:17">
      <c r="A48" s="76"/>
      <c r="B48" s="77">
        <v>354</v>
      </c>
      <c r="C48" s="78" t="s">
        <v>50</v>
      </c>
      <c r="D48" s="66">
        <v>3201187</v>
      </c>
      <c r="E48" s="66">
        <v>0</v>
      </c>
      <c r="F48" s="66">
        <v>0</v>
      </c>
      <c r="G48" s="66">
        <v>0</v>
      </c>
      <c r="H48" s="66">
        <v>0</v>
      </c>
      <c r="I48" s="66">
        <v>68824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5"/>
        <v>3270011</v>
      </c>
      <c r="P48" s="67">
        <f>(O48/P$62)</f>
        <v>355.16574345606602</v>
      </c>
      <c r="Q48" s="68"/>
    </row>
    <row r="49" spans="1:120" ht="15.75">
      <c r="A49" s="69" t="s">
        <v>4</v>
      </c>
      <c r="B49" s="70"/>
      <c r="C49" s="71"/>
      <c r="D49" s="72">
        <f>SUM(D50:D55)</f>
        <v>3825037</v>
      </c>
      <c r="E49" s="72">
        <f>SUM(E50:E55)</f>
        <v>4611885</v>
      </c>
      <c r="F49" s="72">
        <f>SUM(F50:F55)</f>
        <v>33418</v>
      </c>
      <c r="G49" s="72">
        <f>SUM(G50:G55)</f>
        <v>2487540</v>
      </c>
      <c r="H49" s="72">
        <f>SUM(H50:H55)</f>
        <v>0</v>
      </c>
      <c r="I49" s="72">
        <f>SUM(I50:I55)</f>
        <v>2092583</v>
      </c>
      <c r="J49" s="72">
        <f>SUM(J50:J55)</f>
        <v>1273585</v>
      </c>
      <c r="K49" s="72">
        <f>SUM(K50:K55)</f>
        <v>39185336</v>
      </c>
      <c r="L49" s="72">
        <f>SUM(L50:L55)</f>
        <v>0</v>
      </c>
      <c r="M49" s="72">
        <f>SUM(M50:M55)</f>
        <v>0</v>
      </c>
      <c r="N49" s="72">
        <f>SUM(N50:N55)</f>
        <v>0</v>
      </c>
      <c r="O49" s="72">
        <f>SUM(D49:N49)</f>
        <v>53509384</v>
      </c>
      <c r="P49" s="74">
        <f>(O49/P$62)</f>
        <v>5811.8153578798738</v>
      </c>
      <c r="Q49" s="75"/>
    </row>
    <row r="50" spans="1:120">
      <c r="A50" s="63"/>
      <c r="B50" s="64">
        <v>361.1</v>
      </c>
      <c r="C50" s="65" t="s">
        <v>52</v>
      </c>
      <c r="D50" s="66">
        <v>2840220</v>
      </c>
      <c r="E50" s="66">
        <v>3843009</v>
      </c>
      <c r="F50" s="66">
        <v>33418</v>
      </c>
      <c r="G50" s="66">
        <v>2099717</v>
      </c>
      <c r="H50" s="66">
        <v>0</v>
      </c>
      <c r="I50" s="66">
        <v>1435604</v>
      </c>
      <c r="J50" s="66">
        <v>1080251</v>
      </c>
      <c r="K50" s="66">
        <v>26206689</v>
      </c>
      <c r="L50" s="66">
        <v>0</v>
      </c>
      <c r="M50" s="66">
        <v>0</v>
      </c>
      <c r="N50" s="66">
        <v>0</v>
      </c>
      <c r="O50" s="66">
        <f>SUM(D50:N50)</f>
        <v>37538908</v>
      </c>
      <c r="P50" s="67">
        <f>(O50/P$62)</f>
        <v>4077.2138590203108</v>
      </c>
      <c r="Q50" s="68"/>
    </row>
    <row r="51" spans="1:120">
      <c r="A51" s="63"/>
      <c r="B51" s="64">
        <v>361.3</v>
      </c>
      <c r="C51" s="65" t="s">
        <v>53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-1452926</v>
      </c>
      <c r="L51" s="66">
        <v>0</v>
      </c>
      <c r="M51" s="66">
        <v>0</v>
      </c>
      <c r="N51" s="66">
        <v>0</v>
      </c>
      <c r="O51" s="66">
        <f t="shared" ref="O51:O59" si="6">SUM(D51:N51)</f>
        <v>-1452926</v>
      </c>
      <c r="P51" s="67">
        <f>(O51/P$62)</f>
        <v>-157.8066688389269</v>
      </c>
      <c r="Q51" s="68"/>
    </row>
    <row r="52" spans="1:120">
      <c r="A52" s="63"/>
      <c r="B52" s="64">
        <v>362</v>
      </c>
      <c r="C52" s="65" t="s">
        <v>54</v>
      </c>
      <c r="D52" s="66">
        <v>93890</v>
      </c>
      <c r="E52" s="66">
        <v>0</v>
      </c>
      <c r="F52" s="66">
        <v>0</v>
      </c>
      <c r="G52" s="66">
        <v>0</v>
      </c>
      <c r="H52" s="66">
        <v>0</v>
      </c>
      <c r="I52" s="66">
        <v>655053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748943</v>
      </c>
      <c r="P52" s="67">
        <f>(O52/P$62)</f>
        <v>81.344954925600092</v>
      </c>
      <c r="Q52" s="68"/>
    </row>
    <row r="53" spans="1:120">
      <c r="A53" s="63"/>
      <c r="B53" s="64">
        <v>366</v>
      </c>
      <c r="C53" s="65" t="s">
        <v>55</v>
      </c>
      <c r="D53" s="66">
        <v>0</v>
      </c>
      <c r="E53" s="66">
        <v>579412</v>
      </c>
      <c r="F53" s="66">
        <v>0</v>
      </c>
      <c r="G53" s="66">
        <v>294095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873507</v>
      </c>
      <c r="P53" s="67">
        <f>(O53/P$62)</f>
        <v>94.874226132290644</v>
      </c>
      <c r="Q53" s="68"/>
    </row>
    <row r="54" spans="1:120">
      <c r="A54" s="63"/>
      <c r="B54" s="64">
        <v>368</v>
      </c>
      <c r="C54" s="65" t="s">
        <v>56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12926051</v>
      </c>
      <c r="L54" s="66">
        <v>0</v>
      </c>
      <c r="M54" s="66">
        <v>0</v>
      </c>
      <c r="N54" s="66">
        <v>0</v>
      </c>
      <c r="O54" s="66">
        <f t="shared" si="6"/>
        <v>12926051</v>
      </c>
      <c r="P54" s="67">
        <f>(O54/P$62)</f>
        <v>1403.937330292169</v>
      </c>
      <c r="Q54" s="68"/>
    </row>
    <row r="55" spans="1:120">
      <c r="A55" s="63"/>
      <c r="B55" s="64">
        <v>369.9</v>
      </c>
      <c r="C55" s="65" t="s">
        <v>58</v>
      </c>
      <c r="D55" s="66">
        <v>890927</v>
      </c>
      <c r="E55" s="66">
        <v>189464</v>
      </c>
      <c r="F55" s="66">
        <v>0</v>
      </c>
      <c r="G55" s="66">
        <v>93728</v>
      </c>
      <c r="H55" s="66">
        <v>0</v>
      </c>
      <c r="I55" s="66">
        <v>1926</v>
      </c>
      <c r="J55" s="66">
        <v>193334</v>
      </c>
      <c r="K55" s="66">
        <v>1505522</v>
      </c>
      <c r="L55" s="66">
        <v>0</v>
      </c>
      <c r="M55" s="66">
        <v>0</v>
      </c>
      <c r="N55" s="66">
        <v>0</v>
      </c>
      <c r="O55" s="66">
        <f t="shared" si="6"/>
        <v>2874901</v>
      </c>
      <c r="P55" s="67">
        <f>(O55/P$62)</f>
        <v>312.25165634843052</v>
      </c>
      <c r="Q55" s="68"/>
    </row>
    <row r="56" spans="1:120" ht="15.75">
      <c r="A56" s="69" t="s">
        <v>40</v>
      </c>
      <c r="B56" s="70"/>
      <c r="C56" s="71"/>
      <c r="D56" s="72">
        <f>SUM(D57:D59)</f>
        <v>6519257</v>
      </c>
      <c r="E56" s="72">
        <f>SUM(E57:E59)</f>
        <v>3291116</v>
      </c>
      <c r="F56" s="72">
        <f>SUM(F57:F59)</f>
        <v>6377227</v>
      </c>
      <c r="G56" s="72">
        <f>SUM(G57:G59)</f>
        <v>15323801</v>
      </c>
      <c r="H56" s="72">
        <f>SUM(H57:H59)</f>
        <v>0</v>
      </c>
      <c r="I56" s="72">
        <f>SUM(I57:I59)</f>
        <v>0</v>
      </c>
      <c r="J56" s="72">
        <f>SUM(J57:J59)</f>
        <v>336156</v>
      </c>
      <c r="K56" s="72">
        <f>SUM(K57:K59)</f>
        <v>5420000</v>
      </c>
      <c r="L56" s="72">
        <f>SUM(L57:L59)</f>
        <v>0</v>
      </c>
      <c r="M56" s="72">
        <f>SUM(M57:M59)</f>
        <v>0</v>
      </c>
      <c r="N56" s="72">
        <f>SUM(N57:N59)</f>
        <v>0</v>
      </c>
      <c r="O56" s="72">
        <f t="shared" si="6"/>
        <v>37267557</v>
      </c>
      <c r="P56" s="74">
        <f>(O56/P$62)</f>
        <v>4047.7416096448355</v>
      </c>
      <c r="Q56" s="68"/>
    </row>
    <row r="57" spans="1:120">
      <c r="A57" s="63"/>
      <c r="B57" s="64">
        <v>381</v>
      </c>
      <c r="C57" s="65" t="s">
        <v>59</v>
      </c>
      <c r="D57" s="66">
        <v>6164921</v>
      </c>
      <c r="E57" s="66">
        <v>3291116</v>
      </c>
      <c r="F57" s="66">
        <v>6377227</v>
      </c>
      <c r="G57" s="66">
        <v>15323801</v>
      </c>
      <c r="H57" s="66">
        <v>0</v>
      </c>
      <c r="I57" s="66">
        <v>0</v>
      </c>
      <c r="J57" s="66">
        <v>187118</v>
      </c>
      <c r="K57" s="66">
        <v>5420000</v>
      </c>
      <c r="L57" s="66">
        <v>0</v>
      </c>
      <c r="M57" s="66">
        <v>0</v>
      </c>
      <c r="N57" s="66">
        <v>0</v>
      </c>
      <c r="O57" s="66">
        <f t="shared" si="6"/>
        <v>36764183</v>
      </c>
      <c r="P57" s="67">
        <f>(O57/P$62)</f>
        <v>3993.0686434234822</v>
      </c>
      <c r="Q57" s="68"/>
    </row>
    <row r="58" spans="1:120">
      <c r="A58" s="63"/>
      <c r="B58" s="64">
        <v>383.1</v>
      </c>
      <c r="C58" s="65" t="s">
        <v>173</v>
      </c>
      <c r="D58" s="66">
        <v>354336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354336</v>
      </c>
      <c r="P58" s="67">
        <f>(O58/P$62)</f>
        <v>38.485500162919514</v>
      </c>
      <c r="Q58" s="68"/>
    </row>
    <row r="59" spans="1:120" ht="15.75" thickBot="1">
      <c r="A59" s="63"/>
      <c r="B59" s="64">
        <v>389.7</v>
      </c>
      <c r="C59" s="65" t="s">
        <v>167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149038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149038</v>
      </c>
      <c r="P59" s="67">
        <f>(O59/P$62)</f>
        <v>16.187466058433799</v>
      </c>
      <c r="Q59" s="68"/>
    </row>
    <row r="60" spans="1:120" ht="16.5" thickBot="1">
      <c r="A60" s="79" t="s">
        <v>48</v>
      </c>
      <c r="B60" s="80"/>
      <c r="C60" s="81"/>
      <c r="D60" s="82">
        <f>SUM(D5,D15,D21,D32,D46,D49,D56)</f>
        <v>103765226</v>
      </c>
      <c r="E60" s="82">
        <f>SUM(E5,E15,E21,E32,E46,E49,E56)</f>
        <v>12602009</v>
      </c>
      <c r="F60" s="82">
        <f>SUM(F5,F15,F21,F32,F46,F49,F56)</f>
        <v>7129079</v>
      </c>
      <c r="G60" s="82">
        <f>SUM(G5,G15,G21,G32,G46,G49,G56)</f>
        <v>20796441</v>
      </c>
      <c r="H60" s="82">
        <f>SUM(H5,H15,H21,H32,H46,H49,H56)</f>
        <v>0</v>
      </c>
      <c r="I60" s="82">
        <f>SUM(I5,I15,I21,I32,I46,I49,I56)</f>
        <v>36613968</v>
      </c>
      <c r="J60" s="82">
        <f>SUM(J5,J15,J21,J32,J46,J49,J56)</f>
        <v>11385970</v>
      </c>
      <c r="K60" s="82">
        <f>SUM(K5,K15,K21,K32,K46,K49,K56)</f>
        <v>44605336</v>
      </c>
      <c r="L60" s="82">
        <f>SUM(L5,L15,L21,L32,L46,L49,L56)</f>
        <v>0</v>
      </c>
      <c r="M60" s="82">
        <f>SUM(M5,M15,M21,M32,M46,M49,M56)</f>
        <v>0</v>
      </c>
      <c r="N60" s="82">
        <f>SUM(N5,N15,N21,N32,N46,N49,N56)</f>
        <v>0</v>
      </c>
      <c r="O60" s="82">
        <f>SUM(D60:N60)</f>
        <v>236898029</v>
      </c>
      <c r="P60" s="83">
        <f>(O60/P$62)</f>
        <v>25730.208428369719</v>
      </c>
      <c r="Q60" s="61"/>
      <c r="R60" s="84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</row>
    <row r="61" spans="1:120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8"/>
    </row>
    <row r="62" spans="1:120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94" t="s">
        <v>175</v>
      </c>
      <c r="N62" s="94"/>
      <c r="O62" s="94"/>
      <c r="P62" s="92">
        <v>9207</v>
      </c>
    </row>
    <row r="63" spans="1:120">
      <c r="A63" s="95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98" t="s">
        <v>90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45587194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45587194</v>
      </c>
      <c r="O5" s="33">
        <f t="shared" ref="O5:O36" si="1">(N5/O$65)</f>
        <v>5579.8279069767441</v>
      </c>
      <c r="P5" s="6"/>
    </row>
    <row r="6" spans="1:133">
      <c r="A6" s="12"/>
      <c r="B6" s="25">
        <v>311</v>
      </c>
      <c r="C6" s="20" t="s">
        <v>3</v>
      </c>
      <c r="D6" s="46">
        <v>39110926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39110926</v>
      </c>
      <c r="O6" s="47">
        <f t="shared" si="1"/>
        <v>4787.1390452876376</v>
      </c>
      <c r="P6" s="9"/>
    </row>
    <row r="7" spans="1:133">
      <c r="A7" s="12"/>
      <c r="B7" s="25">
        <v>312.41000000000003</v>
      </c>
      <c r="C7" s="20" t="s">
        <v>73</v>
      </c>
      <c r="D7" s="46">
        <v>210104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210104</v>
      </c>
      <c r="O7" s="47">
        <f t="shared" si="1"/>
        <v>25.716523867809059</v>
      </c>
      <c r="P7" s="9"/>
    </row>
    <row r="8" spans="1:133">
      <c r="A8" s="12"/>
      <c r="B8" s="25">
        <v>312.42</v>
      </c>
      <c r="C8" s="20" t="s">
        <v>74</v>
      </c>
      <c r="D8" s="46">
        <v>100186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100186</v>
      </c>
      <c r="O8" s="47">
        <f t="shared" si="1"/>
        <v>12.26266829865361</v>
      </c>
      <c r="P8" s="9"/>
    </row>
    <row r="9" spans="1:133">
      <c r="A9" s="12"/>
      <c r="B9" s="25">
        <v>314.10000000000002</v>
      </c>
      <c r="C9" s="20" t="s">
        <v>12</v>
      </c>
      <c r="D9" s="46">
        <v>2568843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2568843</v>
      </c>
      <c r="O9" s="47">
        <f t="shared" si="1"/>
        <v>314.42386780905753</v>
      </c>
      <c r="P9" s="9"/>
    </row>
    <row r="10" spans="1:133">
      <c r="A10" s="12"/>
      <c r="B10" s="25">
        <v>314.3</v>
      </c>
      <c r="C10" s="20" t="s">
        <v>13</v>
      </c>
      <c r="D10" s="46">
        <v>1616381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1616381</v>
      </c>
      <c r="O10" s="47">
        <f t="shared" si="1"/>
        <v>197.84345165238679</v>
      </c>
      <c r="P10" s="9"/>
    </row>
    <row r="11" spans="1:133">
      <c r="A11" s="12"/>
      <c r="B11" s="25">
        <v>314.39999999999998</v>
      </c>
      <c r="C11" s="20" t="s">
        <v>15</v>
      </c>
      <c r="D11" s="46">
        <v>238984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238984</v>
      </c>
      <c r="O11" s="47">
        <f t="shared" si="1"/>
        <v>29.251407588739291</v>
      </c>
      <c r="P11" s="9"/>
    </row>
    <row r="12" spans="1:133">
      <c r="A12" s="12"/>
      <c r="B12" s="25">
        <v>314.8</v>
      </c>
      <c r="C12" s="20" t="s">
        <v>16</v>
      </c>
      <c r="D12" s="46">
        <v>8567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8567</v>
      </c>
      <c r="O12" s="47">
        <f t="shared" si="1"/>
        <v>1.0485924112607099</v>
      </c>
      <c r="P12" s="9"/>
    </row>
    <row r="13" spans="1:133">
      <c r="A13" s="12"/>
      <c r="B13" s="25">
        <v>315</v>
      </c>
      <c r="C13" s="20" t="s">
        <v>104</v>
      </c>
      <c r="D13" s="46">
        <v>1030492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1030492</v>
      </c>
      <c r="O13" s="47">
        <f t="shared" si="1"/>
        <v>126.13121175030599</v>
      </c>
      <c r="P13" s="9"/>
    </row>
    <row r="14" spans="1:133">
      <c r="A14" s="12"/>
      <c r="B14" s="25">
        <v>316</v>
      </c>
      <c r="C14" s="20" t="s">
        <v>105</v>
      </c>
      <c r="D14" s="46">
        <v>702711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702711</v>
      </c>
      <c r="O14" s="47">
        <f t="shared" si="1"/>
        <v>86.011138310893514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9573855</v>
      </c>
      <c r="E15" s="32">
        <f t="shared" si="3"/>
        <v>182028</v>
      </c>
      <c r="F15" s="32">
        <f t="shared" si="3"/>
        <v>740212</v>
      </c>
      <c r="G15" s="32">
        <f t="shared" si="3"/>
        <v>260980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10757075</v>
      </c>
      <c r="O15" s="45">
        <f t="shared" si="1"/>
        <v>1316.655446756426</v>
      </c>
      <c r="P15" s="10"/>
    </row>
    <row r="16" spans="1:133">
      <c r="A16" s="12"/>
      <c r="B16" s="25">
        <v>322</v>
      </c>
      <c r="C16" s="20" t="s">
        <v>0</v>
      </c>
      <c r="D16" s="46">
        <v>6919361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6919361</v>
      </c>
      <c r="O16" s="47">
        <f t="shared" si="1"/>
        <v>846.92301101591192</v>
      </c>
      <c r="P16" s="9"/>
    </row>
    <row r="17" spans="1:16">
      <c r="A17" s="12"/>
      <c r="B17" s="25">
        <v>323.10000000000002</v>
      </c>
      <c r="C17" s="20" t="s">
        <v>19</v>
      </c>
      <c r="D17" s="46">
        <v>2012907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2012907</v>
      </c>
      <c r="O17" s="47">
        <f t="shared" si="1"/>
        <v>246.37784577723377</v>
      </c>
      <c r="P17" s="9"/>
    </row>
    <row r="18" spans="1:16">
      <c r="A18" s="12"/>
      <c r="B18" s="25">
        <v>323.39999999999998</v>
      </c>
      <c r="C18" s="20" t="s">
        <v>20</v>
      </c>
      <c r="D18" s="46">
        <v>159632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159632</v>
      </c>
      <c r="O18" s="47">
        <f t="shared" si="1"/>
        <v>19.538800489596085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16087</v>
      </c>
      <c r="F19" s="46">
        <v>740212</v>
      </c>
      <c r="G19" s="46">
        <v>260980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1017279</v>
      </c>
      <c r="O19" s="47">
        <f t="shared" si="1"/>
        <v>124.5139534883721</v>
      </c>
      <c r="P19" s="9"/>
    </row>
    <row r="20" spans="1:16">
      <c r="A20" s="12"/>
      <c r="B20" s="25">
        <v>325.2</v>
      </c>
      <c r="C20" s="20" t="s">
        <v>106</v>
      </c>
      <c r="D20" s="46">
        <v>0</v>
      </c>
      <c r="E20" s="46">
        <v>165941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165941</v>
      </c>
      <c r="O20" s="47">
        <f t="shared" si="1"/>
        <v>20.311015911872705</v>
      </c>
      <c r="P20" s="9"/>
    </row>
    <row r="21" spans="1:16">
      <c r="A21" s="12"/>
      <c r="B21" s="25">
        <v>329</v>
      </c>
      <c r="C21" s="20" t="s">
        <v>21</v>
      </c>
      <c r="D21" s="46">
        <v>481955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481955</v>
      </c>
      <c r="O21" s="47">
        <f t="shared" si="1"/>
        <v>58.990820073439416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SUM(D23:D32)</f>
        <v>1071413</v>
      </c>
      <c r="E22" s="32">
        <f t="shared" si="5"/>
        <v>0</v>
      </c>
      <c r="F22" s="32">
        <f t="shared" si="5"/>
        <v>0</v>
      </c>
      <c r="G22" s="32">
        <f t="shared" si="5"/>
        <v>343894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1415307</v>
      </c>
      <c r="O22" s="45">
        <f t="shared" si="1"/>
        <v>173.23219094247247</v>
      </c>
      <c r="P22" s="10"/>
    </row>
    <row r="23" spans="1:16">
      <c r="A23" s="12"/>
      <c r="B23" s="25">
        <v>334.5</v>
      </c>
      <c r="C23" s="20" t="s">
        <v>94</v>
      </c>
      <c r="D23" s="46">
        <v>0</v>
      </c>
      <c r="E23" s="46">
        <v>0</v>
      </c>
      <c r="F23" s="46">
        <v>0</v>
      </c>
      <c r="G23" s="46">
        <v>343894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343894</v>
      </c>
      <c r="O23" s="47">
        <f t="shared" si="1"/>
        <v>42.092288861689106</v>
      </c>
      <c r="P23" s="9"/>
    </row>
    <row r="24" spans="1:16">
      <c r="A24" s="12"/>
      <c r="B24" s="25">
        <v>335.12</v>
      </c>
      <c r="C24" s="20" t="s">
        <v>107</v>
      </c>
      <c r="D24" s="46">
        <v>251252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251252</v>
      </c>
      <c r="O24" s="47">
        <f t="shared" si="1"/>
        <v>30.752998776009793</v>
      </c>
      <c r="P24" s="9"/>
    </row>
    <row r="25" spans="1:16">
      <c r="A25" s="12"/>
      <c r="B25" s="25">
        <v>335.15</v>
      </c>
      <c r="C25" s="20" t="s">
        <v>108</v>
      </c>
      <c r="D25" s="46">
        <v>23796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23796</v>
      </c>
      <c r="O25" s="47">
        <f t="shared" si="1"/>
        <v>2.9126070991432069</v>
      </c>
      <c r="P25" s="9"/>
    </row>
    <row r="26" spans="1:16">
      <c r="A26" s="12"/>
      <c r="B26" s="25">
        <v>335.18</v>
      </c>
      <c r="C26" s="20" t="s">
        <v>109</v>
      </c>
      <c r="D26" s="46">
        <v>597433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597433</v>
      </c>
      <c r="O26" s="47">
        <f t="shared" si="1"/>
        <v>73.125214198286415</v>
      </c>
      <c r="P26" s="9"/>
    </row>
    <row r="27" spans="1:16">
      <c r="A27" s="12"/>
      <c r="B27" s="25">
        <v>335.19</v>
      </c>
      <c r="C27" s="20" t="s">
        <v>125</v>
      </c>
      <c r="D27" s="46">
        <v>82735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82735</v>
      </c>
      <c r="O27" s="47">
        <f t="shared" si="1"/>
        <v>10.126682986536109</v>
      </c>
      <c r="P27" s="9"/>
    </row>
    <row r="28" spans="1:16">
      <c r="A28" s="12"/>
      <c r="B28" s="25">
        <v>335.23</v>
      </c>
      <c r="C28" s="20" t="s">
        <v>77</v>
      </c>
      <c r="D28" s="46">
        <v>30412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30412</v>
      </c>
      <c r="O28" s="47">
        <f t="shared" si="1"/>
        <v>3.7223990208078335</v>
      </c>
      <c r="P28" s="9"/>
    </row>
    <row r="29" spans="1:16">
      <c r="A29" s="12"/>
      <c r="B29" s="25">
        <v>335.29</v>
      </c>
      <c r="C29" s="20" t="s">
        <v>78</v>
      </c>
      <c r="D29" s="46">
        <v>2950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2950</v>
      </c>
      <c r="O29" s="47">
        <f t="shared" si="1"/>
        <v>0.36107711138310894</v>
      </c>
      <c r="P29" s="9"/>
    </row>
    <row r="30" spans="1:16">
      <c r="A30" s="12"/>
      <c r="B30" s="25">
        <v>335.49</v>
      </c>
      <c r="C30" s="20" t="s">
        <v>79</v>
      </c>
      <c r="D30" s="46">
        <v>42130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42130</v>
      </c>
      <c r="O30" s="47">
        <f t="shared" si="1"/>
        <v>5.1566707466340267</v>
      </c>
      <c r="P30" s="9"/>
    </row>
    <row r="31" spans="1:16">
      <c r="A31" s="12"/>
      <c r="B31" s="25">
        <v>337.2</v>
      </c>
      <c r="C31" s="20" t="s">
        <v>32</v>
      </c>
      <c r="D31" s="46">
        <v>14911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14911</v>
      </c>
      <c r="O31" s="47">
        <f t="shared" si="1"/>
        <v>1.8250917992656059</v>
      </c>
      <c r="P31" s="9"/>
    </row>
    <row r="32" spans="1:16">
      <c r="A32" s="12"/>
      <c r="B32" s="25">
        <v>338</v>
      </c>
      <c r="C32" s="20" t="s">
        <v>33</v>
      </c>
      <c r="D32" s="46">
        <v>25794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25794</v>
      </c>
      <c r="O32" s="47">
        <f t="shared" si="1"/>
        <v>3.1571603427172583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SUM(D34:D46)</f>
        <v>3741185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5254951</v>
      </c>
      <c r="J33" s="32">
        <f t="shared" si="7"/>
        <v>8702435</v>
      </c>
      <c r="K33" s="32">
        <f t="shared" si="7"/>
        <v>0</v>
      </c>
      <c r="L33" s="32">
        <f t="shared" si="7"/>
        <v>2886750</v>
      </c>
      <c r="M33" s="32">
        <f t="shared" si="7"/>
        <v>0</v>
      </c>
      <c r="N33" s="32">
        <f>SUM(D33:M33)</f>
        <v>20585321</v>
      </c>
      <c r="O33" s="45">
        <f t="shared" si="1"/>
        <v>2519.6231334149325</v>
      </c>
      <c r="P33" s="10"/>
    </row>
    <row r="34" spans="1:16">
      <c r="A34" s="12"/>
      <c r="B34" s="25">
        <v>341.2</v>
      </c>
      <c r="C34" s="20" t="s">
        <v>110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6824500</v>
      </c>
      <c r="K34" s="46">
        <v>0</v>
      </c>
      <c r="L34" s="46">
        <v>2886750</v>
      </c>
      <c r="M34" s="46">
        <v>0</v>
      </c>
      <c r="N34" s="46">
        <f t="shared" ref="N34:N46" si="8">SUM(D34:M34)</f>
        <v>9711250</v>
      </c>
      <c r="O34" s="47">
        <f t="shared" si="1"/>
        <v>1188.6474908200735</v>
      </c>
      <c r="P34" s="9"/>
    </row>
    <row r="35" spans="1:16">
      <c r="A35" s="12"/>
      <c r="B35" s="25">
        <v>342.1</v>
      </c>
      <c r="C35" s="20" t="s">
        <v>42</v>
      </c>
      <c r="D35" s="46">
        <v>852303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852303</v>
      </c>
      <c r="O35" s="47">
        <f t="shared" si="1"/>
        <v>104.32105263157895</v>
      </c>
      <c r="P35" s="9"/>
    </row>
    <row r="36" spans="1:16">
      <c r="A36" s="12"/>
      <c r="B36" s="25">
        <v>342.2</v>
      </c>
      <c r="C36" s="20" t="s">
        <v>43</v>
      </c>
      <c r="D36" s="46">
        <v>142499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142499</v>
      </c>
      <c r="O36" s="47">
        <f t="shared" si="1"/>
        <v>17.441738066095471</v>
      </c>
      <c r="P36" s="9"/>
    </row>
    <row r="37" spans="1:16">
      <c r="A37" s="12"/>
      <c r="B37" s="25">
        <v>342.3</v>
      </c>
      <c r="C37" s="20" t="s">
        <v>126</v>
      </c>
      <c r="D37" s="46">
        <v>20000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20000</v>
      </c>
      <c r="O37" s="47">
        <f t="shared" ref="O37:O63" si="9">(N37/O$65)</f>
        <v>2.4479804161566707</v>
      </c>
      <c r="P37" s="9"/>
    </row>
    <row r="38" spans="1:16">
      <c r="A38" s="12"/>
      <c r="B38" s="25">
        <v>342.5</v>
      </c>
      <c r="C38" s="20" t="s">
        <v>80</v>
      </c>
      <c r="D38" s="46">
        <v>180140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180140</v>
      </c>
      <c r="O38" s="47">
        <f t="shared" si="9"/>
        <v>22.048959608323134</v>
      </c>
      <c r="P38" s="9"/>
    </row>
    <row r="39" spans="1:16">
      <c r="A39" s="12"/>
      <c r="B39" s="25">
        <v>342.6</v>
      </c>
      <c r="C39" s="20" t="s">
        <v>81</v>
      </c>
      <c r="D39" s="46">
        <v>321920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321920</v>
      </c>
      <c r="O39" s="47">
        <f t="shared" si="9"/>
        <v>39.402692778457769</v>
      </c>
      <c r="P39" s="9"/>
    </row>
    <row r="40" spans="1:16">
      <c r="A40" s="12"/>
      <c r="B40" s="25">
        <v>343.4</v>
      </c>
      <c r="C40" s="20" t="s">
        <v>44</v>
      </c>
      <c r="D40" s="46">
        <v>1223340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1223340</v>
      </c>
      <c r="O40" s="47">
        <f t="shared" si="9"/>
        <v>149.73561811505508</v>
      </c>
      <c r="P40" s="9"/>
    </row>
    <row r="41" spans="1:16">
      <c r="A41" s="12"/>
      <c r="B41" s="25">
        <v>343.9</v>
      </c>
      <c r="C41" s="20" t="s">
        <v>45</v>
      </c>
      <c r="D41" s="46">
        <v>3094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3094</v>
      </c>
      <c r="O41" s="47">
        <f t="shared" si="9"/>
        <v>0.37870257037943694</v>
      </c>
      <c r="P41" s="9"/>
    </row>
    <row r="42" spans="1:16">
      <c r="A42" s="12"/>
      <c r="B42" s="25">
        <v>344.2</v>
      </c>
      <c r="C42" s="20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3299188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3299188</v>
      </c>
      <c r="O42" s="47">
        <f t="shared" si="9"/>
        <v>403.81738066095471</v>
      </c>
      <c r="P42" s="9"/>
    </row>
    <row r="43" spans="1:16">
      <c r="A43" s="12"/>
      <c r="B43" s="25">
        <v>344.5</v>
      </c>
      <c r="C43" s="20" t="s">
        <v>112</v>
      </c>
      <c r="D43" s="46">
        <v>958231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958231</v>
      </c>
      <c r="O43" s="47">
        <f t="shared" si="9"/>
        <v>117.28653610771114</v>
      </c>
      <c r="P43" s="9"/>
    </row>
    <row r="44" spans="1:16">
      <c r="A44" s="12"/>
      <c r="B44" s="25">
        <v>347.2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1743180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1743180</v>
      </c>
      <c r="O44" s="47">
        <f t="shared" si="9"/>
        <v>213.36352509179926</v>
      </c>
      <c r="P44" s="9"/>
    </row>
    <row r="45" spans="1:16">
      <c r="A45" s="12"/>
      <c r="B45" s="25">
        <v>347.9</v>
      </c>
      <c r="C45" s="20" t="s">
        <v>127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159645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159645</v>
      </c>
      <c r="O45" s="47">
        <f t="shared" si="9"/>
        <v>19.540391676866584</v>
      </c>
      <c r="P45" s="9"/>
    </row>
    <row r="46" spans="1:16">
      <c r="A46" s="12"/>
      <c r="B46" s="25">
        <v>349</v>
      </c>
      <c r="C46" s="20" t="s">
        <v>1</v>
      </c>
      <c r="D46" s="46">
        <v>39658</v>
      </c>
      <c r="E46" s="46">
        <v>0</v>
      </c>
      <c r="F46" s="46">
        <v>0</v>
      </c>
      <c r="G46" s="46">
        <v>0</v>
      </c>
      <c r="H46" s="46">
        <v>0</v>
      </c>
      <c r="I46" s="46">
        <v>52938</v>
      </c>
      <c r="J46" s="46">
        <v>1877935</v>
      </c>
      <c r="K46" s="46">
        <v>0</v>
      </c>
      <c r="L46" s="46">
        <v>0</v>
      </c>
      <c r="M46" s="46">
        <v>0</v>
      </c>
      <c r="N46" s="46">
        <f t="shared" si="8"/>
        <v>1970531</v>
      </c>
      <c r="O46" s="47">
        <f t="shared" si="9"/>
        <v>241.19106487148102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SUM(D48:D48)</f>
        <v>1924182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1924182</v>
      </c>
      <c r="O47" s="45">
        <f t="shared" si="9"/>
        <v>235.51799265605874</v>
      </c>
      <c r="P47" s="10"/>
    </row>
    <row r="48" spans="1:16">
      <c r="A48" s="13"/>
      <c r="B48" s="39">
        <v>354</v>
      </c>
      <c r="C48" s="21" t="s">
        <v>50</v>
      </c>
      <c r="D48" s="46">
        <v>1924182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1924182</v>
      </c>
      <c r="O48" s="47">
        <f t="shared" si="9"/>
        <v>235.51799265605874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1032925</v>
      </c>
      <c r="E49" s="32">
        <f t="shared" si="11"/>
        <v>411494</v>
      </c>
      <c r="F49" s="32">
        <f t="shared" si="11"/>
        <v>72</v>
      </c>
      <c r="G49" s="32">
        <f t="shared" si="11"/>
        <v>267140</v>
      </c>
      <c r="H49" s="32">
        <f t="shared" si="11"/>
        <v>0</v>
      </c>
      <c r="I49" s="32">
        <f t="shared" si="11"/>
        <v>38108</v>
      </c>
      <c r="J49" s="32">
        <f t="shared" si="11"/>
        <v>427354</v>
      </c>
      <c r="K49" s="32">
        <f t="shared" si="11"/>
        <v>21745998</v>
      </c>
      <c r="L49" s="32">
        <f t="shared" si="11"/>
        <v>2084471</v>
      </c>
      <c r="M49" s="32">
        <f t="shared" si="11"/>
        <v>0</v>
      </c>
      <c r="N49" s="32">
        <f>SUM(D49:M49)</f>
        <v>26007562</v>
      </c>
      <c r="O49" s="45">
        <f t="shared" si="9"/>
        <v>3183.3001223990209</v>
      </c>
      <c r="P49" s="10"/>
    </row>
    <row r="50" spans="1:119">
      <c r="A50" s="12"/>
      <c r="B50" s="25">
        <v>361.1</v>
      </c>
      <c r="C50" s="20" t="s">
        <v>52</v>
      </c>
      <c r="D50" s="46">
        <v>383726</v>
      </c>
      <c r="E50" s="46">
        <v>44</v>
      </c>
      <c r="F50" s="46">
        <v>72</v>
      </c>
      <c r="G50" s="46">
        <v>242329</v>
      </c>
      <c r="H50" s="46">
        <v>0</v>
      </c>
      <c r="I50" s="46">
        <v>14615</v>
      </c>
      <c r="J50" s="46">
        <v>152067</v>
      </c>
      <c r="K50" s="46">
        <v>85537</v>
      </c>
      <c r="L50" s="46">
        <v>7792</v>
      </c>
      <c r="M50" s="46">
        <v>0</v>
      </c>
      <c r="N50" s="46">
        <f>SUM(D50:M50)</f>
        <v>886182</v>
      </c>
      <c r="O50" s="47">
        <f t="shared" si="9"/>
        <v>108.46780905752755</v>
      </c>
      <c r="P50" s="9"/>
    </row>
    <row r="51" spans="1:119">
      <c r="A51" s="12"/>
      <c r="B51" s="25">
        <v>361.2</v>
      </c>
      <c r="C51" s="20" t="s">
        <v>85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1942825</v>
      </c>
      <c r="L51" s="46">
        <v>400628</v>
      </c>
      <c r="M51" s="46">
        <v>0</v>
      </c>
      <c r="N51" s="46">
        <f t="shared" ref="N51:N58" si="12">SUM(D51:M51)</f>
        <v>2343453</v>
      </c>
      <c r="O51" s="47">
        <f t="shared" si="9"/>
        <v>286.8363525091799</v>
      </c>
      <c r="P51" s="9"/>
    </row>
    <row r="52" spans="1:119">
      <c r="A52" s="12"/>
      <c r="B52" s="25">
        <v>361.3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13087306</v>
      </c>
      <c r="L52" s="46">
        <v>1676051</v>
      </c>
      <c r="M52" s="46">
        <v>0</v>
      </c>
      <c r="N52" s="46">
        <f t="shared" si="12"/>
        <v>14763357</v>
      </c>
      <c r="O52" s="47">
        <f t="shared" si="9"/>
        <v>1807.0204406364749</v>
      </c>
      <c r="P52" s="9"/>
    </row>
    <row r="53" spans="1:119">
      <c r="A53" s="12"/>
      <c r="B53" s="25">
        <v>362</v>
      </c>
      <c r="C53" s="20" t="s">
        <v>54</v>
      </c>
      <c r="D53" s="46">
        <v>42749</v>
      </c>
      <c r="E53" s="46">
        <v>0</v>
      </c>
      <c r="F53" s="46">
        <v>0</v>
      </c>
      <c r="G53" s="46">
        <v>0</v>
      </c>
      <c r="H53" s="46">
        <v>0</v>
      </c>
      <c r="I53" s="46">
        <v>6559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49308</v>
      </c>
      <c r="O53" s="47">
        <f t="shared" si="9"/>
        <v>6.0352509179926557</v>
      </c>
      <c r="P53" s="9"/>
    </row>
    <row r="54" spans="1:119">
      <c r="A54" s="12"/>
      <c r="B54" s="25">
        <v>364</v>
      </c>
      <c r="C54" s="20" t="s">
        <v>113</v>
      </c>
      <c r="D54" s="46">
        <v>352339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11650</v>
      </c>
      <c r="K54" s="46">
        <v>0</v>
      </c>
      <c r="L54" s="46">
        <v>0</v>
      </c>
      <c r="M54" s="46">
        <v>0</v>
      </c>
      <c r="N54" s="46">
        <f t="shared" si="12"/>
        <v>363989</v>
      </c>
      <c r="O54" s="47">
        <f t="shared" si="9"/>
        <v>44.551897184822522</v>
      </c>
      <c r="P54" s="9"/>
    </row>
    <row r="55" spans="1:119">
      <c r="A55" s="12"/>
      <c r="B55" s="25">
        <v>366</v>
      </c>
      <c r="C55" s="20" t="s">
        <v>55</v>
      </c>
      <c r="D55" s="46">
        <v>0</v>
      </c>
      <c r="E55" s="46">
        <v>411367</v>
      </c>
      <c r="F55" s="46">
        <v>0</v>
      </c>
      <c r="G55" s="46">
        <v>10000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421367</v>
      </c>
      <c r="O55" s="47">
        <f t="shared" si="9"/>
        <v>51.574908200734392</v>
      </c>
      <c r="P55" s="9"/>
    </row>
    <row r="56" spans="1:119">
      <c r="A56" s="12"/>
      <c r="B56" s="25">
        <v>368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6621217</v>
      </c>
      <c r="L56" s="46">
        <v>0</v>
      </c>
      <c r="M56" s="46">
        <v>0</v>
      </c>
      <c r="N56" s="46">
        <f t="shared" si="12"/>
        <v>6621217</v>
      </c>
      <c r="O56" s="47">
        <f t="shared" si="9"/>
        <v>810.4304773561812</v>
      </c>
      <c r="P56" s="9"/>
    </row>
    <row r="57" spans="1:119">
      <c r="A57" s="12"/>
      <c r="B57" s="25">
        <v>369.3</v>
      </c>
      <c r="C57" s="20" t="s">
        <v>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261031</v>
      </c>
      <c r="K57" s="46">
        <v>0</v>
      </c>
      <c r="L57" s="46">
        <v>0</v>
      </c>
      <c r="M57" s="46">
        <v>0</v>
      </c>
      <c r="N57" s="46">
        <f t="shared" si="12"/>
        <v>261031</v>
      </c>
      <c r="O57" s="47">
        <f t="shared" si="9"/>
        <v>31.949938800489598</v>
      </c>
      <c r="P57" s="9"/>
    </row>
    <row r="58" spans="1:119">
      <c r="A58" s="12"/>
      <c r="B58" s="25">
        <v>369.9</v>
      </c>
      <c r="C58" s="20" t="s">
        <v>58</v>
      </c>
      <c r="D58" s="46">
        <v>254111</v>
      </c>
      <c r="E58" s="46">
        <v>83</v>
      </c>
      <c r="F58" s="46">
        <v>0</v>
      </c>
      <c r="G58" s="46">
        <v>14811</v>
      </c>
      <c r="H58" s="46">
        <v>0</v>
      </c>
      <c r="I58" s="46">
        <v>16934</v>
      </c>
      <c r="J58" s="46">
        <v>2606</v>
      </c>
      <c r="K58" s="46">
        <v>9113</v>
      </c>
      <c r="L58" s="46">
        <v>0</v>
      </c>
      <c r="M58" s="46">
        <v>0</v>
      </c>
      <c r="N58" s="46">
        <f t="shared" si="12"/>
        <v>297658</v>
      </c>
      <c r="O58" s="47">
        <f t="shared" si="9"/>
        <v>36.433047735618118</v>
      </c>
      <c r="P58" s="9"/>
    </row>
    <row r="59" spans="1:119" ht="15.75">
      <c r="A59" s="29" t="s">
        <v>40</v>
      </c>
      <c r="B59" s="30"/>
      <c r="C59" s="31"/>
      <c r="D59" s="32">
        <f t="shared" ref="D59:M59" si="13">SUM(D60:D62)</f>
        <v>885000</v>
      </c>
      <c r="E59" s="32">
        <f t="shared" si="13"/>
        <v>0</v>
      </c>
      <c r="F59" s="32">
        <f t="shared" si="13"/>
        <v>6624949</v>
      </c>
      <c r="G59" s="32">
        <f t="shared" si="13"/>
        <v>83678633</v>
      </c>
      <c r="H59" s="32">
        <f t="shared" si="13"/>
        <v>0</v>
      </c>
      <c r="I59" s="32">
        <f t="shared" si="13"/>
        <v>1250000</v>
      </c>
      <c r="J59" s="32">
        <f t="shared" si="13"/>
        <v>276395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92714977</v>
      </c>
      <c r="O59" s="45">
        <f t="shared" si="9"/>
        <v>11348.222399020808</v>
      </c>
      <c r="P59" s="9"/>
    </row>
    <row r="60" spans="1:119">
      <c r="A60" s="12"/>
      <c r="B60" s="25">
        <v>381</v>
      </c>
      <c r="C60" s="20" t="s">
        <v>59</v>
      </c>
      <c r="D60" s="46">
        <v>885000</v>
      </c>
      <c r="E60" s="46">
        <v>0</v>
      </c>
      <c r="F60" s="46">
        <v>6624949</v>
      </c>
      <c r="G60" s="46">
        <v>25183913</v>
      </c>
      <c r="H60" s="46">
        <v>0</v>
      </c>
      <c r="I60" s="46">
        <v>1250000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33943862</v>
      </c>
      <c r="O60" s="47">
        <f t="shared" si="9"/>
        <v>4154.6954712362303</v>
      </c>
      <c r="P60" s="9"/>
    </row>
    <row r="61" spans="1:119">
      <c r="A61" s="12"/>
      <c r="B61" s="25">
        <v>384</v>
      </c>
      <c r="C61" s="20" t="s">
        <v>60</v>
      </c>
      <c r="D61" s="46">
        <v>0</v>
      </c>
      <c r="E61" s="46">
        <v>0</v>
      </c>
      <c r="F61" s="46">
        <v>0</v>
      </c>
      <c r="G61" s="46">
        <v>58494720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58494720</v>
      </c>
      <c r="O61" s="47">
        <f t="shared" si="9"/>
        <v>7159.6964504283969</v>
      </c>
      <c r="P61" s="9"/>
    </row>
    <row r="62" spans="1:119" ht="15.75" thickBot="1">
      <c r="A62" s="12"/>
      <c r="B62" s="25">
        <v>389.4</v>
      </c>
      <c r="C62" s="20" t="s">
        <v>128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276395</v>
      </c>
      <c r="K62" s="46">
        <v>0</v>
      </c>
      <c r="L62" s="46">
        <v>0</v>
      </c>
      <c r="M62" s="46">
        <v>0</v>
      </c>
      <c r="N62" s="46">
        <f>SUM(D62:M62)</f>
        <v>276395</v>
      </c>
      <c r="O62" s="47">
        <f t="shared" si="9"/>
        <v>33.830477356181149</v>
      </c>
      <c r="P62" s="9"/>
    </row>
    <row r="63" spans="1:119" ht="16.5" thickBot="1">
      <c r="A63" s="14" t="s">
        <v>48</v>
      </c>
      <c r="B63" s="23"/>
      <c r="C63" s="22"/>
      <c r="D63" s="15">
        <f t="shared" ref="D63:M63" si="14">SUM(D5,D15,D22,D33,D47,D49,D59)</f>
        <v>63815754</v>
      </c>
      <c r="E63" s="15">
        <f t="shared" si="14"/>
        <v>593522</v>
      </c>
      <c r="F63" s="15">
        <f t="shared" si="14"/>
        <v>7365233</v>
      </c>
      <c r="G63" s="15">
        <f t="shared" si="14"/>
        <v>84550647</v>
      </c>
      <c r="H63" s="15">
        <f t="shared" si="14"/>
        <v>0</v>
      </c>
      <c r="I63" s="15">
        <f t="shared" si="14"/>
        <v>6543059</v>
      </c>
      <c r="J63" s="15">
        <f t="shared" si="14"/>
        <v>9406184</v>
      </c>
      <c r="K63" s="15">
        <f t="shared" si="14"/>
        <v>21745998</v>
      </c>
      <c r="L63" s="15">
        <f t="shared" si="14"/>
        <v>4971221</v>
      </c>
      <c r="M63" s="15">
        <f t="shared" si="14"/>
        <v>0</v>
      </c>
      <c r="N63" s="15">
        <f>SUM(D63:M63)</f>
        <v>198991618</v>
      </c>
      <c r="O63" s="38">
        <f t="shared" si="9"/>
        <v>24356.379192166463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129</v>
      </c>
      <c r="M65" s="118"/>
      <c r="N65" s="118"/>
      <c r="O65" s="43">
        <v>8170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43537693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43537693</v>
      </c>
      <c r="O5" s="33">
        <f t="shared" ref="O5:O36" si="1">(N5/O$66)</f>
        <v>5330.2758325171399</v>
      </c>
      <c r="P5" s="6"/>
    </row>
    <row r="6" spans="1:133">
      <c r="A6" s="12"/>
      <c r="B6" s="25">
        <v>311</v>
      </c>
      <c r="C6" s="20" t="s">
        <v>3</v>
      </c>
      <c r="D6" s="46">
        <v>37473108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37473108</v>
      </c>
      <c r="O6" s="47">
        <f t="shared" si="1"/>
        <v>4587.7948090107739</v>
      </c>
      <c r="P6" s="9"/>
    </row>
    <row r="7" spans="1:133">
      <c r="A7" s="12"/>
      <c r="B7" s="25">
        <v>312.41000000000003</v>
      </c>
      <c r="C7" s="20" t="s">
        <v>73</v>
      </c>
      <c r="D7" s="46">
        <v>203961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203961</v>
      </c>
      <c r="O7" s="47">
        <f t="shared" si="1"/>
        <v>24.970739471106757</v>
      </c>
      <c r="P7" s="9"/>
    </row>
    <row r="8" spans="1:133">
      <c r="A8" s="12"/>
      <c r="B8" s="25">
        <v>312.42</v>
      </c>
      <c r="C8" s="20" t="s">
        <v>74</v>
      </c>
      <c r="D8" s="46">
        <v>95120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95120</v>
      </c>
      <c r="O8" s="47">
        <f t="shared" si="1"/>
        <v>11.645445641527914</v>
      </c>
      <c r="P8" s="9"/>
    </row>
    <row r="9" spans="1:133">
      <c r="A9" s="12"/>
      <c r="B9" s="25">
        <v>314.10000000000002</v>
      </c>
      <c r="C9" s="20" t="s">
        <v>12</v>
      </c>
      <c r="D9" s="46">
        <v>2362068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2362068</v>
      </c>
      <c r="O9" s="47">
        <f t="shared" si="1"/>
        <v>289.18560235063666</v>
      </c>
      <c r="P9" s="9"/>
    </row>
    <row r="10" spans="1:133">
      <c r="A10" s="12"/>
      <c r="B10" s="25">
        <v>314.3</v>
      </c>
      <c r="C10" s="20" t="s">
        <v>13</v>
      </c>
      <c r="D10" s="46">
        <v>1336302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1336302</v>
      </c>
      <c r="O10" s="47">
        <f t="shared" si="1"/>
        <v>163.60210577864839</v>
      </c>
      <c r="P10" s="9"/>
    </row>
    <row r="11" spans="1:133">
      <c r="A11" s="12"/>
      <c r="B11" s="25">
        <v>314.39999999999998</v>
      </c>
      <c r="C11" s="20" t="s">
        <v>15</v>
      </c>
      <c r="D11" s="46">
        <v>246874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246874</v>
      </c>
      <c r="O11" s="47">
        <f t="shared" si="1"/>
        <v>30.224534769833497</v>
      </c>
      <c r="P11" s="9"/>
    </row>
    <row r="12" spans="1:133">
      <c r="A12" s="12"/>
      <c r="B12" s="25">
        <v>314.8</v>
      </c>
      <c r="C12" s="20" t="s">
        <v>16</v>
      </c>
      <c r="D12" s="46">
        <v>3519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3519</v>
      </c>
      <c r="O12" s="47">
        <f t="shared" si="1"/>
        <v>0.43082761998041136</v>
      </c>
      <c r="P12" s="9"/>
    </row>
    <row r="13" spans="1:133">
      <c r="A13" s="12"/>
      <c r="B13" s="25">
        <v>315</v>
      </c>
      <c r="C13" s="20" t="s">
        <v>104</v>
      </c>
      <c r="D13" s="46">
        <v>1149952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1149952</v>
      </c>
      <c r="O13" s="47">
        <f t="shared" si="1"/>
        <v>140.78746327130264</v>
      </c>
      <c r="P13" s="9"/>
    </row>
    <row r="14" spans="1:133">
      <c r="A14" s="12"/>
      <c r="B14" s="25">
        <v>316</v>
      </c>
      <c r="C14" s="20" t="s">
        <v>105</v>
      </c>
      <c r="D14" s="46">
        <v>666789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666789</v>
      </c>
      <c r="O14" s="47">
        <f t="shared" si="1"/>
        <v>81.634304603330065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8995850</v>
      </c>
      <c r="E15" s="32">
        <f t="shared" si="3"/>
        <v>13397</v>
      </c>
      <c r="F15" s="32">
        <f t="shared" si="3"/>
        <v>0</v>
      </c>
      <c r="G15" s="32">
        <f t="shared" si="3"/>
        <v>1002510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10011757</v>
      </c>
      <c r="O15" s="45">
        <f t="shared" si="1"/>
        <v>1225.7293095004898</v>
      </c>
      <c r="P15" s="10"/>
    </row>
    <row r="16" spans="1:133">
      <c r="A16" s="12"/>
      <c r="B16" s="25">
        <v>322</v>
      </c>
      <c r="C16" s="20" t="s">
        <v>0</v>
      </c>
      <c r="D16" s="46">
        <v>6500263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6500263</v>
      </c>
      <c r="O16" s="47">
        <f t="shared" si="1"/>
        <v>795.82064152791384</v>
      </c>
      <c r="P16" s="9"/>
    </row>
    <row r="17" spans="1:16">
      <c r="A17" s="12"/>
      <c r="B17" s="25">
        <v>323.10000000000002</v>
      </c>
      <c r="C17" s="20" t="s">
        <v>19</v>
      </c>
      <c r="D17" s="46">
        <v>1872920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1872920</v>
      </c>
      <c r="O17" s="47">
        <f t="shared" si="1"/>
        <v>229.29970617042116</v>
      </c>
      <c r="P17" s="9"/>
    </row>
    <row r="18" spans="1:16">
      <c r="A18" s="12"/>
      <c r="B18" s="25">
        <v>323.39999999999998</v>
      </c>
      <c r="C18" s="20" t="s">
        <v>20</v>
      </c>
      <c r="D18" s="46">
        <v>163145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163145</v>
      </c>
      <c r="O18" s="47">
        <f t="shared" si="1"/>
        <v>19.9736777668952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0</v>
      </c>
      <c r="F19" s="46">
        <v>0</v>
      </c>
      <c r="G19" s="46">
        <v>1002510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1002510</v>
      </c>
      <c r="O19" s="47">
        <f t="shared" si="1"/>
        <v>122.73628795298727</v>
      </c>
      <c r="P19" s="9"/>
    </row>
    <row r="20" spans="1:16">
      <c r="A20" s="12"/>
      <c r="B20" s="25">
        <v>325.2</v>
      </c>
      <c r="C20" s="20" t="s">
        <v>106</v>
      </c>
      <c r="D20" s="46">
        <v>0</v>
      </c>
      <c r="E20" s="46">
        <v>13397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13397</v>
      </c>
      <c r="O20" s="47">
        <f t="shared" si="1"/>
        <v>1.640181194906954</v>
      </c>
      <c r="P20" s="9"/>
    </row>
    <row r="21" spans="1:16">
      <c r="A21" s="12"/>
      <c r="B21" s="25">
        <v>329</v>
      </c>
      <c r="C21" s="20" t="s">
        <v>21</v>
      </c>
      <c r="D21" s="46">
        <v>459522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459522</v>
      </c>
      <c r="O21" s="47">
        <f t="shared" si="1"/>
        <v>56.258814887365325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SUM(D23:D33)</f>
        <v>990714</v>
      </c>
      <c r="E22" s="32">
        <f t="shared" si="5"/>
        <v>157607</v>
      </c>
      <c r="F22" s="32">
        <f t="shared" si="5"/>
        <v>0</v>
      </c>
      <c r="G22" s="32">
        <f t="shared" si="5"/>
        <v>51126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1199447</v>
      </c>
      <c r="O22" s="45">
        <f t="shared" si="1"/>
        <v>146.8470861900098</v>
      </c>
      <c r="P22" s="10"/>
    </row>
    <row r="23" spans="1:16">
      <c r="A23" s="12"/>
      <c r="B23" s="25">
        <v>331.2</v>
      </c>
      <c r="C23" s="20" t="s">
        <v>22</v>
      </c>
      <c r="D23" s="46">
        <v>3861</v>
      </c>
      <c r="E23" s="46">
        <v>50000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53861</v>
      </c>
      <c r="O23" s="47">
        <f t="shared" si="1"/>
        <v>6.5941478942213516</v>
      </c>
      <c r="P23" s="9"/>
    </row>
    <row r="24" spans="1:16">
      <c r="A24" s="12"/>
      <c r="B24" s="25">
        <v>331.9</v>
      </c>
      <c r="C24" s="20" t="s">
        <v>24</v>
      </c>
      <c r="D24" s="46">
        <v>0</v>
      </c>
      <c r="E24" s="46">
        <v>107607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107607</v>
      </c>
      <c r="O24" s="47">
        <f t="shared" si="1"/>
        <v>13.174216454456415</v>
      </c>
      <c r="P24" s="9"/>
    </row>
    <row r="25" spans="1:16">
      <c r="A25" s="12"/>
      <c r="B25" s="25">
        <v>334.5</v>
      </c>
      <c r="C25" s="20" t="s">
        <v>94</v>
      </c>
      <c r="D25" s="46">
        <v>0</v>
      </c>
      <c r="E25" s="46">
        <v>0</v>
      </c>
      <c r="F25" s="46">
        <v>0</v>
      </c>
      <c r="G25" s="46">
        <v>26126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26126</v>
      </c>
      <c r="O25" s="47">
        <f t="shared" si="1"/>
        <v>3.1985798237022527</v>
      </c>
      <c r="P25" s="9"/>
    </row>
    <row r="26" spans="1:16">
      <c r="A26" s="12"/>
      <c r="B26" s="25">
        <v>335.12</v>
      </c>
      <c r="C26" s="20" t="s">
        <v>107</v>
      </c>
      <c r="D26" s="46">
        <v>249852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249852</v>
      </c>
      <c r="O26" s="47">
        <f t="shared" si="1"/>
        <v>30.589128305582761</v>
      </c>
      <c r="P26" s="9"/>
    </row>
    <row r="27" spans="1:16">
      <c r="A27" s="12"/>
      <c r="B27" s="25">
        <v>335.15</v>
      </c>
      <c r="C27" s="20" t="s">
        <v>108</v>
      </c>
      <c r="D27" s="46">
        <v>19460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19460</v>
      </c>
      <c r="O27" s="47">
        <f t="shared" si="1"/>
        <v>2.3824681684622919</v>
      </c>
      <c r="P27" s="9"/>
    </row>
    <row r="28" spans="1:16">
      <c r="A28" s="12"/>
      <c r="B28" s="25">
        <v>335.18</v>
      </c>
      <c r="C28" s="20" t="s">
        <v>109</v>
      </c>
      <c r="D28" s="46">
        <v>572763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572763</v>
      </c>
      <c r="O28" s="47">
        <f t="shared" si="1"/>
        <v>70.122796278158674</v>
      </c>
      <c r="P28" s="9"/>
    </row>
    <row r="29" spans="1:16">
      <c r="A29" s="12"/>
      <c r="B29" s="25">
        <v>335.23</v>
      </c>
      <c r="C29" s="20" t="s">
        <v>77</v>
      </c>
      <c r="D29" s="46">
        <v>85864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85864</v>
      </c>
      <c r="O29" s="47">
        <f t="shared" si="1"/>
        <v>10.512242899118512</v>
      </c>
      <c r="P29" s="9"/>
    </row>
    <row r="30" spans="1:16">
      <c r="A30" s="12"/>
      <c r="B30" s="25">
        <v>335.29</v>
      </c>
      <c r="C30" s="20" t="s">
        <v>78</v>
      </c>
      <c r="D30" s="46">
        <v>2967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2967</v>
      </c>
      <c r="O30" s="47">
        <f t="shared" si="1"/>
        <v>0.36324681684622917</v>
      </c>
      <c r="P30" s="9"/>
    </row>
    <row r="31" spans="1:16">
      <c r="A31" s="12"/>
      <c r="B31" s="25">
        <v>335.49</v>
      </c>
      <c r="C31" s="20" t="s">
        <v>79</v>
      </c>
      <c r="D31" s="46">
        <v>13134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13134</v>
      </c>
      <c r="O31" s="47">
        <f t="shared" si="1"/>
        <v>1.6079823702252694</v>
      </c>
      <c r="P31" s="9"/>
    </row>
    <row r="32" spans="1:16">
      <c r="A32" s="12"/>
      <c r="B32" s="25">
        <v>337.3</v>
      </c>
      <c r="C32" s="20" t="s">
        <v>96</v>
      </c>
      <c r="D32" s="46">
        <v>0</v>
      </c>
      <c r="E32" s="46">
        <v>0</v>
      </c>
      <c r="F32" s="46">
        <v>0</v>
      </c>
      <c r="G32" s="46">
        <v>25000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25000</v>
      </c>
      <c r="O32" s="47">
        <f t="shared" si="1"/>
        <v>3.0607247796278161</v>
      </c>
      <c r="P32" s="9"/>
    </row>
    <row r="33" spans="1:16">
      <c r="A33" s="12"/>
      <c r="B33" s="25">
        <v>338</v>
      </c>
      <c r="C33" s="20" t="s">
        <v>33</v>
      </c>
      <c r="D33" s="46">
        <v>42813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42813</v>
      </c>
      <c r="O33" s="47">
        <f t="shared" si="1"/>
        <v>5.2415523996082269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SUM(D35:D45)</f>
        <v>3576157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4555849</v>
      </c>
      <c r="J34" s="32">
        <f t="shared" si="7"/>
        <v>8924244</v>
      </c>
      <c r="K34" s="32">
        <f t="shared" si="7"/>
        <v>0</v>
      </c>
      <c r="L34" s="32">
        <f t="shared" si="7"/>
        <v>3160128</v>
      </c>
      <c r="M34" s="32">
        <f t="shared" si="7"/>
        <v>0</v>
      </c>
      <c r="N34" s="32">
        <f>SUM(D34:M34)</f>
        <v>20216378</v>
      </c>
      <c r="O34" s="45">
        <f t="shared" si="1"/>
        <v>2475.070763956905</v>
      </c>
      <c r="P34" s="10"/>
    </row>
    <row r="35" spans="1:16">
      <c r="A35" s="12"/>
      <c r="B35" s="25">
        <v>341.2</v>
      </c>
      <c r="C35" s="20" t="s">
        <v>110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8924244</v>
      </c>
      <c r="K35" s="46">
        <v>0</v>
      </c>
      <c r="L35" s="46">
        <v>3160128</v>
      </c>
      <c r="M35" s="46">
        <v>0</v>
      </c>
      <c r="N35" s="46">
        <f t="shared" ref="N35:N45" si="8">SUM(D35:M35)</f>
        <v>12084372</v>
      </c>
      <c r="O35" s="47">
        <f t="shared" si="1"/>
        <v>1479.477473065622</v>
      </c>
      <c r="P35" s="9"/>
    </row>
    <row r="36" spans="1:16">
      <c r="A36" s="12"/>
      <c r="B36" s="25">
        <v>342.1</v>
      </c>
      <c r="C36" s="20" t="s">
        <v>42</v>
      </c>
      <c r="D36" s="46">
        <v>804327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804327</v>
      </c>
      <c r="O36" s="47">
        <f t="shared" si="1"/>
        <v>98.472943192948094</v>
      </c>
      <c r="P36" s="9"/>
    </row>
    <row r="37" spans="1:16">
      <c r="A37" s="12"/>
      <c r="B37" s="25">
        <v>342.2</v>
      </c>
      <c r="C37" s="20" t="s">
        <v>43</v>
      </c>
      <c r="D37" s="46">
        <v>293699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293699</v>
      </c>
      <c r="O37" s="47">
        <f t="shared" ref="O37:O64" si="9">(N37/O$66)</f>
        <v>35.957272282076396</v>
      </c>
      <c r="P37" s="9"/>
    </row>
    <row r="38" spans="1:16">
      <c r="A38" s="12"/>
      <c r="B38" s="25">
        <v>342.5</v>
      </c>
      <c r="C38" s="20" t="s">
        <v>80</v>
      </c>
      <c r="D38" s="46">
        <v>16540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16540</v>
      </c>
      <c r="O38" s="47">
        <f t="shared" si="9"/>
        <v>2.0249755142017629</v>
      </c>
      <c r="P38" s="9"/>
    </row>
    <row r="39" spans="1:16">
      <c r="A39" s="12"/>
      <c r="B39" s="25">
        <v>342.6</v>
      </c>
      <c r="C39" s="20" t="s">
        <v>81</v>
      </c>
      <c r="D39" s="46">
        <v>325967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325967</v>
      </c>
      <c r="O39" s="47">
        <f t="shared" si="9"/>
        <v>39.907810969637609</v>
      </c>
      <c r="P39" s="9"/>
    </row>
    <row r="40" spans="1:16">
      <c r="A40" s="12"/>
      <c r="B40" s="25">
        <v>343.4</v>
      </c>
      <c r="C40" s="20" t="s">
        <v>44</v>
      </c>
      <c r="D40" s="46">
        <v>1259198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1259198</v>
      </c>
      <c r="O40" s="47">
        <f t="shared" si="9"/>
        <v>154.16234084231147</v>
      </c>
      <c r="P40" s="9"/>
    </row>
    <row r="41" spans="1:16">
      <c r="A41" s="12"/>
      <c r="B41" s="25">
        <v>343.9</v>
      </c>
      <c r="C41" s="20" t="s">
        <v>45</v>
      </c>
      <c r="D41" s="46">
        <v>4862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4862</v>
      </c>
      <c r="O41" s="47">
        <f t="shared" si="9"/>
        <v>0.59524975514201761</v>
      </c>
      <c r="P41" s="9"/>
    </row>
    <row r="42" spans="1:16">
      <c r="A42" s="12"/>
      <c r="B42" s="25">
        <v>344.2</v>
      </c>
      <c r="C42" s="20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3026912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3026912</v>
      </c>
      <c r="O42" s="47">
        <f t="shared" si="9"/>
        <v>370.58178256611166</v>
      </c>
      <c r="P42" s="9"/>
    </row>
    <row r="43" spans="1:16">
      <c r="A43" s="12"/>
      <c r="B43" s="25">
        <v>344.5</v>
      </c>
      <c r="C43" s="20" t="s">
        <v>112</v>
      </c>
      <c r="D43" s="46">
        <v>830151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830151</v>
      </c>
      <c r="O43" s="47">
        <f t="shared" si="9"/>
        <v>101.63454946131245</v>
      </c>
      <c r="P43" s="9"/>
    </row>
    <row r="44" spans="1:16">
      <c r="A44" s="12"/>
      <c r="B44" s="25">
        <v>347.2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1528937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1528937</v>
      </c>
      <c r="O44" s="47">
        <f t="shared" si="9"/>
        <v>187.18621449559257</v>
      </c>
      <c r="P44" s="9"/>
    </row>
    <row r="45" spans="1:16">
      <c r="A45" s="12"/>
      <c r="B45" s="25">
        <v>349</v>
      </c>
      <c r="C45" s="20" t="s">
        <v>1</v>
      </c>
      <c r="D45" s="46">
        <v>41413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41413</v>
      </c>
      <c r="O45" s="47">
        <f t="shared" si="9"/>
        <v>5.0701518119490698</v>
      </c>
      <c r="P45" s="9"/>
    </row>
    <row r="46" spans="1:16" ht="15.75">
      <c r="A46" s="29" t="s">
        <v>39</v>
      </c>
      <c r="B46" s="30"/>
      <c r="C46" s="31"/>
      <c r="D46" s="32">
        <f t="shared" ref="D46:M46" si="10">SUM(D47:D49)</f>
        <v>1530787</v>
      </c>
      <c r="E46" s="32">
        <f t="shared" si="10"/>
        <v>130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1530917</v>
      </c>
      <c r="O46" s="45">
        <f t="shared" si="9"/>
        <v>187.42862389813908</v>
      </c>
      <c r="P46" s="10"/>
    </row>
    <row r="47" spans="1:16">
      <c r="A47" s="13"/>
      <c r="B47" s="39">
        <v>351.2</v>
      </c>
      <c r="C47" s="21" t="s">
        <v>83</v>
      </c>
      <c r="D47" s="46">
        <v>0</v>
      </c>
      <c r="E47" s="46">
        <v>130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130</v>
      </c>
      <c r="O47" s="47">
        <f t="shared" si="9"/>
        <v>1.5915768854064642E-2</v>
      </c>
      <c r="P47" s="9"/>
    </row>
    <row r="48" spans="1:16">
      <c r="A48" s="13"/>
      <c r="B48" s="39">
        <v>351.5</v>
      </c>
      <c r="C48" s="21" t="s">
        <v>84</v>
      </c>
      <c r="D48" s="46">
        <v>837791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837791</v>
      </c>
      <c r="O48" s="47">
        <f t="shared" si="9"/>
        <v>102.56990695396669</v>
      </c>
      <c r="P48" s="9"/>
    </row>
    <row r="49" spans="1:119">
      <c r="A49" s="13"/>
      <c r="B49" s="39">
        <v>354</v>
      </c>
      <c r="C49" s="21" t="s">
        <v>50</v>
      </c>
      <c r="D49" s="46">
        <v>692996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692996</v>
      </c>
      <c r="O49" s="47">
        <f t="shared" si="9"/>
        <v>84.842801175318314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SUM(D51:D58)</f>
        <v>602172</v>
      </c>
      <c r="E50" s="32">
        <f t="shared" si="12"/>
        <v>352734</v>
      </c>
      <c r="F50" s="32">
        <f t="shared" si="12"/>
        <v>5781</v>
      </c>
      <c r="G50" s="32">
        <f t="shared" si="12"/>
        <v>166327</v>
      </c>
      <c r="H50" s="32">
        <f t="shared" si="12"/>
        <v>0</v>
      </c>
      <c r="I50" s="32">
        <f t="shared" si="12"/>
        <v>1840</v>
      </c>
      <c r="J50" s="32">
        <f t="shared" si="12"/>
        <v>883178</v>
      </c>
      <c r="K50" s="32">
        <f t="shared" si="12"/>
        <v>29191292</v>
      </c>
      <c r="L50" s="32">
        <f t="shared" si="12"/>
        <v>3071803</v>
      </c>
      <c r="M50" s="32">
        <f t="shared" si="12"/>
        <v>0</v>
      </c>
      <c r="N50" s="32">
        <f t="shared" si="11"/>
        <v>34275127</v>
      </c>
      <c r="O50" s="45">
        <f t="shared" si="9"/>
        <v>4196.2692213516157</v>
      </c>
      <c r="P50" s="10"/>
    </row>
    <row r="51" spans="1:119">
      <c r="A51" s="12"/>
      <c r="B51" s="25">
        <v>361.1</v>
      </c>
      <c r="C51" s="20" t="s">
        <v>52</v>
      </c>
      <c r="D51" s="46">
        <v>32425</v>
      </c>
      <c r="E51" s="46">
        <v>66</v>
      </c>
      <c r="F51" s="46">
        <v>243</v>
      </c>
      <c r="G51" s="46">
        <v>39525</v>
      </c>
      <c r="H51" s="46">
        <v>0</v>
      </c>
      <c r="I51" s="46">
        <v>1840</v>
      </c>
      <c r="J51" s="46">
        <v>271</v>
      </c>
      <c r="K51" s="46">
        <v>175171</v>
      </c>
      <c r="L51" s="46">
        <v>-6184</v>
      </c>
      <c r="M51" s="46">
        <v>0</v>
      </c>
      <c r="N51" s="46">
        <f t="shared" si="11"/>
        <v>243357</v>
      </c>
      <c r="O51" s="47">
        <f t="shared" si="9"/>
        <v>29.793952007835454</v>
      </c>
      <c r="P51" s="9"/>
    </row>
    <row r="52" spans="1:119">
      <c r="A52" s="12"/>
      <c r="B52" s="25">
        <v>361.3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24290150</v>
      </c>
      <c r="L52" s="46">
        <v>2492901</v>
      </c>
      <c r="M52" s="46">
        <v>0</v>
      </c>
      <c r="N52" s="46">
        <f t="shared" ref="N52:N58" si="13">SUM(D52:M52)</f>
        <v>26783051</v>
      </c>
      <c r="O52" s="47">
        <f t="shared" si="9"/>
        <v>3279.0219147894222</v>
      </c>
      <c r="P52" s="9"/>
    </row>
    <row r="53" spans="1:119">
      <c r="A53" s="12"/>
      <c r="B53" s="25">
        <v>362</v>
      </c>
      <c r="C53" s="20" t="s">
        <v>54</v>
      </c>
      <c r="D53" s="46">
        <v>69606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69606</v>
      </c>
      <c r="O53" s="47">
        <f t="shared" si="9"/>
        <v>8.5217923604309505</v>
      </c>
      <c r="P53" s="9"/>
    </row>
    <row r="54" spans="1:119">
      <c r="A54" s="12"/>
      <c r="B54" s="25">
        <v>364</v>
      </c>
      <c r="C54" s="20" t="s">
        <v>113</v>
      </c>
      <c r="D54" s="46">
        <v>148872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148872</v>
      </c>
      <c r="O54" s="47">
        <f t="shared" si="9"/>
        <v>18.226248775710086</v>
      </c>
      <c r="P54" s="9"/>
    </row>
    <row r="55" spans="1:119">
      <c r="A55" s="12"/>
      <c r="B55" s="25">
        <v>365</v>
      </c>
      <c r="C55" s="20" t="s">
        <v>114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62180</v>
      </c>
      <c r="K55" s="46">
        <v>0</v>
      </c>
      <c r="L55" s="46">
        <v>0</v>
      </c>
      <c r="M55" s="46">
        <v>0</v>
      </c>
      <c r="N55" s="46">
        <f t="shared" si="13"/>
        <v>62180</v>
      </c>
      <c r="O55" s="47">
        <f t="shared" si="9"/>
        <v>7.6126346718903033</v>
      </c>
      <c r="P55" s="9"/>
    </row>
    <row r="56" spans="1:119">
      <c r="A56" s="12"/>
      <c r="B56" s="25">
        <v>366</v>
      </c>
      <c r="C56" s="20" t="s">
        <v>55</v>
      </c>
      <c r="D56" s="46">
        <v>0</v>
      </c>
      <c r="E56" s="46">
        <v>352567</v>
      </c>
      <c r="F56" s="46">
        <v>0</v>
      </c>
      <c r="G56" s="46">
        <v>10000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362567</v>
      </c>
      <c r="O56" s="47">
        <f t="shared" si="9"/>
        <v>44.388712047012731</v>
      </c>
      <c r="P56" s="9"/>
    </row>
    <row r="57" spans="1:119">
      <c r="A57" s="12"/>
      <c r="B57" s="25">
        <v>368</v>
      </c>
      <c r="C57" s="20" t="s">
        <v>56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4720917</v>
      </c>
      <c r="L57" s="46">
        <v>0</v>
      </c>
      <c r="M57" s="46">
        <v>0</v>
      </c>
      <c r="N57" s="46">
        <f t="shared" si="13"/>
        <v>4720917</v>
      </c>
      <c r="O57" s="47">
        <f t="shared" si="9"/>
        <v>577.97710577864837</v>
      </c>
      <c r="P57" s="9"/>
    </row>
    <row r="58" spans="1:119">
      <c r="A58" s="12"/>
      <c r="B58" s="25">
        <v>369.9</v>
      </c>
      <c r="C58" s="20" t="s">
        <v>58</v>
      </c>
      <c r="D58" s="46">
        <v>351269</v>
      </c>
      <c r="E58" s="46">
        <v>101</v>
      </c>
      <c r="F58" s="46">
        <v>5538</v>
      </c>
      <c r="G58" s="46">
        <v>116802</v>
      </c>
      <c r="H58" s="46">
        <v>0</v>
      </c>
      <c r="I58" s="46">
        <v>0</v>
      </c>
      <c r="J58" s="46">
        <v>820727</v>
      </c>
      <c r="K58" s="46">
        <v>5054</v>
      </c>
      <c r="L58" s="46">
        <v>585086</v>
      </c>
      <c r="M58" s="46">
        <v>0</v>
      </c>
      <c r="N58" s="46">
        <f t="shared" si="13"/>
        <v>1884577</v>
      </c>
      <c r="O58" s="47">
        <f t="shared" si="9"/>
        <v>230.72686092066601</v>
      </c>
      <c r="P58" s="9"/>
    </row>
    <row r="59" spans="1:119" ht="15.75">
      <c r="A59" s="29" t="s">
        <v>40</v>
      </c>
      <c r="B59" s="30"/>
      <c r="C59" s="31"/>
      <c r="D59" s="32">
        <f t="shared" ref="D59:M59" si="14">SUM(D60:D63)</f>
        <v>885000</v>
      </c>
      <c r="E59" s="32">
        <f t="shared" si="14"/>
        <v>0</v>
      </c>
      <c r="F59" s="32">
        <f t="shared" si="14"/>
        <v>4407800</v>
      </c>
      <c r="G59" s="32">
        <f t="shared" si="14"/>
        <v>5965099</v>
      </c>
      <c r="H59" s="32">
        <f t="shared" si="14"/>
        <v>0</v>
      </c>
      <c r="I59" s="32">
        <f t="shared" si="14"/>
        <v>1835801</v>
      </c>
      <c r="J59" s="32">
        <f t="shared" si="14"/>
        <v>195554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ref="N59:N64" si="15">SUM(D59:M59)</f>
        <v>13289254</v>
      </c>
      <c r="O59" s="45">
        <f t="shared" si="9"/>
        <v>1626.9899608227229</v>
      </c>
      <c r="P59" s="9"/>
    </row>
    <row r="60" spans="1:119">
      <c r="A60" s="12"/>
      <c r="B60" s="25">
        <v>381</v>
      </c>
      <c r="C60" s="20" t="s">
        <v>59</v>
      </c>
      <c r="D60" s="46">
        <v>885000</v>
      </c>
      <c r="E60" s="46">
        <v>0</v>
      </c>
      <c r="F60" s="46">
        <v>4407800</v>
      </c>
      <c r="G60" s="46">
        <v>5965099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11257899</v>
      </c>
      <c r="O60" s="47">
        <f t="shared" si="9"/>
        <v>1378.2932174338885</v>
      </c>
      <c r="P60" s="9"/>
    </row>
    <row r="61" spans="1:119">
      <c r="A61" s="12"/>
      <c r="B61" s="25">
        <v>388.1</v>
      </c>
      <c r="C61" s="20" t="s">
        <v>115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12276</v>
      </c>
      <c r="K61" s="46">
        <v>0</v>
      </c>
      <c r="L61" s="46">
        <v>0</v>
      </c>
      <c r="M61" s="46">
        <v>0</v>
      </c>
      <c r="N61" s="46">
        <f t="shared" si="15"/>
        <v>12276</v>
      </c>
      <c r="O61" s="47">
        <f t="shared" si="9"/>
        <v>1.5029382957884427</v>
      </c>
      <c r="P61" s="9"/>
    </row>
    <row r="62" spans="1:119">
      <c r="A62" s="12"/>
      <c r="B62" s="25">
        <v>389.7</v>
      </c>
      <c r="C62" s="20" t="s">
        <v>116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183278</v>
      </c>
      <c r="K62" s="46">
        <v>0</v>
      </c>
      <c r="L62" s="46">
        <v>0</v>
      </c>
      <c r="M62" s="46">
        <v>0</v>
      </c>
      <c r="N62" s="46">
        <f t="shared" si="15"/>
        <v>183278</v>
      </c>
      <c r="O62" s="47">
        <f t="shared" si="9"/>
        <v>22.438540646425075</v>
      </c>
      <c r="P62" s="9"/>
    </row>
    <row r="63" spans="1:119" ht="15.75" thickBot="1">
      <c r="A63" s="12"/>
      <c r="B63" s="25">
        <v>389.8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1835801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1835801</v>
      </c>
      <c r="O63" s="47">
        <f t="shared" si="9"/>
        <v>224.75526444662097</v>
      </c>
      <c r="P63" s="9"/>
    </row>
    <row r="64" spans="1:119" ht="16.5" thickBot="1">
      <c r="A64" s="14" t="s">
        <v>48</v>
      </c>
      <c r="B64" s="23"/>
      <c r="C64" s="22"/>
      <c r="D64" s="15">
        <f t="shared" ref="D64:M64" si="16">SUM(D5,D15,D22,D34,D46,D50,D59)</f>
        <v>60118373</v>
      </c>
      <c r="E64" s="15">
        <f t="shared" si="16"/>
        <v>523868</v>
      </c>
      <c r="F64" s="15">
        <f t="shared" si="16"/>
        <v>4413581</v>
      </c>
      <c r="G64" s="15">
        <f t="shared" si="16"/>
        <v>7185062</v>
      </c>
      <c r="H64" s="15">
        <f t="shared" si="16"/>
        <v>0</v>
      </c>
      <c r="I64" s="15">
        <f t="shared" si="16"/>
        <v>6393490</v>
      </c>
      <c r="J64" s="15">
        <f t="shared" si="16"/>
        <v>10002976</v>
      </c>
      <c r="K64" s="15">
        <f t="shared" si="16"/>
        <v>29191292</v>
      </c>
      <c r="L64" s="15">
        <f t="shared" si="16"/>
        <v>6231931</v>
      </c>
      <c r="M64" s="15">
        <f t="shared" si="16"/>
        <v>0</v>
      </c>
      <c r="N64" s="15">
        <f t="shared" si="15"/>
        <v>124060573</v>
      </c>
      <c r="O64" s="38">
        <f t="shared" si="9"/>
        <v>15188.610798237023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118</v>
      </c>
      <c r="M66" s="118"/>
      <c r="N66" s="118"/>
      <c r="O66" s="43">
        <v>8168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42606883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42606883</v>
      </c>
      <c r="O5" s="33">
        <f t="shared" ref="O5:O36" si="1">(N5/O$62)</f>
        <v>5214.4025211112466</v>
      </c>
      <c r="P5" s="6"/>
    </row>
    <row r="6" spans="1:133">
      <c r="A6" s="12"/>
      <c r="B6" s="25">
        <v>311</v>
      </c>
      <c r="C6" s="20" t="s">
        <v>3</v>
      </c>
      <c r="D6" s="46">
        <v>36662916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36662916</v>
      </c>
      <c r="O6" s="47">
        <f t="shared" si="1"/>
        <v>4486.9558193611556</v>
      </c>
      <c r="P6" s="9"/>
    </row>
    <row r="7" spans="1:133">
      <c r="A7" s="12"/>
      <c r="B7" s="25">
        <v>312.41000000000003</v>
      </c>
      <c r="C7" s="20" t="s">
        <v>73</v>
      </c>
      <c r="D7" s="46">
        <v>204905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204905</v>
      </c>
      <c r="O7" s="47">
        <f t="shared" si="1"/>
        <v>25.077101945906254</v>
      </c>
      <c r="P7" s="9"/>
    </row>
    <row r="8" spans="1:133">
      <c r="A8" s="12"/>
      <c r="B8" s="25">
        <v>312.42</v>
      </c>
      <c r="C8" s="20" t="s">
        <v>74</v>
      </c>
      <c r="D8" s="46">
        <v>96334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96334</v>
      </c>
      <c r="O8" s="47">
        <f t="shared" si="1"/>
        <v>11.789744217354057</v>
      </c>
      <c r="P8" s="9"/>
    </row>
    <row r="9" spans="1:133">
      <c r="A9" s="12"/>
      <c r="B9" s="25">
        <v>314.10000000000002</v>
      </c>
      <c r="C9" s="20" t="s">
        <v>12</v>
      </c>
      <c r="D9" s="46">
        <v>2221874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2221874</v>
      </c>
      <c r="O9" s="47">
        <f t="shared" si="1"/>
        <v>271.9219189817648</v>
      </c>
      <c r="P9" s="9"/>
    </row>
    <row r="10" spans="1:133">
      <c r="A10" s="12"/>
      <c r="B10" s="25">
        <v>314.3</v>
      </c>
      <c r="C10" s="20" t="s">
        <v>13</v>
      </c>
      <c r="D10" s="46">
        <v>1368085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1368085</v>
      </c>
      <c r="O10" s="47">
        <f t="shared" si="1"/>
        <v>167.43177089707501</v>
      </c>
      <c r="P10" s="9"/>
    </row>
    <row r="11" spans="1:133">
      <c r="A11" s="12"/>
      <c r="B11" s="25">
        <v>314.39999999999998</v>
      </c>
      <c r="C11" s="20" t="s">
        <v>15</v>
      </c>
      <c r="D11" s="46">
        <v>232124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232124</v>
      </c>
      <c r="O11" s="47">
        <f t="shared" si="1"/>
        <v>28.408273161179782</v>
      </c>
      <c r="P11" s="9"/>
    </row>
    <row r="12" spans="1:133">
      <c r="A12" s="12"/>
      <c r="B12" s="25">
        <v>314.8</v>
      </c>
      <c r="C12" s="20" t="s">
        <v>16</v>
      </c>
      <c r="D12" s="46">
        <v>9384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9384</v>
      </c>
      <c r="O12" s="47">
        <f t="shared" si="1"/>
        <v>1.1484518418798189</v>
      </c>
      <c r="P12" s="9"/>
    </row>
    <row r="13" spans="1:133">
      <c r="A13" s="12"/>
      <c r="B13" s="25">
        <v>315</v>
      </c>
      <c r="C13" s="20" t="s">
        <v>92</v>
      </c>
      <c r="D13" s="46">
        <v>1142166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1142166</v>
      </c>
      <c r="O13" s="47">
        <f t="shared" si="1"/>
        <v>139.78289071105127</v>
      </c>
      <c r="P13" s="9"/>
    </row>
    <row r="14" spans="1:133">
      <c r="A14" s="12"/>
      <c r="B14" s="25">
        <v>316</v>
      </c>
      <c r="C14" s="20" t="s">
        <v>17</v>
      </c>
      <c r="D14" s="46">
        <v>669095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669095</v>
      </c>
      <c r="O14" s="47">
        <f t="shared" si="1"/>
        <v>81.886549993880791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7920771</v>
      </c>
      <c r="E15" s="32">
        <f t="shared" si="3"/>
        <v>0</v>
      </c>
      <c r="F15" s="32">
        <f t="shared" si="3"/>
        <v>0</v>
      </c>
      <c r="G15" s="32">
        <f t="shared" si="3"/>
        <v>1068133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8988904</v>
      </c>
      <c r="O15" s="45">
        <f t="shared" si="1"/>
        <v>1100.0983967690613</v>
      </c>
      <c r="P15" s="10"/>
    </row>
    <row r="16" spans="1:133">
      <c r="A16" s="12"/>
      <c r="B16" s="25">
        <v>322</v>
      </c>
      <c r="C16" s="20" t="s">
        <v>0</v>
      </c>
      <c r="D16" s="46">
        <v>5514911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5514911</v>
      </c>
      <c r="O16" s="47">
        <f t="shared" si="1"/>
        <v>674.93709460286379</v>
      </c>
      <c r="P16" s="9"/>
    </row>
    <row r="17" spans="1:16">
      <c r="A17" s="12"/>
      <c r="B17" s="25">
        <v>323.10000000000002</v>
      </c>
      <c r="C17" s="20" t="s">
        <v>19</v>
      </c>
      <c r="D17" s="46">
        <v>1900717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1900717</v>
      </c>
      <c r="O17" s="47">
        <f t="shared" si="1"/>
        <v>232.61742748745564</v>
      </c>
      <c r="P17" s="9"/>
    </row>
    <row r="18" spans="1:16">
      <c r="A18" s="12"/>
      <c r="B18" s="25">
        <v>323.39999999999998</v>
      </c>
      <c r="C18" s="20" t="s">
        <v>20</v>
      </c>
      <c r="D18" s="46">
        <v>139727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139727</v>
      </c>
      <c r="O18" s="47">
        <f t="shared" si="1"/>
        <v>17.100354913719251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0</v>
      </c>
      <c r="F19" s="46">
        <v>0</v>
      </c>
      <c r="G19" s="46">
        <v>1068133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1068133</v>
      </c>
      <c r="O19" s="47">
        <f t="shared" si="1"/>
        <v>130.72243299473749</v>
      </c>
      <c r="P19" s="9"/>
    </row>
    <row r="20" spans="1:16">
      <c r="A20" s="12"/>
      <c r="B20" s="25">
        <v>329</v>
      </c>
      <c r="C20" s="20" t="s">
        <v>21</v>
      </c>
      <c r="D20" s="46">
        <v>365416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365416</v>
      </c>
      <c r="O20" s="47">
        <f t="shared" si="1"/>
        <v>44.721086770285154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1976016</v>
      </c>
      <c r="E21" s="32">
        <f t="shared" si="5"/>
        <v>0</v>
      </c>
      <c r="F21" s="32">
        <f t="shared" si="5"/>
        <v>0</v>
      </c>
      <c r="G21" s="32">
        <f t="shared" si="5"/>
        <v>763836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2739852</v>
      </c>
      <c r="O21" s="45">
        <f t="shared" si="1"/>
        <v>335.31415983355771</v>
      </c>
      <c r="P21" s="10"/>
    </row>
    <row r="22" spans="1:16">
      <c r="A22" s="12"/>
      <c r="B22" s="25">
        <v>331.2</v>
      </c>
      <c r="C22" s="20" t="s">
        <v>22</v>
      </c>
      <c r="D22" s="46">
        <v>8073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8073</v>
      </c>
      <c r="O22" s="47">
        <f t="shared" si="1"/>
        <v>0.9880063639701383</v>
      </c>
      <c r="P22" s="9"/>
    </row>
    <row r="23" spans="1:16">
      <c r="A23" s="12"/>
      <c r="B23" s="25">
        <v>334.39</v>
      </c>
      <c r="C23" s="20" t="s">
        <v>25</v>
      </c>
      <c r="D23" s="46">
        <v>0</v>
      </c>
      <c r="E23" s="46">
        <v>0</v>
      </c>
      <c r="F23" s="46">
        <v>0</v>
      </c>
      <c r="G23" s="46">
        <v>763836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763836</v>
      </c>
      <c r="O23" s="47">
        <f t="shared" si="1"/>
        <v>93.481336433729041</v>
      </c>
      <c r="P23" s="9"/>
    </row>
    <row r="24" spans="1:16">
      <c r="A24" s="12"/>
      <c r="B24" s="25">
        <v>335.12</v>
      </c>
      <c r="C24" s="20" t="s">
        <v>26</v>
      </c>
      <c r="D24" s="46">
        <v>231764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231764</v>
      </c>
      <c r="O24" s="47">
        <f t="shared" si="1"/>
        <v>28.364214906376208</v>
      </c>
      <c r="P24" s="9"/>
    </row>
    <row r="25" spans="1:16">
      <c r="A25" s="12"/>
      <c r="B25" s="25">
        <v>335.15</v>
      </c>
      <c r="C25" s="20" t="s">
        <v>27</v>
      </c>
      <c r="D25" s="46">
        <v>25247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25247</v>
      </c>
      <c r="O25" s="47">
        <f t="shared" si="1"/>
        <v>3.0898298861828417</v>
      </c>
      <c r="P25" s="9"/>
    </row>
    <row r="26" spans="1:16">
      <c r="A26" s="12"/>
      <c r="B26" s="25">
        <v>335.18</v>
      </c>
      <c r="C26" s="20" t="s">
        <v>28</v>
      </c>
      <c r="D26" s="46">
        <v>546021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546021</v>
      </c>
      <c r="O26" s="47">
        <f t="shared" si="1"/>
        <v>66.824256516950186</v>
      </c>
      <c r="P26" s="9"/>
    </row>
    <row r="27" spans="1:16">
      <c r="A27" s="12"/>
      <c r="B27" s="25">
        <v>335.23</v>
      </c>
      <c r="C27" s="20" t="s">
        <v>77</v>
      </c>
      <c r="D27" s="46">
        <v>32741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32741</v>
      </c>
      <c r="O27" s="47">
        <f t="shared" si="1"/>
        <v>4.0069758903438988</v>
      </c>
      <c r="P27" s="9"/>
    </row>
    <row r="28" spans="1:16">
      <c r="A28" s="12"/>
      <c r="B28" s="25">
        <v>335.29</v>
      </c>
      <c r="C28" s="20" t="s">
        <v>78</v>
      </c>
      <c r="D28" s="46">
        <v>1043198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1043198</v>
      </c>
      <c r="O28" s="47">
        <f t="shared" si="1"/>
        <v>127.67078692938441</v>
      </c>
      <c r="P28" s="9"/>
    </row>
    <row r="29" spans="1:16">
      <c r="A29" s="12"/>
      <c r="B29" s="25">
        <v>335.49</v>
      </c>
      <c r="C29" s="20" t="s">
        <v>79</v>
      </c>
      <c r="D29" s="46">
        <v>12392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12392</v>
      </c>
      <c r="O29" s="47">
        <f t="shared" si="1"/>
        <v>1.5165830375719007</v>
      </c>
      <c r="P29" s="9"/>
    </row>
    <row r="30" spans="1:16">
      <c r="A30" s="12"/>
      <c r="B30" s="25">
        <v>337.2</v>
      </c>
      <c r="C30" s="20" t="s">
        <v>32</v>
      </c>
      <c r="D30" s="46">
        <v>55799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55799</v>
      </c>
      <c r="O30" s="47">
        <f t="shared" si="1"/>
        <v>6.8289071105127892</v>
      </c>
      <c r="P30" s="9"/>
    </row>
    <row r="31" spans="1:16">
      <c r="A31" s="12"/>
      <c r="B31" s="25">
        <v>338</v>
      </c>
      <c r="C31" s="20" t="s">
        <v>33</v>
      </c>
      <c r="D31" s="46">
        <v>20781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20781</v>
      </c>
      <c r="O31" s="47">
        <f t="shared" si="1"/>
        <v>2.543262758536287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SUM(D33:D43)</f>
        <v>4081261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4383799</v>
      </c>
      <c r="J32" s="32">
        <f t="shared" si="7"/>
        <v>8155763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16620823</v>
      </c>
      <c r="O32" s="45">
        <f t="shared" si="1"/>
        <v>2034.1234854974912</v>
      </c>
      <c r="P32" s="10"/>
    </row>
    <row r="33" spans="1:16">
      <c r="A33" s="12"/>
      <c r="B33" s="25">
        <v>341.2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8155763</v>
      </c>
      <c r="K33" s="46">
        <v>0</v>
      </c>
      <c r="L33" s="46">
        <v>0</v>
      </c>
      <c r="M33" s="46">
        <v>0</v>
      </c>
      <c r="N33" s="46">
        <f t="shared" ref="N33:N43" si="8">SUM(D33:M33)</f>
        <v>8155763</v>
      </c>
      <c r="O33" s="47">
        <f t="shared" si="1"/>
        <v>998.13523436543869</v>
      </c>
      <c r="P33" s="9"/>
    </row>
    <row r="34" spans="1:16">
      <c r="A34" s="12"/>
      <c r="B34" s="25">
        <v>342.1</v>
      </c>
      <c r="C34" s="20" t="s">
        <v>42</v>
      </c>
      <c r="D34" s="46">
        <v>1242029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1242029</v>
      </c>
      <c r="O34" s="47">
        <f t="shared" si="1"/>
        <v>152.00452820952148</v>
      </c>
      <c r="P34" s="9"/>
    </row>
    <row r="35" spans="1:16">
      <c r="A35" s="12"/>
      <c r="B35" s="25">
        <v>342.2</v>
      </c>
      <c r="C35" s="20" t="s">
        <v>43</v>
      </c>
      <c r="D35" s="46">
        <v>150462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150462</v>
      </c>
      <c r="O35" s="47">
        <f t="shared" si="1"/>
        <v>18.41414759515359</v>
      </c>
      <c r="P35" s="9"/>
    </row>
    <row r="36" spans="1:16">
      <c r="A36" s="12"/>
      <c r="B36" s="25">
        <v>342.5</v>
      </c>
      <c r="C36" s="20" t="s">
        <v>80</v>
      </c>
      <c r="D36" s="46">
        <v>131364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131364</v>
      </c>
      <c r="O36" s="47">
        <f t="shared" si="1"/>
        <v>16.07685717782401</v>
      </c>
      <c r="P36" s="9"/>
    </row>
    <row r="37" spans="1:16">
      <c r="A37" s="12"/>
      <c r="B37" s="25">
        <v>342.6</v>
      </c>
      <c r="C37" s="20" t="s">
        <v>81</v>
      </c>
      <c r="D37" s="46">
        <v>477169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477169</v>
      </c>
      <c r="O37" s="47">
        <f t="shared" ref="O37:O60" si="9">(N37/O$62)</f>
        <v>58.397870517684495</v>
      </c>
      <c r="P37" s="9"/>
    </row>
    <row r="38" spans="1:16">
      <c r="A38" s="12"/>
      <c r="B38" s="25">
        <v>343.4</v>
      </c>
      <c r="C38" s="20" t="s">
        <v>44</v>
      </c>
      <c r="D38" s="46">
        <v>1255679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1255679</v>
      </c>
      <c r="O38" s="47">
        <f t="shared" si="9"/>
        <v>153.67507037082365</v>
      </c>
      <c r="P38" s="9"/>
    </row>
    <row r="39" spans="1:16">
      <c r="A39" s="12"/>
      <c r="B39" s="25">
        <v>343.9</v>
      </c>
      <c r="C39" s="20" t="s">
        <v>45</v>
      </c>
      <c r="D39" s="46">
        <v>4641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4641</v>
      </c>
      <c r="O39" s="47">
        <f t="shared" si="9"/>
        <v>0.56798433484273647</v>
      </c>
      <c r="P39" s="9"/>
    </row>
    <row r="40" spans="1:16">
      <c r="A40" s="12"/>
      <c r="B40" s="25">
        <v>344.2</v>
      </c>
      <c r="C40" s="20" t="s">
        <v>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2908865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2908865</v>
      </c>
      <c r="O40" s="47">
        <f t="shared" si="9"/>
        <v>355.99865377554767</v>
      </c>
      <c r="P40" s="9"/>
    </row>
    <row r="41" spans="1:16">
      <c r="A41" s="12"/>
      <c r="B41" s="25">
        <v>344.5</v>
      </c>
      <c r="C41" s="20" t="s">
        <v>46</v>
      </c>
      <c r="D41" s="46">
        <v>780917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780917</v>
      </c>
      <c r="O41" s="47">
        <f t="shared" si="9"/>
        <v>95.571778240117482</v>
      </c>
      <c r="P41" s="9"/>
    </row>
    <row r="42" spans="1:16">
      <c r="A42" s="12"/>
      <c r="B42" s="25">
        <v>347.2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1474934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1474934</v>
      </c>
      <c r="O42" s="47">
        <f t="shared" si="9"/>
        <v>180.5083833068168</v>
      </c>
      <c r="P42" s="9"/>
    </row>
    <row r="43" spans="1:16">
      <c r="A43" s="12"/>
      <c r="B43" s="25">
        <v>349</v>
      </c>
      <c r="C43" s="20" t="s">
        <v>1</v>
      </c>
      <c r="D43" s="46">
        <v>39000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39000</v>
      </c>
      <c r="O43" s="47">
        <f t="shared" si="9"/>
        <v>4.7729776037204745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SUM(D45:D47)</f>
        <v>1106436</v>
      </c>
      <c r="E44" s="32">
        <f t="shared" si="10"/>
        <v>240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1106676</v>
      </c>
      <c r="O44" s="45">
        <f t="shared" si="9"/>
        <v>135.43948109166564</v>
      </c>
      <c r="P44" s="10"/>
    </row>
    <row r="45" spans="1:16">
      <c r="A45" s="13"/>
      <c r="B45" s="39">
        <v>351.2</v>
      </c>
      <c r="C45" s="21" t="s">
        <v>83</v>
      </c>
      <c r="D45" s="46">
        <v>0</v>
      </c>
      <c r="E45" s="46">
        <v>240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240</v>
      </c>
      <c r="O45" s="47">
        <f t="shared" si="9"/>
        <v>2.9372169869049076E-2</v>
      </c>
      <c r="P45" s="9"/>
    </row>
    <row r="46" spans="1:16">
      <c r="A46" s="13"/>
      <c r="B46" s="39">
        <v>354</v>
      </c>
      <c r="C46" s="21" t="s">
        <v>50</v>
      </c>
      <c r="D46" s="46">
        <v>248451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248451</v>
      </c>
      <c r="O46" s="47">
        <f t="shared" si="9"/>
        <v>30.406437400562968</v>
      </c>
      <c r="P46" s="9"/>
    </row>
    <row r="47" spans="1:16">
      <c r="A47" s="13"/>
      <c r="B47" s="39">
        <v>359</v>
      </c>
      <c r="C47" s="21" t="s">
        <v>51</v>
      </c>
      <c r="D47" s="46">
        <v>857985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857985</v>
      </c>
      <c r="O47" s="47">
        <f t="shared" si="9"/>
        <v>105.00367152123363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SUM(D49:D56)</f>
        <v>1178850</v>
      </c>
      <c r="E48" s="32">
        <f t="shared" si="12"/>
        <v>449233</v>
      </c>
      <c r="F48" s="32">
        <f t="shared" si="12"/>
        <v>5479</v>
      </c>
      <c r="G48" s="32">
        <f t="shared" si="12"/>
        <v>1036025</v>
      </c>
      <c r="H48" s="32">
        <f t="shared" si="12"/>
        <v>0</v>
      </c>
      <c r="I48" s="32">
        <f t="shared" si="12"/>
        <v>28718</v>
      </c>
      <c r="J48" s="32">
        <f t="shared" si="12"/>
        <v>428641</v>
      </c>
      <c r="K48" s="32">
        <f t="shared" si="12"/>
        <v>32319475</v>
      </c>
      <c r="L48" s="32">
        <f t="shared" si="12"/>
        <v>5265941</v>
      </c>
      <c r="M48" s="32">
        <f t="shared" si="12"/>
        <v>0</v>
      </c>
      <c r="N48" s="32">
        <f t="shared" si="11"/>
        <v>40712362</v>
      </c>
      <c r="O48" s="45">
        <f t="shared" si="9"/>
        <v>4982.5433851425778</v>
      </c>
      <c r="P48" s="10"/>
    </row>
    <row r="49" spans="1:119">
      <c r="A49" s="12"/>
      <c r="B49" s="25">
        <v>361.1</v>
      </c>
      <c r="C49" s="20" t="s">
        <v>52</v>
      </c>
      <c r="D49" s="46">
        <v>495312</v>
      </c>
      <c r="E49" s="46">
        <v>183</v>
      </c>
      <c r="F49" s="46">
        <v>289</v>
      </c>
      <c r="G49" s="46">
        <v>208908</v>
      </c>
      <c r="H49" s="46">
        <v>0</v>
      </c>
      <c r="I49" s="46">
        <v>28718</v>
      </c>
      <c r="J49" s="46">
        <v>238341</v>
      </c>
      <c r="K49" s="46">
        <v>1154574</v>
      </c>
      <c r="L49" s="46">
        <v>386409</v>
      </c>
      <c r="M49" s="46">
        <v>0</v>
      </c>
      <c r="N49" s="46">
        <f t="shared" si="11"/>
        <v>2512734</v>
      </c>
      <c r="O49" s="47">
        <f t="shared" si="9"/>
        <v>307.51854118222985</v>
      </c>
      <c r="P49" s="9"/>
    </row>
    <row r="50" spans="1:119">
      <c r="A50" s="12"/>
      <c r="B50" s="25">
        <v>361.3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25580688</v>
      </c>
      <c r="L50" s="46">
        <v>2027395</v>
      </c>
      <c r="M50" s="46">
        <v>0</v>
      </c>
      <c r="N50" s="46">
        <f t="shared" ref="N50:N56" si="13">SUM(D50:M50)</f>
        <v>27608083</v>
      </c>
      <c r="O50" s="47">
        <f t="shared" si="9"/>
        <v>3378.7887651450251</v>
      </c>
      <c r="P50" s="9"/>
    </row>
    <row r="51" spans="1:119">
      <c r="A51" s="12"/>
      <c r="B51" s="25">
        <v>362</v>
      </c>
      <c r="C51" s="20" t="s">
        <v>54</v>
      </c>
      <c r="D51" s="46">
        <v>104980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104980</v>
      </c>
      <c r="O51" s="47">
        <f t="shared" si="9"/>
        <v>12.84787663688655</v>
      </c>
      <c r="P51" s="9"/>
    </row>
    <row r="52" spans="1:119">
      <c r="A52" s="12"/>
      <c r="B52" s="25">
        <v>364</v>
      </c>
      <c r="C52" s="20" t="s">
        <v>87</v>
      </c>
      <c r="D52" s="46">
        <v>1392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-114336</v>
      </c>
      <c r="K52" s="46">
        <v>0</v>
      </c>
      <c r="L52" s="46">
        <v>0</v>
      </c>
      <c r="M52" s="46">
        <v>0</v>
      </c>
      <c r="N52" s="46">
        <f t="shared" si="13"/>
        <v>-112944</v>
      </c>
      <c r="O52" s="47">
        <f t="shared" si="9"/>
        <v>-13.822543140374496</v>
      </c>
      <c r="P52" s="9"/>
    </row>
    <row r="53" spans="1:119">
      <c r="A53" s="12"/>
      <c r="B53" s="25">
        <v>366</v>
      </c>
      <c r="C53" s="20" t="s">
        <v>55</v>
      </c>
      <c r="D53" s="46">
        <v>0</v>
      </c>
      <c r="E53" s="46">
        <v>449050</v>
      </c>
      <c r="F53" s="46">
        <v>0</v>
      </c>
      <c r="G53" s="46">
        <v>10000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459050</v>
      </c>
      <c r="O53" s="47">
        <f t="shared" si="9"/>
        <v>56.180394076612409</v>
      </c>
      <c r="P53" s="9"/>
    </row>
    <row r="54" spans="1:119">
      <c r="A54" s="12"/>
      <c r="B54" s="25">
        <v>368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5557092</v>
      </c>
      <c r="L54" s="46">
        <v>0</v>
      </c>
      <c r="M54" s="46">
        <v>0</v>
      </c>
      <c r="N54" s="46">
        <f t="shared" si="13"/>
        <v>5557092</v>
      </c>
      <c r="O54" s="47">
        <f t="shared" si="9"/>
        <v>680.09937584139027</v>
      </c>
      <c r="P54" s="9"/>
    </row>
    <row r="55" spans="1:119">
      <c r="A55" s="12"/>
      <c r="B55" s="25">
        <v>369.3</v>
      </c>
      <c r="C55" s="20" t="s">
        <v>57</v>
      </c>
      <c r="D55" s="46">
        <v>494502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301527</v>
      </c>
      <c r="K55" s="46">
        <v>0</v>
      </c>
      <c r="L55" s="46">
        <v>0</v>
      </c>
      <c r="M55" s="46">
        <v>0</v>
      </c>
      <c r="N55" s="46">
        <f t="shared" si="13"/>
        <v>796029</v>
      </c>
      <c r="O55" s="47">
        <f t="shared" si="9"/>
        <v>97.421245869538609</v>
      </c>
      <c r="P55" s="9"/>
    </row>
    <row r="56" spans="1:119">
      <c r="A56" s="12"/>
      <c r="B56" s="25">
        <v>369.9</v>
      </c>
      <c r="C56" s="20" t="s">
        <v>58</v>
      </c>
      <c r="D56" s="46">
        <v>82664</v>
      </c>
      <c r="E56" s="46">
        <v>0</v>
      </c>
      <c r="F56" s="46">
        <v>5190</v>
      </c>
      <c r="G56" s="46">
        <v>817117</v>
      </c>
      <c r="H56" s="46">
        <v>0</v>
      </c>
      <c r="I56" s="46">
        <v>0</v>
      </c>
      <c r="J56" s="46">
        <v>3109</v>
      </c>
      <c r="K56" s="46">
        <v>27121</v>
      </c>
      <c r="L56" s="46">
        <v>2852137</v>
      </c>
      <c r="M56" s="46">
        <v>0</v>
      </c>
      <c r="N56" s="46">
        <f t="shared" si="13"/>
        <v>3787338</v>
      </c>
      <c r="O56" s="47">
        <f t="shared" si="9"/>
        <v>463.5097295312691</v>
      </c>
      <c r="P56" s="9"/>
    </row>
    <row r="57" spans="1:119" ht="15.75">
      <c r="A57" s="29" t="s">
        <v>40</v>
      </c>
      <c r="B57" s="30"/>
      <c r="C57" s="31"/>
      <c r="D57" s="32">
        <f t="shared" ref="D57:M57" si="14">SUM(D58:D59)</f>
        <v>800000</v>
      </c>
      <c r="E57" s="32">
        <f t="shared" si="14"/>
        <v>0</v>
      </c>
      <c r="F57" s="32">
        <f t="shared" si="14"/>
        <v>5973538</v>
      </c>
      <c r="G57" s="32">
        <f t="shared" si="14"/>
        <v>5001400</v>
      </c>
      <c r="H57" s="32">
        <f t="shared" si="14"/>
        <v>0</v>
      </c>
      <c r="I57" s="32">
        <f t="shared" si="14"/>
        <v>3000</v>
      </c>
      <c r="J57" s="32">
        <f t="shared" si="14"/>
        <v>356403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12134341</v>
      </c>
      <c r="O57" s="45">
        <f t="shared" si="9"/>
        <v>1485.0496879206951</v>
      </c>
      <c r="P57" s="9"/>
    </row>
    <row r="58" spans="1:119">
      <c r="A58" s="12"/>
      <c r="B58" s="25">
        <v>381</v>
      </c>
      <c r="C58" s="20" t="s">
        <v>59</v>
      </c>
      <c r="D58" s="46">
        <v>800000</v>
      </c>
      <c r="E58" s="46">
        <v>0</v>
      </c>
      <c r="F58" s="46">
        <v>5973538</v>
      </c>
      <c r="G58" s="46">
        <v>5001400</v>
      </c>
      <c r="H58" s="46">
        <v>0</v>
      </c>
      <c r="I58" s="46">
        <v>0</v>
      </c>
      <c r="J58" s="46">
        <v>167957</v>
      </c>
      <c r="K58" s="46">
        <v>0</v>
      </c>
      <c r="L58" s="46">
        <v>0</v>
      </c>
      <c r="M58" s="46">
        <v>0</v>
      </c>
      <c r="N58" s="46">
        <f>SUM(D58:M58)</f>
        <v>11942895</v>
      </c>
      <c r="O58" s="47">
        <f t="shared" si="9"/>
        <v>1461.6197527842369</v>
      </c>
      <c r="P58" s="9"/>
    </row>
    <row r="59" spans="1:119" ht="15.75" thickBot="1">
      <c r="A59" s="12"/>
      <c r="B59" s="25">
        <v>389.8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3000</v>
      </c>
      <c r="J59" s="46">
        <v>188446</v>
      </c>
      <c r="K59" s="46">
        <v>0</v>
      </c>
      <c r="L59" s="46">
        <v>0</v>
      </c>
      <c r="M59" s="46">
        <v>0</v>
      </c>
      <c r="N59" s="46">
        <f>SUM(D59:M59)</f>
        <v>191446</v>
      </c>
      <c r="O59" s="47">
        <f t="shared" si="9"/>
        <v>23.429935136458205</v>
      </c>
      <c r="P59" s="9"/>
    </row>
    <row r="60" spans="1:119" ht="16.5" thickBot="1">
      <c r="A60" s="14" t="s">
        <v>48</v>
      </c>
      <c r="B60" s="23"/>
      <c r="C60" s="22"/>
      <c r="D60" s="15">
        <f t="shared" ref="D60:M60" si="15">SUM(D5,D15,D21,D32,D44,D48,D57)</f>
        <v>59670217</v>
      </c>
      <c r="E60" s="15">
        <f t="shared" si="15"/>
        <v>449473</v>
      </c>
      <c r="F60" s="15">
        <f t="shared" si="15"/>
        <v>5979017</v>
      </c>
      <c r="G60" s="15">
        <f t="shared" si="15"/>
        <v>7869394</v>
      </c>
      <c r="H60" s="15">
        <f t="shared" si="15"/>
        <v>0</v>
      </c>
      <c r="I60" s="15">
        <f t="shared" si="15"/>
        <v>4415517</v>
      </c>
      <c r="J60" s="15">
        <f t="shared" si="15"/>
        <v>8940807</v>
      </c>
      <c r="K60" s="15">
        <f t="shared" si="15"/>
        <v>32319475</v>
      </c>
      <c r="L60" s="15">
        <f t="shared" si="15"/>
        <v>5265941</v>
      </c>
      <c r="M60" s="15">
        <f t="shared" si="15"/>
        <v>0</v>
      </c>
      <c r="N60" s="15">
        <f>SUM(D60:M60)</f>
        <v>124909841</v>
      </c>
      <c r="O60" s="38">
        <f t="shared" si="9"/>
        <v>15286.971117366296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102</v>
      </c>
      <c r="M62" s="118"/>
      <c r="N62" s="118"/>
      <c r="O62" s="43">
        <v>8171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90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42524271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42524271</v>
      </c>
      <c r="O5" s="33">
        <f t="shared" ref="O5:O36" si="1">(N5/O$62)</f>
        <v>5209.3925027563391</v>
      </c>
      <c r="P5" s="6"/>
    </row>
    <row r="6" spans="1:133">
      <c r="A6" s="12"/>
      <c r="B6" s="25">
        <v>311</v>
      </c>
      <c r="C6" s="20" t="s">
        <v>3</v>
      </c>
      <c r="D6" s="46">
        <v>36635343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36635343</v>
      </c>
      <c r="O6" s="47">
        <f t="shared" si="1"/>
        <v>4487.9753766997428</v>
      </c>
      <c r="P6" s="9"/>
    </row>
    <row r="7" spans="1:133">
      <c r="A7" s="12"/>
      <c r="B7" s="25">
        <v>312.10000000000002</v>
      </c>
      <c r="C7" s="20" t="s">
        <v>11</v>
      </c>
      <c r="D7" s="46">
        <v>301900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301900</v>
      </c>
      <c r="O7" s="47">
        <f t="shared" si="1"/>
        <v>36.9839519784393</v>
      </c>
      <c r="P7" s="9"/>
    </row>
    <row r="8" spans="1:133">
      <c r="A8" s="12"/>
      <c r="B8" s="25">
        <v>314.10000000000002</v>
      </c>
      <c r="C8" s="20" t="s">
        <v>12</v>
      </c>
      <c r="D8" s="46">
        <v>2172820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2172820</v>
      </c>
      <c r="O8" s="47">
        <f t="shared" si="1"/>
        <v>266.17910082077668</v>
      </c>
      <c r="P8" s="9"/>
    </row>
    <row r="9" spans="1:133">
      <c r="A9" s="12"/>
      <c r="B9" s="25">
        <v>314.3</v>
      </c>
      <c r="C9" s="20" t="s">
        <v>13</v>
      </c>
      <c r="D9" s="46">
        <v>1287922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1287922</v>
      </c>
      <c r="O9" s="47">
        <f t="shared" si="1"/>
        <v>157.77557270611294</v>
      </c>
      <c r="P9" s="9"/>
    </row>
    <row r="10" spans="1:133">
      <c r="A10" s="12"/>
      <c r="B10" s="25">
        <v>314.39999999999998</v>
      </c>
      <c r="C10" s="20" t="s">
        <v>15</v>
      </c>
      <c r="D10" s="46">
        <v>248209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248209</v>
      </c>
      <c r="O10" s="47">
        <f t="shared" si="1"/>
        <v>30.406590714198213</v>
      </c>
      <c r="P10" s="9"/>
    </row>
    <row r="11" spans="1:133">
      <c r="A11" s="12"/>
      <c r="B11" s="25">
        <v>314.8</v>
      </c>
      <c r="C11" s="20" t="s">
        <v>16</v>
      </c>
      <c r="D11" s="46">
        <v>5186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5186</v>
      </c>
      <c r="O11" s="47">
        <f t="shared" si="1"/>
        <v>0.63530564743354156</v>
      </c>
      <c r="P11" s="9"/>
    </row>
    <row r="12" spans="1:133">
      <c r="A12" s="12"/>
      <c r="B12" s="25">
        <v>315</v>
      </c>
      <c r="C12" s="20" t="s">
        <v>92</v>
      </c>
      <c r="D12" s="46">
        <v>1178518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1178518</v>
      </c>
      <c r="O12" s="47">
        <f t="shared" si="1"/>
        <v>144.37314712728164</v>
      </c>
      <c r="P12" s="9"/>
    </row>
    <row r="13" spans="1:133">
      <c r="A13" s="12"/>
      <c r="B13" s="25">
        <v>316</v>
      </c>
      <c r="C13" s="20" t="s">
        <v>17</v>
      </c>
      <c r="D13" s="46">
        <v>694373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694373</v>
      </c>
      <c r="O13" s="47">
        <f t="shared" si="1"/>
        <v>85.06345706235453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7953725</v>
      </c>
      <c r="E14" s="32">
        <f t="shared" si="3"/>
        <v>0</v>
      </c>
      <c r="F14" s="32">
        <f t="shared" si="3"/>
        <v>0</v>
      </c>
      <c r="G14" s="32">
        <f t="shared" si="3"/>
        <v>989814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8943539</v>
      </c>
      <c r="O14" s="45">
        <f t="shared" si="1"/>
        <v>1095.6191351218915</v>
      </c>
      <c r="P14" s="10"/>
    </row>
    <row r="15" spans="1:133">
      <c r="A15" s="12"/>
      <c r="B15" s="25">
        <v>322</v>
      </c>
      <c r="C15" s="20" t="s">
        <v>0</v>
      </c>
      <c r="D15" s="46">
        <v>5535510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5535510</v>
      </c>
      <c r="O15" s="47">
        <f t="shared" si="1"/>
        <v>678.1220139654539</v>
      </c>
      <c r="P15" s="9"/>
    </row>
    <row r="16" spans="1:133">
      <c r="A16" s="12"/>
      <c r="B16" s="25">
        <v>323.10000000000002</v>
      </c>
      <c r="C16" s="20" t="s">
        <v>19</v>
      </c>
      <c r="D16" s="46">
        <v>2060500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2060500</v>
      </c>
      <c r="O16" s="47">
        <f t="shared" si="1"/>
        <v>252.41945363224303</v>
      </c>
      <c r="P16" s="9"/>
    </row>
    <row r="17" spans="1:16">
      <c r="A17" s="12"/>
      <c r="B17" s="25">
        <v>323.39999999999998</v>
      </c>
      <c r="C17" s="20" t="s">
        <v>20</v>
      </c>
      <c r="D17" s="46">
        <v>144218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144218</v>
      </c>
      <c r="O17" s="47">
        <f t="shared" si="1"/>
        <v>17.667279186573563</v>
      </c>
      <c r="P17" s="9"/>
    </row>
    <row r="18" spans="1:16">
      <c r="A18" s="12"/>
      <c r="B18" s="25">
        <v>325.10000000000002</v>
      </c>
      <c r="C18" s="20" t="s">
        <v>75</v>
      </c>
      <c r="D18" s="46">
        <v>0</v>
      </c>
      <c r="E18" s="46">
        <v>0</v>
      </c>
      <c r="F18" s="46">
        <v>0</v>
      </c>
      <c r="G18" s="46">
        <v>989814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989814</v>
      </c>
      <c r="O18" s="47">
        <f t="shared" si="1"/>
        <v>121.25615582506431</v>
      </c>
      <c r="P18" s="9"/>
    </row>
    <row r="19" spans="1:16">
      <c r="A19" s="12"/>
      <c r="B19" s="25">
        <v>329</v>
      </c>
      <c r="C19" s="20" t="s">
        <v>21</v>
      </c>
      <c r="D19" s="46">
        <v>213497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213497</v>
      </c>
      <c r="O19" s="47">
        <f t="shared" si="1"/>
        <v>26.154232512556657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SUM(D21:D32)</f>
        <v>2121144</v>
      </c>
      <c r="E20" s="32">
        <f t="shared" si="5"/>
        <v>0</v>
      </c>
      <c r="F20" s="32">
        <f t="shared" si="5"/>
        <v>0</v>
      </c>
      <c r="G20" s="32">
        <f t="shared" si="5"/>
        <v>3528395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5649539</v>
      </c>
      <c r="O20" s="45">
        <f t="shared" si="1"/>
        <v>692.09102045816485</v>
      </c>
      <c r="P20" s="10"/>
    </row>
    <row r="21" spans="1:16">
      <c r="A21" s="12"/>
      <c r="B21" s="25">
        <v>331.2</v>
      </c>
      <c r="C21" s="20" t="s">
        <v>22</v>
      </c>
      <c r="D21" s="46">
        <v>220815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220815</v>
      </c>
      <c r="O21" s="47">
        <f t="shared" si="1"/>
        <v>27.050716648291068</v>
      </c>
      <c r="P21" s="9"/>
    </row>
    <row r="22" spans="1:16">
      <c r="A22" s="12"/>
      <c r="B22" s="25">
        <v>331.5</v>
      </c>
      <c r="C22" s="20" t="s">
        <v>93</v>
      </c>
      <c r="D22" s="46">
        <v>0</v>
      </c>
      <c r="E22" s="46">
        <v>0</v>
      </c>
      <c r="F22" s="46">
        <v>0</v>
      </c>
      <c r="G22" s="46">
        <v>2699689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2699689</v>
      </c>
      <c r="O22" s="47">
        <f t="shared" si="1"/>
        <v>330.72265098615708</v>
      </c>
      <c r="P22" s="9"/>
    </row>
    <row r="23" spans="1:16">
      <c r="A23" s="12"/>
      <c r="B23" s="25">
        <v>334.5</v>
      </c>
      <c r="C23" s="20" t="s">
        <v>94</v>
      </c>
      <c r="D23" s="46">
        <v>0</v>
      </c>
      <c r="E23" s="46">
        <v>0</v>
      </c>
      <c r="F23" s="46">
        <v>0</v>
      </c>
      <c r="G23" s="46">
        <v>754369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754369</v>
      </c>
      <c r="O23" s="47">
        <f t="shared" si="1"/>
        <v>92.413205929192699</v>
      </c>
      <c r="P23" s="9"/>
    </row>
    <row r="24" spans="1:16">
      <c r="A24" s="12"/>
      <c r="B24" s="25">
        <v>335.12</v>
      </c>
      <c r="C24" s="20" t="s">
        <v>26</v>
      </c>
      <c r="D24" s="46">
        <v>272936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272936</v>
      </c>
      <c r="O24" s="47">
        <f t="shared" si="1"/>
        <v>33.435746661766508</v>
      </c>
      <c r="P24" s="9"/>
    </row>
    <row r="25" spans="1:16">
      <c r="A25" s="12"/>
      <c r="B25" s="25">
        <v>335.15</v>
      </c>
      <c r="C25" s="20" t="s">
        <v>27</v>
      </c>
      <c r="D25" s="46">
        <v>20563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20563</v>
      </c>
      <c r="O25" s="47">
        <f t="shared" si="1"/>
        <v>2.5190493691044957</v>
      </c>
      <c r="P25" s="9"/>
    </row>
    <row r="26" spans="1:16">
      <c r="A26" s="12"/>
      <c r="B26" s="25">
        <v>335.18</v>
      </c>
      <c r="C26" s="20" t="s">
        <v>28</v>
      </c>
      <c r="D26" s="46">
        <v>611700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611700</v>
      </c>
      <c r="O26" s="47">
        <f t="shared" si="1"/>
        <v>74.935685409775814</v>
      </c>
      <c r="P26" s="9"/>
    </row>
    <row r="27" spans="1:16">
      <c r="A27" s="12"/>
      <c r="B27" s="25">
        <v>335.23</v>
      </c>
      <c r="C27" s="20" t="s">
        <v>77</v>
      </c>
      <c r="D27" s="46">
        <v>34026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34026</v>
      </c>
      <c r="O27" s="47">
        <f t="shared" si="1"/>
        <v>4.1683204704152885</v>
      </c>
      <c r="P27" s="9"/>
    </row>
    <row r="28" spans="1:16">
      <c r="A28" s="12"/>
      <c r="B28" s="25">
        <v>335.29</v>
      </c>
      <c r="C28" s="20" t="s">
        <v>78</v>
      </c>
      <c r="D28" s="46">
        <v>920901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920901</v>
      </c>
      <c r="O28" s="47">
        <f t="shared" si="1"/>
        <v>112.81403895626607</v>
      </c>
      <c r="P28" s="9"/>
    </row>
    <row r="29" spans="1:16">
      <c r="A29" s="12"/>
      <c r="B29" s="25">
        <v>335.42</v>
      </c>
      <c r="C29" s="20" t="s">
        <v>95</v>
      </c>
      <c r="D29" s="46">
        <v>0</v>
      </c>
      <c r="E29" s="46">
        <v>0</v>
      </c>
      <c r="F29" s="46">
        <v>0</v>
      </c>
      <c r="G29" s="46">
        <v>3372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3372</v>
      </c>
      <c r="O29" s="47">
        <f t="shared" si="1"/>
        <v>0.41308342521131935</v>
      </c>
      <c r="P29" s="9"/>
    </row>
    <row r="30" spans="1:16">
      <c r="A30" s="12"/>
      <c r="B30" s="25">
        <v>335.49</v>
      </c>
      <c r="C30" s="20" t="s">
        <v>79</v>
      </c>
      <c r="D30" s="46">
        <v>10667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10667</v>
      </c>
      <c r="O30" s="47">
        <f t="shared" si="1"/>
        <v>1.3067499693740046</v>
      </c>
      <c r="P30" s="9"/>
    </row>
    <row r="31" spans="1:16">
      <c r="A31" s="12"/>
      <c r="B31" s="25">
        <v>337.3</v>
      </c>
      <c r="C31" s="20" t="s">
        <v>96</v>
      </c>
      <c r="D31" s="46">
        <v>0</v>
      </c>
      <c r="E31" s="46">
        <v>0</v>
      </c>
      <c r="F31" s="46">
        <v>0</v>
      </c>
      <c r="G31" s="46">
        <v>70965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70965</v>
      </c>
      <c r="O31" s="47">
        <f t="shared" si="1"/>
        <v>8.6934950385887539</v>
      </c>
      <c r="P31" s="9"/>
    </row>
    <row r="32" spans="1:16">
      <c r="A32" s="12"/>
      <c r="B32" s="25">
        <v>338</v>
      </c>
      <c r="C32" s="20" t="s">
        <v>33</v>
      </c>
      <c r="D32" s="46">
        <v>29536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29536</v>
      </c>
      <c r="O32" s="47">
        <f t="shared" si="1"/>
        <v>3.6182775940218055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SUM(D34:D44)</f>
        <v>3461768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4308462</v>
      </c>
      <c r="J33" s="32">
        <f t="shared" si="7"/>
        <v>8366057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16136287</v>
      </c>
      <c r="O33" s="45">
        <f t="shared" si="1"/>
        <v>1976.7594021805708</v>
      </c>
      <c r="P33" s="10"/>
    </row>
    <row r="34" spans="1:16">
      <c r="A34" s="12"/>
      <c r="B34" s="25">
        <v>341.2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8366057</v>
      </c>
      <c r="K34" s="46">
        <v>0</v>
      </c>
      <c r="L34" s="46">
        <v>0</v>
      </c>
      <c r="M34" s="46">
        <v>0</v>
      </c>
      <c r="N34" s="46">
        <f t="shared" ref="N34:N44" si="8">SUM(D34:M34)</f>
        <v>8366057</v>
      </c>
      <c r="O34" s="47">
        <f t="shared" si="1"/>
        <v>1024.8752909469558</v>
      </c>
      <c r="P34" s="9"/>
    </row>
    <row r="35" spans="1:16">
      <c r="A35" s="12"/>
      <c r="B35" s="25">
        <v>342.1</v>
      </c>
      <c r="C35" s="20" t="s">
        <v>42</v>
      </c>
      <c r="D35" s="46">
        <v>788220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788220</v>
      </c>
      <c r="O35" s="47">
        <f t="shared" si="1"/>
        <v>96.560088202866595</v>
      </c>
      <c r="P35" s="9"/>
    </row>
    <row r="36" spans="1:16">
      <c r="A36" s="12"/>
      <c r="B36" s="25">
        <v>342.2</v>
      </c>
      <c r="C36" s="20" t="s">
        <v>43</v>
      </c>
      <c r="D36" s="46">
        <v>112452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112452</v>
      </c>
      <c r="O36" s="47">
        <f t="shared" si="1"/>
        <v>13.775817714075707</v>
      </c>
      <c r="P36" s="9"/>
    </row>
    <row r="37" spans="1:16">
      <c r="A37" s="12"/>
      <c r="B37" s="25">
        <v>342.5</v>
      </c>
      <c r="C37" s="20" t="s">
        <v>80</v>
      </c>
      <c r="D37" s="46">
        <v>168140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168140</v>
      </c>
      <c r="O37" s="47">
        <f t="shared" ref="O37:O60" si="9">(N37/O$62)</f>
        <v>20.597819429131448</v>
      </c>
      <c r="P37" s="9"/>
    </row>
    <row r="38" spans="1:16">
      <c r="A38" s="12"/>
      <c r="B38" s="25">
        <v>342.6</v>
      </c>
      <c r="C38" s="20" t="s">
        <v>81</v>
      </c>
      <c r="D38" s="46">
        <v>350847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350847</v>
      </c>
      <c r="O38" s="47">
        <f t="shared" si="9"/>
        <v>42.980154355016538</v>
      </c>
      <c r="P38" s="9"/>
    </row>
    <row r="39" spans="1:16">
      <c r="A39" s="12"/>
      <c r="B39" s="25">
        <v>343.4</v>
      </c>
      <c r="C39" s="20" t="s">
        <v>44</v>
      </c>
      <c r="D39" s="46">
        <v>1212722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1212722</v>
      </c>
      <c r="O39" s="47">
        <f t="shared" si="9"/>
        <v>148.56327330638246</v>
      </c>
      <c r="P39" s="9"/>
    </row>
    <row r="40" spans="1:16">
      <c r="A40" s="12"/>
      <c r="B40" s="25">
        <v>343.5</v>
      </c>
      <c r="C40" s="20" t="s">
        <v>97</v>
      </c>
      <c r="D40" s="46">
        <v>6315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6315</v>
      </c>
      <c r="O40" s="47">
        <f t="shared" si="9"/>
        <v>0.77361264241087835</v>
      </c>
      <c r="P40" s="9"/>
    </row>
    <row r="41" spans="1:16">
      <c r="A41" s="12"/>
      <c r="B41" s="25">
        <v>344.2</v>
      </c>
      <c r="C41" s="20" t="s">
        <v>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2773755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2773755</v>
      </c>
      <c r="O41" s="47">
        <f t="shared" si="9"/>
        <v>339.79603087100332</v>
      </c>
      <c r="P41" s="9"/>
    </row>
    <row r="42" spans="1:16">
      <c r="A42" s="12"/>
      <c r="B42" s="25">
        <v>344.5</v>
      </c>
      <c r="C42" s="20" t="s">
        <v>46</v>
      </c>
      <c r="D42" s="46">
        <v>780444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780444</v>
      </c>
      <c r="O42" s="47">
        <f t="shared" si="9"/>
        <v>95.607497243660418</v>
      </c>
      <c r="P42" s="9"/>
    </row>
    <row r="43" spans="1:16">
      <c r="A43" s="12"/>
      <c r="B43" s="25">
        <v>347.2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1534707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1534707</v>
      </c>
      <c r="O43" s="47">
        <f t="shared" si="9"/>
        <v>188.00771775082691</v>
      </c>
      <c r="P43" s="9"/>
    </row>
    <row r="44" spans="1:16">
      <c r="A44" s="12"/>
      <c r="B44" s="25">
        <v>349</v>
      </c>
      <c r="C44" s="20" t="s">
        <v>1</v>
      </c>
      <c r="D44" s="46">
        <v>42628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42628</v>
      </c>
      <c r="O44" s="47">
        <f t="shared" si="9"/>
        <v>5.2220997182408428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SUM(D46:D48)</f>
        <v>1297225</v>
      </c>
      <c r="E45" s="32">
        <f t="shared" si="10"/>
        <v>12500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1309725</v>
      </c>
      <c r="O45" s="45">
        <f t="shared" si="9"/>
        <v>160.44652701212789</v>
      </c>
      <c r="P45" s="10"/>
    </row>
    <row r="46" spans="1:16">
      <c r="A46" s="13"/>
      <c r="B46" s="39">
        <v>351.2</v>
      </c>
      <c r="C46" s="21" t="s">
        <v>83</v>
      </c>
      <c r="D46" s="46">
        <v>0</v>
      </c>
      <c r="E46" s="46">
        <v>12500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12500</v>
      </c>
      <c r="O46" s="47">
        <f t="shared" si="9"/>
        <v>1.5312997672424353</v>
      </c>
      <c r="P46" s="9"/>
    </row>
    <row r="47" spans="1:16">
      <c r="A47" s="13"/>
      <c r="B47" s="39">
        <v>351.3</v>
      </c>
      <c r="C47" s="21" t="s">
        <v>99</v>
      </c>
      <c r="D47" s="46">
        <v>54562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54562</v>
      </c>
      <c r="O47" s="47">
        <f t="shared" si="9"/>
        <v>6.6840622320225407</v>
      </c>
      <c r="P47" s="9"/>
    </row>
    <row r="48" spans="1:16">
      <c r="A48" s="13"/>
      <c r="B48" s="39">
        <v>354</v>
      </c>
      <c r="C48" s="21" t="s">
        <v>50</v>
      </c>
      <c r="D48" s="46">
        <v>1242663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1242663</v>
      </c>
      <c r="O48" s="47">
        <f t="shared" si="9"/>
        <v>152.23116501286293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SUM(D50:D57)</f>
        <v>1261335</v>
      </c>
      <c r="E49" s="32">
        <f t="shared" si="12"/>
        <v>219486</v>
      </c>
      <c r="F49" s="32">
        <f t="shared" si="12"/>
        <v>73</v>
      </c>
      <c r="G49" s="32">
        <f t="shared" si="12"/>
        <v>261347</v>
      </c>
      <c r="H49" s="32">
        <f t="shared" si="12"/>
        <v>0</v>
      </c>
      <c r="I49" s="32">
        <f t="shared" si="12"/>
        <v>27111</v>
      </c>
      <c r="J49" s="32">
        <f t="shared" si="12"/>
        <v>1657920</v>
      </c>
      <c r="K49" s="32">
        <f t="shared" si="12"/>
        <v>10706986</v>
      </c>
      <c r="L49" s="32">
        <f t="shared" si="12"/>
        <v>2958105</v>
      </c>
      <c r="M49" s="32">
        <f t="shared" si="12"/>
        <v>0</v>
      </c>
      <c r="N49" s="32">
        <f t="shared" si="11"/>
        <v>17092363</v>
      </c>
      <c r="O49" s="45">
        <f t="shared" si="9"/>
        <v>2093.8825186818572</v>
      </c>
      <c r="P49" s="10"/>
    </row>
    <row r="50" spans="1:119">
      <c r="A50" s="12"/>
      <c r="B50" s="25">
        <v>361.1</v>
      </c>
      <c r="C50" s="20" t="s">
        <v>52</v>
      </c>
      <c r="D50" s="46">
        <v>495650</v>
      </c>
      <c r="E50" s="46">
        <v>40</v>
      </c>
      <c r="F50" s="46">
        <v>73</v>
      </c>
      <c r="G50" s="46">
        <v>241934</v>
      </c>
      <c r="H50" s="46">
        <v>0</v>
      </c>
      <c r="I50" s="46">
        <v>27311</v>
      </c>
      <c r="J50" s="46">
        <v>242295</v>
      </c>
      <c r="K50" s="46">
        <v>1036708</v>
      </c>
      <c r="L50" s="46">
        <v>441873</v>
      </c>
      <c r="M50" s="46">
        <v>0</v>
      </c>
      <c r="N50" s="46">
        <f t="shared" si="11"/>
        <v>2485884</v>
      </c>
      <c r="O50" s="47">
        <f t="shared" si="9"/>
        <v>304.53068724733555</v>
      </c>
      <c r="P50" s="9"/>
    </row>
    <row r="51" spans="1:119">
      <c r="A51" s="12"/>
      <c r="B51" s="25">
        <v>361.3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-64861</v>
      </c>
      <c r="L51" s="46">
        <v>-410115</v>
      </c>
      <c r="M51" s="46">
        <v>0</v>
      </c>
      <c r="N51" s="46">
        <f t="shared" ref="N51:N57" si="13">SUM(D51:M51)</f>
        <v>-474976</v>
      </c>
      <c r="O51" s="47">
        <f t="shared" si="9"/>
        <v>-58.18645105965944</v>
      </c>
      <c r="P51" s="9"/>
    </row>
    <row r="52" spans="1:119">
      <c r="A52" s="12"/>
      <c r="B52" s="25">
        <v>362</v>
      </c>
      <c r="C52" s="20" t="s">
        <v>54</v>
      </c>
      <c r="D52" s="46">
        <v>88203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88203</v>
      </c>
      <c r="O52" s="47">
        <f t="shared" si="9"/>
        <v>10.805218669606763</v>
      </c>
      <c r="P52" s="9"/>
    </row>
    <row r="53" spans="1:119">
      <c r="A53" s="12"/>
      <c r="B53" s="25">
        <v>364</v>
      </c>
      <c r="C53" s="20" t="s">
        <v>87</v>
      </c>
      <c r="D53" s="46">
        <v>5874</v>
      </c>
      <c r="E53" s="46">
        <v>0</v>
      </c>
      <c r="F53" s="46">
        <v>0</v>
      </c>
      <c r="G53" s="46">
        <v>0</v>
      </c>
      <c r="H53" s="46">
        <v>0</v>
      </c>
      <c r="I53" s="46">
        <v>-200</v>
      </c>
      <c r="J53" s="46">
        <v>-39414</v>
      </c>
      <c r="K53" s="46">
        <v>0</v>
      </c>
      <c r="L53" s="46">
        <v>0</v>
      </c>
      <c r="M53" s="46">
        <v>0</v>
      </c>
      <c r="N53" s="46">
        <f t="shared" si="13"/>
        <v>-33740</v>
      </c>
      <c r="O53" s="47">
        <f t="shared" si="9"/>
        <v>-4.1332843317407812</v>
      </c>
      <c r="P53" s="9"/>
    </row>
    <row r="54" spans="1:119">
      <c r="A54" s="12"/>
      <c r="B54" s="25">
        <v>366</v>
      </c>
      <c r="C54" s="20" t="s">
        <v>55</v>
      </c>
      <c r="D54" s="46">
        <v>0</v>
      </c>
      <c r="E54" s="46">
        <v>219446</v>
      </c>
      <c r="F54" s="46">
        <v>0</v>
      </c>
      <c r="G54" s="46">
        <v>3200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222646</v>
      </c>
      <c r="O54" s="47">
        <f t="shared" si="9"/>
        <v>27.275021438196742</v>
      </c>
      <c r="P54" s="9"/>
    </row>
    <row r="55" spans="1:119">
      <c r="A55" s="12"/>
      <c r="B55" s="25">
        <v>368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9735139</v>
      </c>
      <c r="L55" s="46">
        <v>0</v>
      </c>
      <c r="M55" s="46">
        <v>0</v>
      </c>
      <c r="N55" s="46">
        <f t="shared" si="13"/>
        <v>9735139</v>
      </c>
      <c r="O55" s="47">
        <f t="shared" si="9"/>
        <v>1192.5932867818203</v>
      </c>
      <c r="P55" s="9"/>
    </row>
    <row r="56" spans="1:119">
      <c r="A56" s="12"/>
      <c r="B56" s="25">
        <v>369.3</v>
      </c>
      <c r="C56" s="20" t="s">
        <v>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1455039</v>
      </c>
      <c r="K56" s="46">
        <v>0</v>
      </c>
      <c r="L56" s="46">
        <v>0</v>
      </c>
      <c r="M56" s="46">
        <v>0</v>
      </c>
      <c r="N56" s="46">
        <f t="shared" si="13"/>
        <v>1455039</v>
      </c>
      <c r="O56" s="47">
        <f t="shared" si="9"/>
        <v>178.24807056229326</v>
      </c>
      <c r="P56" s="9"/>
    </row>
    <row r="57" spans="1:119">
      <c r="A57" s="12"/>
      <c r="B57" s="25">
        <v>369.9</v>
      </c>
      <c r="C57" s="20" t="s">
        <v>58</v>
      </c>
      <c r="D57" s="46">
        <v>671608</v>
      </c>
      <c r="E57" s="46">
        <v>0</v>
      </c>
      <c r="F57" s="46">
        <v>0</v>
      </c>
      <c r="G57" s="46">
        <v>16213</v>
      </c>
      <c r="H57" s="46">
        <v>0</v>
      </c>
      <c r="I57" s="46">
        <v>0</v>
      </c>
      <c r="J57" s="46">
        <v>0</v>
      </c>
      <c r="K57" s="46">
        <v>0</v>
      </c>
      <c r="L57" s="46">
        <v>2926347</v>
      </c>
      <c r="M57" s="46">
        <v>0</v>
      </c>
      <c r="N57" s="46">
        <f t="shared" si="13"/>
        <v>3614168</v>
      </c>
      <c r="O57" s="47">
        <f t="shared" si="9"/>
        <v>442.74996937400465</v>
      </c>
      <c r="P57" s="9"/>
    </row>
    <row r="58" spans="1:119" ht="15.75">
      <c r="A58" s="29" t="s">
        <v>40</v>
      </c>
      <c r="B58" s="30"/>
      <c r="C58" s="31"/>
      <c r="D58" s="32">
        <f t="shared" ref="D58:M58" si="14">SUM(D59:D59)</f>
        <v>2039000</v>
      </c>
      <c r="E58" s="32">
        <f t="shared" si="14"/>
        <v>0</v>
      </c>
      <c r="F58" s="32">
        <f t="shared" si="14"/>
        <v>4605765</v>
      </c>
      <c r="G58" s="32">
        <f t="shared" si="14"/>
        <v>4664641</v>
      </c>
      <c r="H58" s="32">
        <f t="shared" si="14"/>
        <v>0</v>
      </c>
      <c r="I58" s="32">
        <f t="shared" si="14"/>
        <v>0</v>
      </c>
      <c r="J58" s="32">
        <f t="shared" si="14"/>
        <v>458901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11768307</v>
      </c>
      <c r="O58" s="45">
        <f t="shared" si="9"/>
        <v>1441.6644615950017</v>
      </c>
      <c r="P58" s="9"/>
    </row>
    <row r="59" spans="1:119" ht="15.75" thickBot="1">
      <c r="A59" s="12"/>
      <c r="B59" s="25">
        <v>381</v>
      </c>
      <c r="C59" s="20" t="s">
        <v>59</v>
      </c>
      <c r="D59" s="46">
        <v>2039000</v>
      </c>
      <c r="E59" s="46">
        <v>0</v>
      </c>
      <c r="F59" s="46">
        <v>4605765</v>
      </c>
      <c r="G59" s="46">
        <v>4664641</v>
      </c>
      <c r="H59" s="46">
        <v>0</v>
      </c>
      <c r="I59" s="46">
        <v>0</v>
      </c>
      <c r="J59" s="46">
        <v>458901</v>
      </c>
      <c r="K59" s="46">
        <v>0</v>
      </c>
      <c r="L59" s="46">
        <v>0</v>
      </c>
      <c r="M59" s="46">
        <v>0</v>
      </c>
      <c r="N59" s="46">
        <f>SUM(D59:M59)</f>
        <v>11768307</v>
      </c>
      <c r="O59" s="47">
        <f t="shared" si="9"/>
        <v>1441.6644615950017</v>
      </c>
      <c r="P59" s="9"/>
    </row>
    <row r="60" spans="1:119" ht="16.5" thickBot="1">
      <c r="A60" s="14" t="s">
        <v>48</v>
      </c>
      <c r="B60" s="23"/>
      <c r="C60" s="22"/>
      <c r="D60" s="15">
        <f t="shared" ref="D60:M60" si="15">SUM(D5,D14,D20,D33,D45,D49,D58)</f>
        <v>60658468</v>
      </c>
      <c r="E60" s="15">
        <f t="shared" si="15"/>
        <v>231986</v>
      </c>
      <c r="F60" s="15">
        <f t="shared" si="15"/>
        <v>4605838</v>
      </c>
      <c r="G60" s="15">
        <f t="shared" si="15"/>
        <v>9444197</v>
      </c>
      <c r="H60" s="15">
        <f t="shared" si="15"/>
        <v>0</v>
      </c>
      <c r="I60" s="15">
        <f t="shared" si="15"/>
        <v>4335573</v>
      </c>
      <c r="J60" s="15">
        <f t="shared" si="15"/>
        <v>10482878</v>
      </c>
      <c r="K60" s="15">
        <f t="shared" si="15"/>
        <v>10706986</v>
      </c>
      <c r="L60" s="15">
        <f t="shared" si="15"/>
        <v>2958105</v>
      </c>
      <c r="M60" s="15">
        <f t="shared" si="15"/>
        <v>0</v>
      </c>
      <c r="N60" s="15">
        <f>SUM(D60:M60)</f>
        <v>103424031</v>
      </c>
      <c r="O60" s="38">
        <f t="shared" si="9"/>
        <v>12669.855567805953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100</v>
      </c>
      <c r="M62" s="118"/>
      <c r="N62" s="118"/>
      <c r="O62" s="43">
        <v>8163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90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47477041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47477041</v>
      </c>
      <c r="O5" s="33">
        <f t="shared" ref="O5:O36" si="1">(N5/O$66)</f>
        <v>5817.5518931503493</v>
      </c>
      <c r="P5" s="6"/>
    </row>
    <row r="6" spans="1:133">
      <c r="A6" s="12"/>
      <c r="B6" s="25">
        <v>311</v>
      </c>
      <c r="C6" s="20" t="s">
        <v>3</v>
      </c>
      <c r="D6" s="46">
        <v>41508571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41508571</v>
      </c>
      <c r="O6" s="47">
        <f t="shared" si="1"/>
        <v>5086.2113711554957</v>
      </c>
      <c r="P6" s="9"/>
    </row>
    <row r="7" spans="1:133">
      <c r="A7" s="12"/>
      <c r="B7" s="25">
        <v>312.41000000000003</v>
      </c>
      <c r="C7" s="20" t="s">
        <v>73</v>
      </c>
      <c r="D7" s="46">
        <v>219237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219237</v>
      </c>
      <c r="O7" s="47">
        <f t="shared" si="1"/>
        <v>26.86398725646367</v>
      </c>
      <c r="P7" s="9"/>
    </row>
    <row r="8" spans="1:133">
      <c r="A8" s="12"/>
      <c r="B8" s="25">
        <v>312.42</v>
      </c>
      <c r="C8" s="20" t="s">
        <v>74</v>
      </c>
      <c r="D8" s="46">
        <v>102010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102010</v>
      </c>
      <c r="O8" s="47">
        <f t="shared" si="1"/>
        <v>12.499693664992035</v>
      </c>
      <c r="P8" s="9"/>
    </row>
    <row r="9" spans="1:133">
      <c r="A9" s="12"/>
      <c r="B9" s="25">
        <v>314.10000000000002</v>
      </c>
      <c r="C9" s="20" t="s">
        <v>12</v>
      </c>
      <c r="D9" s="46">
        <v>2187115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2187115</v>
      </c>
      <c r="O9" s="47">
        <f t="shared" si="1"/>
        <v>267.99595637789486</v>
      </c>
      <c r="P9" s="9"/>
    </row>
    <row r="10" spans="1:133">
      <c r="A10" s="12"/>
      <c r="B10" s="25">
        <v>314.2</v>
      </c>
      <c r="C10" s="20" t="s">
        <v>14</v>
      </c>
      <c r="D10" s="46">
        <v>1217202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1217202</v>
      </c>
      <c r="O10" s="47">
        <f t="shared" si="1"/>
        <v>149.14863374586449</v>
      </c>
      <c r="P10" s="9"/>
    </row>
    <row r="11" spans="1:133">
      <c r="A11" s="12"/>
      <c r="B11" s="25">
        <v>314.3</v>
      </c>
      <c r="C11" s="20" t="s">
        <v>13</v>
      </c>
      <c r="D11" s="46">
        <v>1254645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1254645</v>
      </c>
      <c r="O11" s="47">
        <f t="shared" si="1"/>
        <v>153.73667442715353</v>
      </c>
      <c r="P11" s="9"/>
    </row>
    <row r="12" spans="1:133">
      <c r="A12" s="12"/>
      <c r="B12" s="25">
        <v>314.39999999999998</v>
      </c>
      <c r="C12" s="20" t="s">
        <v>15</v>
      </c>
      <c r="D12" s="46">
        <v>265560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265560</v>
      </c>
      <c r="O12" s="47">
        <f t="shared" si="1"/>
        <v>32.540129886043374</v>
      </c>
      <c r="P12" s="9"/>
    </row>
    <row r="13" spans="1:133">
      <c r="A13" s="12"/>
      <c r="B13" s="25">
        <v>314.8</v>
      </c>
      <c r="C13" s="20" t="s">
        <v>16</v>
      </c>
      <c r="D13" s="46">
        <v>6683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6683</v>
      </c>
      <c r="O13" s="47">
        <f t="shared" si="1"/>
        <v>0.81889474329126333</v>
      </c>
      <c r="P13" s="9"/>
    </row>
    <row r="14" spans="1:133">
      <c r="A14" s="12"/>
      <c r="B14" s="25">
        <v>316</v>
      </c>
      <c r="C14" s="20" t="s">
        <v>17</v>
      </c>
      <c r="D14" s="46">
        <v>716018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716018</v>
      </c>
      <c r="O14" s="47">
        <f t="shared" si="1"/>
        <v>87.736551893150349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6255695</v>
      </c>
      <c r="E15" s="32">
        <f t="shared" si="3"/>
        <v>0</v>
      </c>
      <c r="F15" s="32">
        <f t="shared" si="3"/>
        <v>0</v>
      </c>
      <c r="G15" s="32">
        <f t="shared" si="3"/>
        <v>564419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6820114</v>
      </c>
      <c r="O15" s="45">
        <f t="shared" si="1"/>
        <v>835.69587060409265</v>
      </c>
      <c r="P15" s="10"/>
    </row>
    <row r="16" spans="1:133">
      <c r="A16" s="12"/>
      <c r="B16" s="25">
        <v>322</v>
      </c>
      <c r="C16" s="20" t="s">
        <v>0</v>
      </c>
      <c r="D16" s="46">
        <v>3934213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3934213</v>
      </c>
      <c r="O16" s="47">
        <f t="shared" si="1"/>
        <v>482.07486827594659</v>
      </c>
      <c r="P16" s="9"/>
    </row>
    <row r="17" spans="1:16">
      <c r="A17" s="12"/>
      <c r="B17" s="25">
        <v>323.10000000000002</v>
      </c>
      <c r="C17" s="20" t="s">
        <v>19</v>
      </c>
      <c r="D17" s="46">
        <v>1992824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1992824</v>
      </c>
      <c r="O17" s="47">
        <f t="shared" si="1"/>
        <v>244.18870236490625</v>
      </c>
      <c r="P17" s="9"/>
    </row>
    <row r="18" spans="1:16">
      <c r="A18" s="12"/>
      <c r="B18" s="25">
        <v>323.39999999999998</v>
      </c>
      <c r="C18" s="20" t="s">
        <v>20</v>
      </c>
      <c r="D18" s="46">
        <v>159993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159993</v>
      </c>
      <c r="O18" s="47">
        <f t="shared" si="1"/>
        <v>19.604582771719151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0</v>
      </c>
      <c r="F19" s="46">
        <v>0</v>
      </c>
      <c r="G19" s="46">
        <v>564419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564419</v>
      </c>
      <c r="O19" s="47">
        <f t="shared" si="1"/>
        <v>69.160519544173511</v>
      </c>
      <c r="P19" s="9"/>
    </row>
    <row r="20" spans="1:16">
      <c r="A20" s="12"/>
      <c r="B20" s="25">
        <v>329</v>
      </c>
      <c r="C20" s="20" t="s">
        <v>21</v>
      </c>
      <c r="D20" s="46">
        <v>168665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168665</v>
      </c>
      <c r="O20" s="47">
        <f t="shared" si="1"/>
        <v>20.667197647347137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SUM(D22:D33)</f>
        <v>1861677</v>
      </c>
      <c r="E21" s="32">
        <f t="shared" si="5"/>
        <v>0</v>
      </c>
      <c r="F21" s="32">
        <f t="shared" si="5"/>
        <v>0</v>
      </c>
      <c r="G21" s="32">
        <f t="shared" si="5"/>
        <v>71643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1933320</v>
      </c>
      <c r="O21" s="45">
        <f t="shared" si="1"/>
        <v>236.89743903933342</v>
      </c>
      <c r="P21" s="10"/>
    </row>
    <row r="22" spans="1:16">
      <c r="A22" s="12"/>
      <c r="B22" s="25">
        <v>331.2</v>
      </c>
      <c r="C22" s="20" t="s">
        <v>22</v>
      </c>
      <c r="D22" s="46">
        <v>9753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9753</v>
      </c>
      <c r="O22" s="47">
        <f t="shared" si="1"/>
        <v>1.1950741330719274</v>
      </c>
      <c r="P22" s="9"/>
    </row>
    <row r="23" spans="1:16">
      <c r="A23" s="12"/>
      <c r="B23" s="25">
        <v>334.39</v>
      </c>
      <c r="C23" s="20" t="s">
        <v>25</v>
      </c>
      <c r="D23" s="46">
        <v>0</v>
      </c>
      <c r="E23" s="46">
        <v>0</v>
      </c>
      <c r="F23" s="46">
        <v>0</v>
      </c>
      <c r="G23" s="46">
        <v>73553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6">SUM(D23:M23)</f>
        <v>73553</v>
      </c>
      <c r="O23" s="47">
        <f t="shared" si="1"/>
        <v>9.0127435363313317</v>
      </c>
      <c r="P23" s="9"/>
    </row>
    <row r="24" spans="1:16">
      <c r="A24" s="12"/>
      <c r="B24" s="25">
        <v>334.49</v>
      </c>
      <c r="C24" s="20" t="s">
        <v>76</v>
      </c>
      <c r="D24" s="46">
        <v>9575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9575</v>
      </c>
      <c r="O24" s="47">
        <f t="shared" si="1"/>
        <v>1.1732630805048401</v>
      </c>
      <c r="P24" s="9"/>
    </row>
    <row r="25" spans="1:16">
      <c r="A25" s="12"/>
      <c r="B25" s="25">
        <v>335.12</v>
      </c>
      <c r="C25" s="20" t="s">
        <v>26</v>
      </c>
      <c r="D25" s="46">
        <v>250051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250051</v>
      </c>
      <c r="O25" s="47">
        <f t="shared" si="1"/>
        <v>30.6397500306335</v>
      </c>
      <c r="P25" s="9"/>
    </row>
    <row r="26" spans="1:16">
      <c r="A26" s="12"/>
      <c r="B26" s="25">
        <v>335.15</v>
      </c>
      <c r="C26" s="20" t="s">
        <v>27</v>
      </c>
      <c r="D26" s="46">
        <v>20609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20609</v>
      </c>
      <c r="O26" s="47">
        <f t="shared" si="1"/>
        <v>2.5253032716578852</v>
      </c>
      <c r="P26" s="9"/>
    </row>
    <row r="27" spans="1:16">
      <c r="A27" s="12"/>
      <c r="B27" s="25">
        <v>335.18</v>
      </c>
      <c r="C27" s="20" t="s">
        <v>28</v>
      </c>
      <c r="D27" s="46">
        <v>600726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600726</v>
      </c>
      <c r="O27" s="47">
        <f t="shared" si="1"/>
        <v>73.609361597843403</v>
      </c>
      <c r="P27" s="9"/>
    </row>
    <row r="28" spans="1:16">
      <c r="A28" s="12"/>
      <c r="B28" s="25">
        <v>335.21</v>
      </c>
      <c r="C28" s="20" t="s">
        <v>29</v>
      </c>
      <c r="D28" s="46">
        <v>817866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817866</v>
      </c>
      <c r="O28" s="47">
        <f t="shared" si="1"/>
        <v>100.21639504962627</v>
      </c>
      <c r="P28" s="9"/>
    </row>
    <row r="29" spans="1:16">
      <c r="A29" s="12"/>
      <c r="B29" s="25">
        <v>335.22</v>
      </c>
      <c r="C29" s="20" t="s">
        <v>30</v>
      </c>
      <c r="D29" s="46">
        <v>70297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70297</v>
      </c>
      <c r="O29" s="47">
        <f t="shared" si="1"/>
        <v>8.6137728219580936</v>
      </c>
      <c r="P29" s="9"/>
    </row>
    <row r="30" spans="1:16">
      <c r="A30" s="12"/>
      <c r="B30" s="25">
        <v>335.23</v>
      </c>
      <c r="C30" s="20" t="s">
        <v>77</v>
      </c>
      <c r="D30" s="46">
        <v>35359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35359</v>
      </c>
      <c r="O30" s="47">
        <f t="shared" si="1"/>
        <v>4.3326798186496749</v>
      </c>
      <c r="P30" s="9"/>
    </row>
    <row r="31" spans="1:16">
      <c r="A31" s="12"/>
      <c r="B31" s="25">
        <v>335.29</v>
      </c>
      <c r="C31" s="20" t="s">
        <v>78</v>
      </c>
      <c r="D31" s="46">
        <v>1217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1217</v>
      </c>
      <c r="O31" s="47">
        <f t="shared" si="1"/>
        <v>0.14912388187722092</v>
      </c>
      <c r="P31" s="9"/>
    </row>
    <row r="32" spans="1:16">
      <c r="A32" s="12"/>
      <c r="B32" s="25">
        <v>335.49</v>
      </c>
      <c r="C32" s="20" t="s">
        <v>79</v>
      </c>
      <c r="D32" s="46">
        <v>0</v>
      </c>
      <c r="E32" s="46">
        <v>0</v>
      </c>
      <c r="F32" s="46">
        <v>0</v>
      </c>
      <c r="G32" s="46">
        <v>-1910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-1910</v>
      </c>
      <c r="O32" s="47">
        <f t="shared" si="1"/>
        <v>-0.23403994608503859</v>
      </c>
      <c r="P32" s="9"/>
    </row>
    <row r="33" spans="1:16">
      <c r="A33" s="12"/>
      <c r="B33" s="25">
        <v>338</v>
      </c>
      <c r="C33" s="20" t="s">
        <v>33</v>
      </c>
      <c r="D33" s="46">
        <v>46224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46224</v>
      </c>
      <c r="O33" s="47">
        <f t="shared" si="1"/>
        <v>5.6640117632643054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SUM(D35:D45)</f>
        <v>3194361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4350130</v>
      </c>
      <c r="J34" s="32">
        <f t="shared" si="7"/>
        <v>8664187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16208678</v>
      </c>
      <c r="O34" s="45">
        <f t="shared" si="1"/>
        <v>1986.1142016909691</v>
      </c>
      <c r="P34" s="10"/>
    </row>
    <row r="35" spans="1:16">
      <c r="A35" s="12"/>
      <c r="B35" s="25">
        <v>341.2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6520487</v>
      </c>
      <c r="K35" s="46">
        <v>0</v>
      </c>
      <c r="L35" s="46">
        <v>0</v>
      </c>
      <c r="M35" s="46">
        <v>0</v>
      </c>
      <c r="N35" s="46">
        <f t="shared" ref="N35:N45" si="8">SUM(D35:M35)</f>
        <v>6520487</v>
      </c>
      <c r="O35" s="47">
        <f t="shared" si="1"/>
        <v>798.98137483151572</v>
      </c>
      <c r="P35" s="9"/>
    </row>
    <row r="36" spans="1:16">
      <c r="A36" s="12"/>
      <c r="B36" s="25">
        <v>342.1</v>
      </c>
      <c r="C36" s="20" t="s">
        <v>42</v>
      </c>
      <c r="D36" s="46">
        <v>744888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744888</v>
      </c>
      <c r="O36" s="47">
        <f t="shared" si="1"/>
        <v>91.274108565126824</v>
      </c>
      <c r="P36" s="9"/>
    </row>
    <row r="37" spans="1:16">
      <c r="A37" s="12"/>
      <c r="B37" s="25">
        <v>342.2</v>
      </c>
      <c r="C37" s="20" t="s">
        <v>43</v>
      </c>
      <c r="D37" s="46">
        <v>84048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84048</v>
      </c>
      <c r="O37" s="47">
        <f t="shared" ref="O37:O64" si="9">(N37/O$66)</f>
        <v>10.298737899767186</v>
      </c>
      <c r="P37" s="9"/>
    </row>
    <row r="38" spans="1:16">
      <c r="A38" s="12"/>
      <c r="B38" s="25">
        <v>342.5</v>
      </c>
      <c r="C38" s="20" t="s">
        <v>80</v>
      </c>
      <c r="D38" s="46">
        <v>148983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148983</v>
      </c>
      <c r="O38" s="47">
        <f t="shared" si="9"/>
        <v>18.255483396642568</v>
      </c>
      <c r="P38" s="9"/>
    </row>
    <row r="39" spans="1:16">
      <c r="A39" s="12"/>
      <c r="B39" s="25">
        <v>342.6</v>
      </c>
      <c r="C39" s="20" t="s">
        <v>81</v>
      </c>
      <c r="D39" s="46">
        <v>451417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451417</v>
      </c>
      <c r="O39" s="47">
        <f t="shared" si="9"/>
        <v>55.313932116162235</v>
      </c>
      <c r="P39" s="9"/>
    </row>
    <row r="40" spans="1:16">
      <c r="A40" s="12"/>
      <c r="B40" s="25">
        <v>343.4</v>
      </c>
      <c r="C40" s="20" t="s">
        <v>44</v>
      </c>
      <c r="D40" s="46">
        <v>1092103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1092103</v>
      </c>
      <c r="O40" s="47">
        <f t="shared" si="9"/>
        <v>133.81975248131357</v>
      </c>
      <c r="P40" s="9"/>
    </row>
    <row r="41" spans="1:16">
      <c r="A41" s="12"/>
      <c r="B41" s="25">
        <v>343.9</v>
      </c>
      <c r="C41" s="20" t="s">
        <v>45</v>
      </c>
      <c r="D41" s="46">
        <v>6847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6847</v>
      </c>
      <c r="O41" s="47">
        <f t="shared" si="9"/>
        <v>0.83899031981374828</v>
      </c>
      <c r="P41" s="9"/>
    </row>
    <row r="42" spans="1:16">
      <c r="A42" s="12"/>
      <c r="B42" s="25">
        <v>344.5</v>
      </c>
      <c r="C42" s="20" t="s">
        <v>46</v>
      </c>
      <c r="D42" s="46">
        <v>632425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632425</v>
      </c>
      <c r="O42" s="47">
        <f t="shared" si="9"/>
        <v>77.493566964832738</v>
      </c>
      <c r="P42" s="9"/>
    </row>
    <row r="43" spans="1:16">
      <c r="A43" s="12"/>
      <c r="B43" s="25">
        <v>344.9</v>
      </c>
      <c r="C43" s="20" t="s">
        <v>82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3067132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3067132</v>
      </c>
      <c r="O43" s="47">
        <f t="shared" si="9"/>
        <v>375.827962259527</v>
      </c>
      <c r="P43" s="9"/>
    </row>
    <row r="44" spans="1:16">
      <c r="A44" s="12"/>
      <c r="B44" s="25">
        <v>347.2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1249332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1249332</v>
      </c>
      <c r="O44" s="47">
        <f t="shared" si="9"/>
        <v>153.08565126822694</v>
      </c>
      <c r="P44" s="9"/>
    </row>
    <row r="45" spans="1:16">
      <c r="A45" s="12"/>
      <c r="B45" s="25">
        <v>349</v>
      </c>
      <c r="C45" s="20" t="s">
        <v>1</v>
      </c>
      <c r="D45" s="46">
        <v>33650</v>
      </c>
      <c r="E45" s="46">
        <v>0</v>
      </c>
      <c r="F45" s="46">
        <v>0</v>
      </c>
      <c r="G45" s="46">
        <v>0</v>
      </c>
      <c r="H45" s="46">
        <v>0</v>
      </c>
      <c r="I45" s="46">
        <v>33666</v>
      </c>
      <c r="J45" s="46">
        <v>2143700</v>
      </c>
      <c r="K45" s="46">
        <v>0</v>
      </c>
      <c r="L45" s="46">
        <v>0</v>
      </c>
      <c r="M45" s="46">
        <v>0</v>
      </c>
      <c r="N45" s="46">
        <f t="shared" si="8"/>
        <v>2211016</v>
      </c>
      <c r="O45" s="47">
        <f t="shared" si="9"/>
        <v>270.92464158804069</v>
      </c>
      <c r="P45" s="9"/>
    </row>
    <row r="46" spans="1:16" ht="15.75">
      <c r="A46" s="29" t="s">
        <v>39</v>
      </c>
      <c r="B46" s="30"/>
      <c r="C46" s="31"/>
      <c r="D46" s="32">
        <f t="shared" ref="D46:M46" si="10">SUM(D47:D49)</f>
        <v>594473</v>
      </c>
      <c r="E46" s="32">
        <f t="shared" si="10"/>
        <v>26505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620978</v>
      </c>
      <c r="O46" s="45">
        <f t="shared" si="9"/>
        <v>76.09092023036392</v>
      </c>
      <c r="P46" s="10"/>
    </row>
    <row r="47" spans="1:16">
      <c r="A47" s="13"/>
      <c r="B47" s="39">
        <v>351.2</v>
      </c>
      <c r="C47" s="21" t="s">
        <v>83</v>
      </c>
      <c r="D47" s="46">
        <v>0</v>
      </c>
      <c r="E47" s="46">
        <v>26505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26505</v>
      </c>
      <c r="O47" s="47">
        <f t="shared" si="9"/>
        <v>3.2477637544418578</v>
      </c>
      <c r="P47" s="9"/>
    </row>
    <row r="48" spans="1:16">
      <c r="A48" s="13"/>
      <c r="B48" s="39">
        <v>351.5</v>
      </c>
      <c r="C48" s="21" t="s">
        <v>84</v>
      </c>
      <c r="D48" s="46">
        <v>540531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540531</v>
      </c>
      <c r="O48" s="47">
        <f t="shared" si="9"/>
        <v>66.233427276069108</v>
      </c>
      <c r="P48" s="9"/>
    </row>
    <row r="49" spans="1:119">
      <c r="A49" s="13"/>
      <c r="B49" s="39">
        <v>354</v>
      </c>
      <c r="C49" s="21" t="s">
        <v>50</v>
      </c>
      <c r="D49" s="46">
        <v>53942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53942</v>
      </c>
      <c r="O49" s="47">
        <f t="shared" si="9"/>
        <v>6.6097291998529588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SUM(D51:D59)</f>
        <v>2507843</v>
      </c>
      <c r="E50" s="32">
        <f t="shared" si="12"/>
        <v>580675</v>
      </c>
      <c r="F50" s="32">
        <f t="shared" si="12"/>
        <v>1144</v>
      </c>
      <c r="G50" s="32">
        <f t="shared" si="12"/>
        <v>871425</v>
      </c>
      <c r="H50" s="32">
        <f t="shared" si="12"/>
        <v>0</v>
      </c>
      <c r="I50" s="32">
        <f t="shared" si="12"/>
        <v>26142</v>
      </c>
      <c r="J50" s="32">
        <f t="shared" si="12"/>
        <v>202792</v>
      </c>
      <c r="K50" s="32">
        <f t="shared" si="12"/>
        <v>24415537</v>
      </c>
      <c r="L50" s="32">
        <f t="shared" si="12"/>
        <v>3830479</v>
      </c>
      <c r="M50" s="32">
        <f t="shared" si="12"/>
        <v>0</v>
      </c>
      <c r="N50" s="32">
        <f t="shared" si="11"/>
        <v>32436037</v>
      </c>
      <c r="O50" s="45">
        <f t="shared" si="9"/>
        <v>3974.5174610954541</v>
      </c>
      <c r="P50" s="10"/>
    </row>
    <row r="51" spans="1:119">
      <c r="A51" s="12"/>
      <c r="B51" s="25">
        <v>361.1</v>
      </c>
      <c r="C51" s="20" t="s">
        <v>52</v>
      </c>
      <c r="D51" s="46">
        <v>1168997</v>
      </c>
      <c r="E51" s="46">
        <v>315</v>
      </c>
      <c r="F51" s="46">
        <v>1144</v>
      </c>
      <c r="G51" s="46">
        <v>643939</v>
      </c>
      <c r="H51" s="46">
        <v>0</v>
      </c>
      <c r="I51" s="46">
        <v>26142</v>
      </c>
      <c r="J51" s="46">
        <v>299291</v>
      </c>
      <c r="K51" s="46">
        <v>0</v>
      </c>
      <c r="L51" s="46">
        <v>31184</v>
      </c>
      <c r="M51" s="46">
        <v>0</v>
      </c>
      <c r="N51" s="46">
        <f t="shared" si="11"/>
        <v>2171012</v>
      </c>
      <c r="O51" s="47">
        <f t="shared" si="9"/>
        <v>266.02279132459256</v>
      </c>
      <c r="P51" s="9"/>
    </row>
    <row r="52" spans="1:119">
      <c r="A52" s="12"/>
      <c r="B52" s="25">
        <v>361.2</v>
      </c>
      <c r="C52" s="20" t="s">
        <v>85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1026723</v>
      </c>
      <c r="L52" s="46">
        <v>221539</v>
      </c>
      <c r="M52" s="46">
        <v>0</v>
      </c>
      <c r="N52" s="46">
        <f t="shared" ref="N52:N59" si="13">SUM(D52:M52)</f>
        <v>1248262</v>
      </c>
      <c r="O52" s="47">
        <f t="shared" si="9"/>
        <v>152.95453988481805</v>
      </c>
      <c r="P52" s="9"/>
    </row>
    <row r="53" spans="1:119">
      <c r="A53" s="12"/>
      <c r="B53" s="25">
        <v>361.3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12988572</v>
      </c>
      <c r="L53" s="46">
        <v>794727</v>
      </c>
      <c r="M53" s="46">
        <v>0</v>
      </c>
      <c r="N53" s="46">
        <f t="shared" si="13"/>
        <v>13783299</v>
      </c>
      <c r="O53" s="47">
        <f t="shared" si="9"/>
        <v>1688.9228035779929</v>
      </c>
      <c r="P53" s="9"/>
    </row>
    <row r="54" spans="1:119">
      <c r="A54" s="12"/>
      <c r="B54" s="25">
        <v>361.4</v>
      </c>
      <c r="C54" s="20" t="s">
        <v>86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52469</v>
      </c>
      <c r="M54" s="46">
        <v>0</v>
      </c>
      <c r="N54" s="46">
        <f t="shared" si="13"/>
        <v>52469</v>
      </c>
      <c r="O54" s="47">
        <f t="shared" si="9"/>
        <v>6.4292366131601524</v>
      </c>
      <c r="P54" s="9"/>
    </row>
    <row r="55" spans="1:119">
      <c r="A55" s="12"/>
      <c r="B55" s="25">
        <v>362</v>
      </c>
      <c r="C55" s="20" t="s">
        <v>54</v>
      </c>
      <c r="D55" s="46">
        <v>102701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102701</v>
      </c>
      <c r="O55" s="47">
        <f t="shared" si="9"/>
        <v>12.584364661193481</v>
      </c>
      <c r="P55" s="9"/>
    </row>
    <row r="56" spans="1:119">
      <c r="A56" s="12"/>
      <c r="B56" s="25">
        <v>364</v>
      </c>
      <c r="C56" s="20" t="s">
        <v>87</v>
      </c>
      <c r="D56" s="46">
        <v>1047156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-289748</v>
      </c>
      <c r="K56" s="46">
        <v>0</v>
      </c>
      <c r="L56" s="46">
        <v>0</v>
      </c>
      <c r="M56" s="46">
        <v>0</v>
      </c>
      <c r="N56" s="46">
        <f t="shared" si="13"/>
        <v>757408</v>
      </c>
      <c r="O56" s="47">
        <f t="shared" si="9"/>
        <v>92.808234285014095</v>
      </c>
      <c r="P56" s="9"/>
    </row>
    <row r="57" spans="1:119">
      <c r="A57" s="12"/>
      <c r="B57" s="25">
        <v>366</v>
      </c>
      <c r="C57" s="20" t="s">
        <v>55</v>
      </c>
      <c r="D57" s="46">
        <v>0</v>
      </c>
      <c r="E57" s="46">
        <v>580360</v>
      </c>
      <c r="F57" s="46">
        <v>0</v>
      </c>
      <c r="G57" s="46">
        <v>214801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795161</v>
      </c>
      <c r="O57" s="47">
        <f t="shared" si="9"/>
        <v>97.434260507290773</v>
      </c>
      <c r="P57" s="9"/>
    </row>
    <row r="58" spans="1:119">
      <c r="A58" s="12"/>
      <c r="B58" s="25">
        <v>368</v>
      </c>
      <c r="C58" s="20" t="s">
        <v>56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10394999</v>
      </c>
      <c r="L58" s="46">
        <v>0</v>
      </c>
      <c r="M58" s="46">
        <v>0</v>
      </c>
      <c r="N58" s="46">
        <f t="shared" si="13"/>
        <v>10394999</v>
      </c>
      <c r="O58" s="47">
        <f t="shared" si="9"/>
        <v>1273.7408405832618</v>
      </c>
      <c r="P58" s="9"/>
    </row>
    <row r="59" spans="1:119">
      <c r="A59" s="12"/>
      <c r="B59" s="25">
        <v>369.9</v>
      </c>
      <c r="C59" s="20" t="s">
        <v>58</v>
      </c>
      <c r="D59" s="46">
        <v>188989</v>
      </c>
      <c r="E59" s="46">
        <v>0</v>
      </c>
      <c r="F59" s="46">
        <v>0</v>
      </c>
      <c r="G59" s="46">
        <v>12685</v>
      </c>
      <c r="H59" s="46">
        <v>0</v>
      </c>
      <c r="I59" s="46">
        <v>0</v>
      </c>
      <c r="J59" s="46">
        <v>193249</v>
      </c>
      <c r="K59" s="46">
        <v>5243</v>
      </c>
      <c r="L59" s="46">
        <v>2730560</v>
      </c>
      <c r="M59" s="46">
        <v>0</v>
      </c>
      <c r="N59" s="46">
        <f t="shared" si="13"/>
        <v>3130726</v>
      </c>
      <c r="O59" s="47">
        <f t="shared" si="9"/>
        <v>383.62038965813014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SUM(D61:D63)</f>
        <v>550000</v>
      </c>
      <c r="E60" s="32">
        <f t="shared" si="14"/>
        <v>0</v>
      </c>
      <c r="F60" s="32">
        <f t="shared" si="14"/>
        <v>5196348</v>
      </c>
      <c r="G60" s="32">
        <f t="shared" si="14"/>
        <v>80001406</v>
      </c>
      <c r="H60" s="32">
        <f t="shared" si="14"/>
        <v>0</v>
      </c>
      <c r="I60" s="32">
        <f t="shared" si="14"/>
        <v>6500</v>
      </c>
      <c r="J60" s="32">
        <f t="shared" si="14"/>
        <v>5515499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91269753</v>
      </c>
      <c r="O60" s="45">
        <f t="shared" si="9"/>
        <v>11183.648204876854</v>
      </c>
      <c r="P60" s="9"/>
    </row>
    <row r="61" spans="1:119">
      <c r="A61" s="12"/>
      <c r="B61" s="25">
        <v>381</v>
      </c>
      <c r="C61" s="20" t="s">
        <v>59</v>
      </c>
      <c r="D61" s="46">
        <v>550000</v>
      </c>
      <c r="E61" s="46">
        <v>0</v>
      </c>
      <c r="F61" s="46">
        <v>4332618</v>
      </c>
      <c r="G61" s="46">
        <v>5875857</v>
      </c>
      <c r="H61" s="46">
        <v>0</v>
      </c>
      <c r="I61" s="46">
        <v>0</v>
      </c>
      <c r="J61" s="46">
        <v>5515499</v>
      </c>
      <c r="K61" s="46">
        <v>0</v>
      </c>
      <c r="L61" s="46">
        <v>0</v>
      </c>
      <c r="M61" s="46">
        <v>0</v>
      </c>
      <c r="N61" s="46">
        <f>SUM(D61:M61)</f>
        <v>16273974</v>
      </c>
      <c r="O61" s="47">
        <f t="shared" si="9"/>
        <v>1994.1151819629947</v>
      </c>
      <c r="P61" s="9"/>
    </row>
    <row r="62" spans="1:119">
      <c r="A62" s="12"/>
      <c r="B62" s="25">
        <v>384</v>
      </c>
      <c r="C62" s="20" t="s">
        <v>60</v>
      </c>
      <c r="D62" s="46">
        <v>0</v>
      </c>
      <c r="E62" s="46">
        <v>0</v>
      </c>
      <c r="F62" s="46">
        <v>863730</v>
      </c>
      <c r="G62" s="46">
        <v>74125549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74989279</v>
      </c>
      <c r="O62" s="47">
        <f t="shared" si="9"/>
        <v>9188.736551893151</v>
      </c>
      <c r="P62" s="9"/>
    </row>
    <row r="63" spans="1:119" ht="15.75" thickBot="1">
      <c r="A63" s="12"/>
      <c r="B63" s="25">
        <v>389.4</v>
      </c>
      <c r="C63" s="20" t="s">
        <v>88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6500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6500</v>
      </c>
      <c r="O63" s="47">
        <f t="shared" si="9"/>
        <v>0.79647102070824649</v>
      </c>
      <c r="P63" s="9"/>
    </row>
    <row r="64" spans="1:119" ht="16.5" thickBot="1">
      <c r="A64" s="14" t="s">
        <v>48</v>
      </c>
      <c r="B64" s="23"/>
      <c r="C64" s="22"/>
      <c r="D64" s="15">
        <f t="shared" ref="D64:M64" si="15">SUM(D5,D15,D21,D34,D46,D50,D60)</f>
        <v>62441090</v>
      </c>
      <c r="E64" s="15">
        <f t="shared" si="15"/>
        <v>607180</v>
      </c>
      <c r="F64" s="15">
        <f t="shared" si="15"/>
        <v>5197492</v>
      </c>
      <c r="G64" s="15">
        <f t="shared" si="15"/>
        <v>81508893</v>
      </c>
      <c r="H64" s="15">
        <f t="shared" si="15"/>
        <v>0</v>
      </c>
      <c r="I64" s="15">
        <f t="shared" si="15"/>
        <v>4382772</v>
      </c>
      <c r="J64" s="15">
        <f t="shared" si="15"/>
        <v>14382478</v>
      </c>
      <c r="K64" s="15">
        <f t="shared" si="15"/>
        <v>24415537</v>
      </c>
      <c r="L64" s="15">
        <f t="shared" si="15"/>
        <v>3830479</v>
      </c>
      <c r="M64" s="15">
        <f t="shared" si="15"/>
        <v>0</v>
      </c>
      <c r="N64" s="15">
        <f>SUM(D64:M64)</f>
        <v>196765921</v>
      </c>
      <c r="O64" s="38">
        <f t="shared" si="9"/>
        <v>24110.515990687414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89</v>
      </c>
      <c r="M66" s="118"/>
      <c r="N66" s="118"/>
      <c r="O66" s="43">
        <v>8161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A68:O68"/>
    <mergeCell ref="L66:N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49292550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746929</v>
      </c>
      <c r="L5" s="27">
        <f t="shared" si="0"/>
        <v>0</v>
      </c>
      <c r="M5" s="27">
        <f t="shared" si="0"/>
        <v>0</v>
      </c>
      <c r="N5" s="28">
        <f>SUM(D5:M5)</f>
        <v>50039479</v>
      </c>
      <c r="O5" s="33">
        <f t="shared" ref="O5:O36" si="1">(N5/O$59)</f>
        <v>5185.4382383419688</v>
      </c>
      <c r="P5" s="6"/>
    </row>
    <row r="6" spans="1:133">
      <c r="A6" s="12"/>
      <c r="B6" s="25">
        <v>311</v>
      </c>
      <c r="C6" s="20" t="s">
        <v>3</v>
      </c>
      <c r="D6" s="46">
        <v>42887217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42887217</v>
      </c>
      <c r="O6" s="47">
        <f t="shared" si="1"/>
        <v>4444.271191709845</v>
      </c>
      <c r="P6" s="9"/>
    </row>
    <row r="7" spans="1:133">
      <c r="A7" s="12"/>
      <c r="B7" s="25">
        <v>312.10000000000002</v>
      </c>
      <c r="C7" s="20" t="s">
        <v>11</v>
      </c>
      <c r="D7" s="46">
        <v>324077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324077</v>
      </c>
      <c r="O7" s="47">
        <f t="shared" si="1"/>
        <v>33.583108808290156</v>
      </c>
      <c r="P7" s="9"/>
    </row>
    <row r="8" spans="1:133">
      <c r="A8" s="12"/>
      <c r="B8" s="25">
        <v>312.51</v>
      </c>
      <c r="C8" s="20" t="s">
        <v>69</v>
      </c>
      <c r="D8" s="46">
        <v>521301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521301</v>
      </c>
      <c r="L8" s="46">
        <v>0</v>
      </c>
      <c r="M8" s="46">
        <v>0</v>
      </c>
      <c r="N8" s="46">
        <f>SUM(D8:M8)</f>
        <v>1042602</v>
      </c>
      <c r="O8" s="47">
        <f t="shared" si="1"/>
        <v>108.04165803108808</v>
      </c>
      <c r="P8" s="9"/>
    </row>
    <row r="9" spans="1:133">
      <c r="A9" s="12"/>
      <c r="B9" s="25">
        <v>312.52</v>
      </c>
      <c r="C9" s="20" t="s">
        <v>70</v>
      </c>
      <c r="D9" s="46">
        <v>225628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225628</v>
      </c>
      <c r="L9" s="46">
        <v>0</v>
      </c>
      <c r="M9" s="46">
        <v>0</v>
      </c>
      <c r="N9" s="46">
        <f>SUM(D9:M9)</f>
        <v>451256</v>
      </c>
      <c r="O9" s="47">
        <f t="shared" si="1"/>
        <v>46.762279792746114</v>
      </c>
      <c r="P9" s="9"/>
    </row>
    <row r="10" spans="1:133">
      <c r="A10" s="12"/>
      <c r="B10" s="25">
        <v>314.10000000000002</v>
      </c>
      <c r="C10" s="20" t="s">
        <v>12</v>
      </c>
      <c r="D10" s="46">
        <v>2049223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2049223</v>
      </c>
      <c r="O10" s="47">
        <f t="shared" si="1"/>
        <v>212.35471502590673</v>
      </c>
      <c r="P10" s="9"/>
    </row>
    <row r="11" spans="1:133">
      <c r="A11" s="12"/>
      <c r="B11" s="25">
        <v>314.2</v>
      </c>
      <c r="C11" s="20" t="s">
        <v>14</v>
      </c>
      <c r="D11" s="46">
        <v>1206636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1206636</v>
      </c>
      <c r="O11" s="47">
        <f t="shared" si="1"/>
        <v>125.04</v>
      </c>
      <c r="P11" s="9"/>
    </row>
    <row r="12" spans="1:133">
      <c r="A12" s="12"/>
      <c r="B12" s="25">
        <v>314.3</v>
      </c>
      <c r="C12" s="20" t="s">
        <v>13</v>
      </c>
      <c r="D12" s="46">
        <v>1098824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1098824</v>
      </c>
      <c r="O12" s="47">
        <f t="shared" si="1"/>
        <v>113.86777202072538</v>
      </c>
      <c r="P12" s="9"/>
    </row>
    <row r="13" spans="1:133">
      <c r="A13" s="12"/>
      <c r="B13" s="25">
        <v>314.39999999999998</v>
      </c>
      <c r="C13" s="20" t="s">
        <v>15</v>
      </c>
      <c r="D13" s="46">
        <v>243777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243777</v>
      </c>
      <c r="O13" s="47">
        <f t="shared" si="1"/>
        <v>25.261865284974093</v>
      </c>
      <c r="P13" s="9"/>
    </row>
    <row r="14" spans="1:133">
      <c r="A14" s="12"/>
      <c r="B14" s="25">
        <v>314.8</v>
      </c>
      <c r="C14" s="20" t="s">
        <v>16</v>
      </c>
      <c r="D14" s="46">
        <v>9628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9628</v>
      </c>
      <c r="O14" s="47">
        <f t="shared" si="1"/>
        <v>0.99772020725388599</v>
      </c>
      <c r="P14" s="9"/>
    </row>
    <row r="15" spans="1:133">
      <c r="A15" s="12"/>
      <c r="B15" s="25">
        <v>316</v>
      </c>
      <c r="C15" s="20" t="s">
        <v>17</v>
      </c>
      <c r="D15" s="46">
        <v>726239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726239</v>
      </c>
      <c r="O15" s="47">
        <f t="shared" si="1"/>
        <v>75.2579274611399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SUM(D17:D20)</f>
        <v>7320012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7320012</v>
      </c>
      <c r="O16" s="45">
        <f t="shared" si="1"/>
        <v>758.55046632124356</v>
      </c>
      <c r="P16" s="10"/>
    </row>
    <row r="17" spans="1:16">
      <c r="A17" s="12"/>
      <c r="B17" s="25">
        <v>322</v>
      </c>
      <c r="C17" s="20" t="s">
        <v>0</v>
      </c>
      <c r="D17" s="46">
        <v>4701645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4701645</v>
      </c>
      <c r="O17" s="47">
        <f t="shared" si="1"/>
        <v>487.21709844559587</v>
      </c>
      <c r="P17" s="9"/>
    </row>
    <row r="18" spans="1:16">
      <c r="A18" s="12"/>
      <c r="B18" s="25">
        <v>323.10000000000002</v>
      </c>
      <c r="C18" s="20" t="s">
        <v>19</v>
      </c>
      <c r="D18" s="46">
        <v>2225166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2225166</v>
      </c>
      <c r="O18" s="47">
        <f t="shared" si="1"/>
        <v>230.58715025906736</v>
      </c>
      <c r="P18" s="9"/>
    </row>
    <row r="19" spans="1:16">
      <c r="A19" s="12"/>
      <c r="B19" s="25">
        <v>323.39999999999998</v>
      </c>
      <c r="C19" s="20" t="s">
        <v>20</v>
      </c>
      <c r="D19" s="46">
        <v>229066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229066</v>
      </c>
      <c r="O19" s="47">
        <f t="shared" si="1"/>
        <v>23.737409326424871</v>
      </c>
      <c r="P19" s="9"/>
    </row>
    <row r="20" spans="1:16">
      <c r="A20" s="12"/>
      <c r="B20" s="25">
        <v>329</v>
      </c>
      <c r="C20" s="20" t="s">
        <v>21</v>
      </c>
      <c r="D20" s="46">
        <v>164135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164135</v>
      </c>
      <c r="O20" s="47">
        <f t="shared" si="1"/>
        <v>17.008808290155439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1485129</v>
      </c>
      <c r="E21" s="32">
        <f t="shared" si="5"/>
        <v>0</v>
      </c>
      <c r="F21" s="32">
        <f t="shared" si="5"/>
        <v>0</v>
      </c>
      <c r="G21" s="32">
        <f t="shared" si="5"/>
        <v>497942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1983071</v>
      </c>
      <c r="O21" s="45">
        <f t="shared" si="1"/>
        <v>205.49958549222799</v>
      </c>
      <c r="P21" s="10"/>
    </row>
    <row r="22" spans="1:16">
      <c r="A22" s="12"/>
      <c r="B22" s="25">
        <v>331.2</v>
      </c>
      <c r="C22" s="20" t="s">
        <v>22</v>
      </c>
      <c r="D22" s="46">
        <v>3401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3401</v>
      </c>
      <c r="O22" s="47">
        <f t="shared" si="1"/>
        <v>0.35243523316062175</v>
      </c>
      <c r="P22" s="9"/>
    </row>
    <row r="23" spans="1:16">
      <c r="A23" s="12"/>
      <c r="B23" s="25">
        <v>331.9</v>
      </c>
      <c r="C23" s="20" t="s">
        <v>24</v>
      </c>
      <c r="D23" s="46">
        <v>291319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291319</v>
      </c>
      <c r="O23" s="47">
        <f t="shared" si="1"/>
        <v>30.188497409326423</v>
      </c>
      <c r="P23" s="9"/>
    </row>
    <row r="24" spans="1:16">
      <c r="A24" s="12"/>
      <c r="B24" s="25">
        <v>334.39</v>
      </c>
      <c r="C24" s="20" t="s">
        <v>25</v>
      </c>
      <c r="D24" s="46">
        <v>0</v>
      </c>
      <c r="E24" s="46">
        <v>0</v>
      </c>
      <c r="F24" s="46">
        <v>0</v>
      </c>
      <c r="G24" s="46">
        <v>497942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497942</v>
      </c>
      <c r="O24" s="47">
        <f t="shared" si="1"/>
        <v>51.600207253886012</v>
      </c>
      <c r="P24" s="9"/>
    </row>
    <row r="25" spans="1:16">
      <c r="A25" s="12"/>
      <c r="B25" s="25">
        <v>335.12</v>
      </c>
      <c r="C25" s="20" t="s">
        <v>26</v>
      </c>
      <c r="D25" s="46">
        <v>249704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249704</v>
      </c>
      <c r="O25" s="47">
        <f t="shared" si="1"/>
        <v>25.876062176165803</v>
      </c>
      <c r="P25" s="9"/>
    </row>
    <row r="26" spans="1:16">
      <c r="A26" s="12"/>
      <c r="B26" s="25">
        <v>335.15</v>
      </c>
      <c r="C26" s="20" t="s">
        <v>27</v>
      </c>
      <c r="D26" s="46">
        <v>20720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20720</v>
      </c>
      <c r="O26" s="47">
        <f t="shared" si="1"/>
        <v>2.1471502590673577</v>
      </c>
      <c r="P26" s="9"/>
    </row>
    <row r="27" spans="1:16">
      <c r="A27" s="12"/>
      <c r="B27" s="25">
        <v>335.18</v>
      </c>
      <c r="C27" s="20" t="s">
        <v>28</v>
      </c>
      <c r="D27" s="46">
        <v>602980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602980</v>
      </c>
      <c r="O27" s="47">
        <f t="shared" si="1"/>
        <v>62.484974093264249</v>
      </c>
      <c r="P27" s="9"/>
    </row>
    <row r="28" spans="1:16">
      <c r="A28" s="12"/>
      <c r="B28" s="25">
        <v>335.21</v>
      </c>
      <c r="C28" s="20" t="s">
        <v>29</v>
      </c>
      <c r="D28" s="46">
        <v>30441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30441</v>
      </c>
      <c r="O28" s="47">
        <f t="shared" si="1"/>
        <v>3.1545077720207253</v>
      </c>
      <c r="P28" s="9"/>
    </row>
    <row r="29" spans="1:16">
      <c r="A29" s="12"/>
      <c r="B29" s="25">
        <v>335.22</v>
      </c>
      <c r="C29" s="20" t="s">
        <v>30</v>
      </c>
      <c r="D29" s="46">
        <v>176165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176165</v>
      </c>
      <c r="O29" s="47">
        <f t="shared" si="1"/>
        <v>18.25544041450777</v>
      </c>
      <c r="P29" s="9"/>
    </row>
    <row r="30" spans="1:16">
      <c r="A30" s="12"/>
      <c r="B30" s="25">
        <v>335.9</v>
      </c>
      <c r="C30" s="20" t="s">
        <v>31</v>
      </c>
      <c r="D30" s="46">
        <v>11532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11532</v>
      </c>
      <c r="O30" s="47">
        <f t="shared" si="1"/>
        <v>1.1950259067357514</v>
      </c>
      <c r="P30" s="9"/>
    </row>
    <row r="31" spans="1:16">
      <c r="A31" s="12"/>
      <c r="B31" s="25">
        <v>337.2</v>
      </c>
      <c r="C31" s="20" t="s">
        <v>32</v>
      </c>
      <c r="D31" s="46">
        <v>58870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58870</v>
      </c>
      <c r="O31" s="47">
        <f t="shared" si="1"/>
        <v>6.1005181347150259</v>
      </c>
      <c r="P31" s="9"/>
    </row>
    <row r="32" spans="1:16">
      <c r="A32" s="12"/>
      <c r="B32" s="25">
        <v>338</v>
      </c>
      <c r="C32" s="20" t="s">
        <v>33</v>
      </c>
      <c r="D32" s="46">
        <v>39997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39997</v>
      </c>
      <c r="O32" s="47">
        <f t="shared" si="1"/>
        <v>4.1447668393782386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SUM(D34:D41)</f>
        <v>3277981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4131401</v>
      </c>
      <c r="J33" s="32">
        <f t="shared" si="7"/>
        <v>8482192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15891574</v>
      </c>
      <c r="O33" s="45">
        <f t="shared" si="1"/>
        <v>1646.7952331606218</v>
      </c>
      <c r="P33" s="10"/>
    </row>
    <row r="34" spans="1:16">
      <c r="A34" s="12"/>
      <c r="B34" s="25">
        <v>341.2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8482192</v>
      </c>
      <c r="K34" s="46">
        <v>0</v>
      </c>
      <c r="L34" s="46">
        <v>0</v>
      </c>
      <c r="M34" s="46">
        <v>0</v>
      </c>
      <c r="N34" s="46">
        <f>SUM(D34:M34)</f>
        <v>8482192</v>
      </c>
      <c r="O34" s="47">
        <f t="shared" si="1"/>
        <v>878.98362694300522</v>
      </c>
      <c r="P34" s="9"/>
    </row>
    <row r="35" spans="1:16">
      <c r="A35" s="12"/>
      <c r="B35" s="25">
        <v>342.1</v>
      </c>
      <c r="C35" s="20" t="s">
        <v>42</v>
      </c>
      <c r="D35" s="46">
        <v>972379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972379</v>
      </c>
      <c r="O35" s="47">
        <f t="shared" si="1"/>
        <v>100.76466321243524</v>
      </c>
      <c r="P35" s="9"/>
    </row>
    <row r="36" spans="1:16">
      <c r="A36" s="12"/>
      <c r="B36" s="25">
        <v>342.2</v>
      </c>
      <c r="C36" s="20" t="s">
        <v>43</v>
      </c>
      <c r="D36" s="46">
        <v>566806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566806</v>
      </c>
      <c r="O36" s="47">
        <f t="shared" si="1"/>
        <v>58.736373056994822</v>
      </c>
      <c r="P36" s="9"/>
    </row>
    <row r="37" spans="1:16">
      <c r="A37" s="12"/>
      <c r="B37" s="25">
        <v>343.4</v>
      </c>
      <c r="C37" s="20" t="s">
        <v>44</v>
      </c>
      <c r="D37" s="46">
        <v>1074320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1074320</v>
      </c>
      <c r="O37" s="47">
        <f t="shared" ref="O37:O57" si="9">(N37/O$59)</f>
        <v>111.32849740932643</v>
      </c>
      <c r="P37" s="9"/>
    </row>
    <row r="38" spans="1:16">
      <c r="A38" s="12"/>
      <c r="B38" s="25">
        <v>343.9</v>
      </c>
      <c r="C38" s="20" t="s">
        <v>45</v>
      </c>
      <c r="D38" s="46">
        <v>57564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57564</v>
      </c>
      <c r="O38" s="47">
        <f t="shared" si="9"/>
        <v>5.9651813471502591</v>
      </c>
      <c r="P38" s="9"/>
    </row>
    <row r="39" spans="1:16">
      <c r="A39" s="12"/>
      <c r="B39" s="25">
        <v>344.5</v>
      </c>
      <c r="C39" s="20" t="s">
        <v>46</v>
      </c>
      <c r="D39" s="46">
        <v>579294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579294</v>
      </c>
      <c r="O39" s="47">
        <f t="shared" si="9"/>
        <v>60.030466321243523</v>
      </c>
      <c r="P39" s="9"/>
    </row>
    <row r="40" spans="1:16">
      <c r="A40" s="12"/>
      <c r="B40" s="25">
        <v>347.2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4131401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4131401</v>
      </c>
      <c r="O40" s="47">
        <f t="shared" si="9"/>
        <v>428.12445595854922</v>
      </c>
      <c r="P40" s="9"/>
    </row>
    <row r="41" spans="1:16">
      <c r="A41" s="12"/>
      <c r="B41" s="25">
        <v>349</v>
      </c>
      <c r="C41" s="20" t="s">
        <v>1</v>
      </c>
      <c r="D41" s="46">
        <v>27618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0">SUM(D41:M41)</f>
        <v>27618</v>
      </c>
      <c r="O41" s="47">
        <f t="shared" si="9"/>
        <v>2.8619689119170983</v>
      </c>
      <c r="P41" s="9"/>
    </row>
    <row r="42" spans="1:16" ht="15.75">
      <c r="A42" s="29" t="s">
        <v>39</v>
      </c>
      <c r="B42" s="30"/>
      <c r="C42" s="31"/>
      <c r="D42" s="32">
        <f t="shared" ref="D42:M42" si="11">SUM(D43:D44)</f>
        <v>925373</v>
      </c>
      <c r="E42" s="32">
        <f t="shared" si="11"/>
        <v>2490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927863</v>
      </c>
      <c r="O42" s="45">
        <f t="shared" si="9"/>
        <v>96.151606217616575</v>
      </c>
      <c r="P42" s="10"/>
    </row>
    <row r="43" spans="1:16">
      <c r="A43" s="13"/>
      <c r="B43" s="39">
        <v>354</v>
      </c>
      <c r="C43" s="21" t="s">
        <v>50</v>
      </c>
      <c r="D43" s="46">
        <v>925373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925373</v>
      </c>
      <c r="O43" s="47">
        <f t="shared" si="9"/>
        <v>95.893575129533673</v>
      </c>
      <c r="P43" s="9"/>
    </row>
    <row r="44" spans="1:16">
      <c r="A44" s="13"/>
      <c r="B44" s="39">
        <v>359</v>
      </c>
      <c r="C44" s="21" t="s">
        <v>51</v>
      </c>
      <c r="D44" s="46">
        <v>0</v>
      </c>
      <c r="E44" s="46">
        <v>2490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2490</v>
      </c>
      <c r="O44" s="47">
        <f t="shared" si="9"/>
        <v>0.25803108808290154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SUM(D46:D52)</f>
        <v>2197583</v>
      </c>
      <c r="E45" s="32">
        <f t="shared" si="12"/>
        <v>192236</v>
      </c>
      <c r="F45" s="32">
        <f t="shared" si="12"/>
        <v>2802</v>
      </c>
      <c r="G45" s="32">
        <f t="shared" si="12"/>
        <v>565808</v>
      </c>
      <c r="H45" s="32">
        <f t="shared" si="12"/>
        <v>0</v>
      </c>
      <c r="I45" s="32">
        <f t="shared" si="12"/>
        <v>96320</v>
      </c>
      <c r="J45" s="32">
        <f t="shared" si="12"/>
        <v>643847</v>
      </c>
      <c r="K45" s="32">
        <f t="shared" si="12"/>
        <v>6624201</v>
      </c>
      <c r="L45" s="32">
        <f t="shared" si="12"/>
        <v>2199375</v>
      </c>
      <c r="M45" s="32">
        <f t="shared" si="12"/>
        <v>0</v>
      </c>
      <c r="N45" s="32">
        <f t="shared" si="10"/>
        <v>12522172</v>
      </c>
      <c r="O45" s="45">
        <f t="shared" si="9"/>
        <v>1297.6344041450777</v>
      </c>
      <c r="P45" s="10"/>
    </row>
    <row r="46" spans="1:16">
      <c r="A46" s="12"/>
      <c r="B46" s="25">
        <v>361.1</v>
      </c>
      <c r="C46" s="20" t="s">
        <v>52</v>
      </c>
      <c r="D46" s="46">
        <v>1923224</v>
      </c>
      <c r="E46" s="46">
        <v>2623</v>
      </c>
      <c r="F46" s="46">
        <v>2802</v>
      </c>
      <c r="G46" s="46">
        <v>461325</v>
      </c>
      <c r="H46" s="46">
        <v>0</v>
      </c>
      <c r="I46" s="46">
        <v>67711</v>
      </c>
      <c r="J46" s="46">
        <v>338173</v>
      </c>
      <c r="K46" s="46">
        <v>1036696</v>
      </c>
      <c r="L46" s="46">
        <v>305794</v>
      </c>
      <c r="M46" s="46">
        <v>0</v>
      </c>
      <c r="N46" s="46">
        <f t="shared" si="10"/>
        <v>4138348</v>
      </c>
      <c r="O46" s="47">
        <f t="shared" si="9"/>
        <v>428.84435233160622</v>
      </c>
      <c r="P46" s="9"/>
    </row>
    <row r="47" spans="1:16">
      <c r="A47" s="12"/>
      <c r="B47" s="25">
        <v>361.3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-3055063</v>
      </c>
      <c r="L47" s="46">
        <v>-784903</v>
      </c>
      <c r="M47" s="46">
        <v>0</v>
      </c>
      <c r="N47" s="46">
        <f t="shared" ref="N47:N52" si="13">SUM(D47:M47)</f>
        <v>-3839966</v>
      </c>
      <c r="O47" s="47">
        <f t="shared" si="9"/>
        <v>-397.92393782383419</v>
      </c>
      <c r="P47" s="9"/>
    </row>
    <row r="48" spans="1:16">
      <c r="A48" s="12"/>
      <c r="B48" s="25">
        <v>362</v>
      </c>
      <c r="C48" s="20" t="s">
        <v>54</v>
      </c>
      <c r="D48" s="46">
        <v>44491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44491</v>
      </c>
      <c r="O48" s="47">
        <f t="shared" si="9"/>
        <v>4.6104663212435231</v>
      </c>
      <c r="P48" s="9"/>
    </row>
    <row r="49" spans="1:119">
      <c r="A49" s="12"/>
      <c r="B49" s="25">
        <v>366</v>
      </c>
      <c r="C49" s="20" t="s">
        <v>55</v>
      </c>
      <c r="D49" s="46">
        <v>0</v>
      </c>
      <c r="E49" s="46">
        <v>189613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189613</v>
      </c>
      <c r="O49" s="47">
        <f t="shared" si="9"/>
        <v>19.64901554404145</v>
      </c>
      <c r="P49" s="9"/>
    </row>
    <row r="50" spans="1:119">
      <c r="A50" s="12"/>
      <c r="B50" s="25">
        <v>368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8640269</v>
      </c>
      <c r="L50" s="46">
        <v>0</v>
      </c>
      <c r="M50" s="46">
        <v>0</v>
      </c>
      <c r="N50" s="46">
        <f t="shared" si="13"/>
        <v>8640269</v>
      </c>
      <c r="O50" s="47">
        <f t="shared" si="9"/>
        <v>895.36466321243529</v>
      </c>
      <c r="P50" s="9"/>
    </row>
    <row r="51" spans="1:119">
      <c r="A51" s="12"/>
      <c r="B51" s="25">
        <v>369.3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175520</v>
      </c>
      <c r="K51" s="46">
        <v>0</v>
      </c>
      <c r="L51" s="46">
        <v>0</v>
      </c>
      <c r="M51" s="46">
        <v>0</v>
      </c>
      <c r="N51" s="46">
        <f t="shared" si="13"/>
        <v>175520</v>
      </c>
      <c r="O51" s="47">
        <f t="shared" si="9"/>
        <v>18.188601036269429</v>
      </c>
      <c r="P51" s="9"/>
    </row>
    <row r="52" spans="1:119">
      <c r="A52" s="12"/>
      <c r="B52" s="25">
        <v>369.9</v>
      </c>
      <c r="C52" s="20" t="s">
        <v>58</v>
      </c>
      <c r="D52" s="46">
        <v>229868</v>
      </c>
      <c r="E52" s="46">
        <v>0</v>
      </c>
      <c r="F52" s="46">
        <v>0</v>
      </c>
      <c r="G52" s="46">
        <v>104483</v>
      </c>
      <c r="H52" s="46">
        <v>0</v>
      </c>
      <c r="I52" s="46">
        <v>28609</v>
      </c>
      <c r="J52" s="46">
        <v>130154</v>
      </c>
      <c r="K52" s="46">
        <v>2299</v>
      </c>
      <c r="L52" s="46">
        <v>2678484</v>
      </c>
      <c r="M52" s="46">
        <v>0</v>
      </c>
      <c r="N52" s="46">
        <f t="shared" si="13"/>
        <v>3173897</v>
      </c>
      <c r="O52" s="47">
        <f t="shared" si="9"/>
        <v>328.90124352331605</v>
      </c>
      <c r="P52" s="9"/>
    </row>
    <row r="53" spans="1:119" ht="15.75">
      <c r="A53" s="29" t="s">
        <v>40</v>
      </c>
      <c r="B53" s="30"/>
      <c r="C53" s="31"/>
      <c r="D53" s="32">
        <f t="shared" ref="D53:M53" si="14">SUM(D54:D56)</f>
        <v>550000</v>
      </c>
      <c r="E53" s="32">
        <f t="shared" si="14"/>
        <v>0</v>
      </c>
      <c r="F53" s="32">
        <f t="shared" si="14"/>
        <v>4339800</v>
      </c>
      <c r="G53" s="32">
        <f t="shared" si="14"/>
        <v>6112004</v>
      </c>
      <c r="H53" s="32">
        <f t="shared" si="14"/>
        <v>0</v>
      </c>
      <c r="I53" s="32">
        <f t="shared" si="14"/>
        <v>1830934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12832738</v>
      </c>
      <c r="O53" s="45">
        <f t="shared" si="9"/>
        <v>1329.8174093264249</v>
      </c>
      <c r="P53" s="9"/>
    </row>
    <row r="54" spans="1:119">
      <c r="A54" s="12"/>
      <c r="B54" s="25">
        <v>381</v>
      </c>
      <c r="C54" s="20" t="s">
        <v>59</v>
      </c>
      <c r="D54" s="46">
        <v>550000</v>
      </c>
      <c r="E54" s="46">
        <v>0</v>
      </c>
      <c r="F54" s="46">
        <v>4339800</v>
      </c>
      <c r="G54" s="46">
        <v>5717000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10606800</v>
      </c>
      <c r="O54" s="47">
        <f t="shared" si="9"/>
        <v>1099.1502590673574</v>
      </c>
      <c r="P54" s="9"/>
    </row>
    <row r="55" spans="1:119">
      <c r="A55" s="12"/>
      <c r="B55" s="25">
        <v>384</v>
      </c>
      <c r="C55" s="20" t="s">
        <v>60</v>
      </c>
      <c r="D55" s="46">
        <v>0</v>
      </c>
      <c r="E55" s="46">
        <v>0</v>
      </c>
      <c r="F55" s="46">
        <v>0</v>
      </c>
      <c r="G55" s="46">
        <v>395004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395004</v>
      </c>
      <c r="O55" s="47">
        <f t="shared" si="9"/>
        <v>40.933056994818649</v>
      </c>
      <c r="P55" s="9"/>
    </row>
    <row r="56" spans="1:119" ht="15.75" thickBot="1">
      <c r="A56" s="12"/>
      <c r="B56" s="25">
        <v>389.8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1830934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1830934</v>
      </c>
      <c r="O56" s="47">
        <f t="shared" si="9"/>
        <v>189.73409326424871</v>
      </c>
      <c r="P56" s="9"/>
    </row>
    <row r="57" spans="1:119" ht="16.5" thickBot="1">
      <c r="A57" s="14" t="s">
        <v>48</v>
      </c>
      <c r="B57" s="23"/>
      <c r="C57" s="22"/>
      <c r="D57" s="15">
        <f t="shared" ref="D57:M57" si="15">SUM(D5,D16,D21,D33,D42,D45,D53)</f>
        <v>65048628</v>
      </c>
      <c r="E57" s="15">
        <f t="shared" si="15"/>
        <v>194726</v>
      </c>
      <c r="F57" s="15">
        <f t="shared" si="15"/>
        <v>4342602</v>
      </c>
      <c r="G57" s="15">
        <f t="shared" si="15"/>
        <v>7175754</v>
      </c>
      <c r="H57" s="15">
        <f t="shared" si="15"/>
        <v>0</v>
      </c>
      <c r="I57" s="15">
        <f t="shared" si="15"/>
        <v>6058655</v>
      </c>
      <c r="J57" s="15">
        <f t="shared" si="15"/>
        <v>9126039</v>
      </c>
      <c r="K57" s="15">
        <f t="shared" si="15"/>
        <v>7371130</v>
      </c>
      <c r="L57" s="15">
        <f t="shared" si="15"/>
        <v>2199375</v>
      </c>
      <c r="M57" s="15">
        <f t="shared" si="15"/>
        <v>0</v>
      </c>
      <c r="N57" s="15">
        <f>SUM(D57:M57)</f>
        <v>101516909</v>
      </c>
      <c r="O57" s="38">
        <f t="shared" si="9"/>
        <v>10519.886943005182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68</v>
      </c>
      <c r="M59" s="118"/>
      <c r="N59" s="118"/>
      <c r="O59" s="43">
        <v>9650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thickBot="1">
      <c r="A61" s="120" t="s">
        <v>90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A61:O61"/>
    <mergeCell ref="A60:O60"/>
    <mergeCell ref="L59:N5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47033076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47033076</v>
      </c>
      <c r="O5" s="33">
        <f t="shared" ref="O5:O36" si="1">(N5/O$58)</f>
        <v>4800.7630907420635</v>
      </c>
      <c r="P5" s="6"/>
    </row>
    <row r="6" spans="1:133">
      <c r="A6" s="12"/>
      <c r="B6" s="25">
        <v>311</v>
      </c>
      <c r="C6" s="20" t="s">
        <v>3</v>
      </c>
      <c r="D6" s="46">
        <v>41457249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41457249</v>
      </c>
      <c r="O6" s="47">
        <f t="shared" si="1"/>
        <v>4231.6269266101872</v>
      </c>
      <c r="P6" s="9"/>
    </row>
    <row r="7" spans="1:133">
      <c r="A7" s="12"/>
      <c r="B7" s="25">
        <v>312.10000000000002</v>
      </c>
      <c r="C7" s="20" t="s">
        <v>11</v>
      </c>
      <c r="D7" s="46">
        <v>337785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337785</v>
      </c>
      <c r="O7" s="47">
        <f t="shared" si="1"/>
        <v>34.478411758701647</v>
      </c>
      <c r="P7" s="9"/>
    </row>
    <row r="8" spans="1:133">
      <c r="A8" s="12"/>
      <c r="B8" s="25">
        <v>314.10000000000002</v>
      </c>
      <c r="C8" s="20" t="s">
        <v>12</v>
      </c>
      <c r="D8" s="46">
        <v>2060247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2060247</v>
      </c>
      <c r="O8" s="47">
        <f t="shared" si="1"/>
        <v>210.29366132489537</v>
      </c>
      <c r="P8" s="9"/>
    </row>
    <row r="9" spans="1:133">
      <c r="A9" s="12"/>
      <c r="B9" s="25">
        <v>314.2</v>
      </c>
      <c r="C9" s="20" t="s">
        <v>14</v>
      </c>
      <c r="D9" s="46">
        <v>1475645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1475645</v>
      </c>
      <c r="O9" s="47">
        <f t="shared" si="1"/>
        <v>150.62212922323161</v>
      </c>
      <c r="P9" s="9"/>
    </row>
    <row r="10" spans="1:133">
      <c r="A10" s="12"/>
      <c r="B10" s="25">
        <v>314.3</v>
      </c>
      <c r="C10" s="20" t="s">
        <v>13</v>
      </c>
      <c r="D10" s="46">
        <v>730479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730479</v>
      </c>
      <c r="O10" s="47">
        <f t="shared" si="1"/>
        <v>74.56149841788303</v>
      </c>
      <c r="P10" s="9"/>
    </row>
    <row r="11" spans="1:133">
      <c r="A11" s="12"/>
      <c r="B11" s="25">
        <v>314.39999999999998</v>
      </c>
      <c r="C11" s="20" t="s">
        <v>15</v>
      </c>
      <c r="D11" s="46">
        <v>222781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222781</v>
      </c>
      <c r="O11" s="47">
        <f t="shared" si="1"/>
        <v>22.739716239665203</v>
      </c>
      <c r="P11" s="9"/>
    </row>
    <row r="12" spans="1:133">
      <c r="A12" s="12"/>
      <c r="B12" s="25">
        <v>314.8</v>
      </c>
      <c r="C12" s="20" t="s">
        <v>16</v>
      </c>
      <c r="D12" s="46">
        <v>7355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7355</v>
      </c>
      <c r="O12" s="47">
        <f t="shared" si="1"/>
        <v>0.75074002245585381</v>
      </c>
      <c r="P12" s="9"/>
    </row>
    <row r="13" spans="1:133">
      <c r="A13" s="12"/>
      <c r="B13" s="25">
        <v>316</v>
      </c>
      <c r="C13" s="20" t="s">
        <v>17</v>
      </c>
      <c r="D13" s="46">
        <v>741535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741535</v>
      </c>
      <c r="O13" s="47">
        <f t="shared" si="1"/>
        <v>75.690007145044405</v>
      </c>
      <c r="P13" s="9"/>
    </row>
    <row r="14" spans="1:133" ht="15.75">
      <c r="A14" s="29" t="s">
        <v>120</v>
      </c>
      <c r="B14" s="30"/>
      <c r="C14" s="31"/>
      <c r="D14" s="32">
        <f t="shared" ref="D14:M14" si="3">SUM(D15:D18)</f>
        <v>9541477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9541477</v>
      </c>
      <c r="O14" s="45">
        <f t="shared" si="1"/>
        <v>973.91824027763596</v>
      </c>
      <c r="P14" s="10"/>
    </row>
    <row r="15" spans="1:133">
      <c r="A15" s="12"/>
      <c r="B15" s="25">
        <v>322</v>
      </c>
      <c r="C15" s="20" t="s">
        <v>0</v>
      </c>
      <c r="D15" s="46">
        <v>6844875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6844875</v>
      </c>
      <c r="O15" s="47">
        <f t="shared" si="1"/>
        <v>698.670511381035</v>
      </c>
      <c r="P15" s="9"/>
    </row>
    <row r="16" spans="1:133">
      <c r="A16" s="12"/>
      <c r="B16" s="25">
        <v>323.10000000000002</v>
      </c>
      <c r="C16" s="20" t="s">
        <v>19</v>
      </c>
      <c r="D16" s="46">
        <v>2217498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2217498</v>
      </c>
      <c r="O16" s="47">
        <f t="shared" si="1"/>
        <v>226.3445952842707</v>
      </c>
      <c r="P16" s="9"/>
    </row>
    <row r="17" spans="1:16">
      <c r="A17" s="12"/>
      <c r="B17" s="25">
        <v>323.39999999999998</v>
      </c>
      <c r="C17" s="20" t="s">
        <v>20</v>
      </c>
      <c r="D17" s="46">
        <v>230046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230046</v>
      </c>
      <c r="O17" s="47">
        <f t="shared" si="1"/>
        <v>23.481269776462181</v>
      </c>
      <c r="P17" s="9"/>
    </row>
    <row r="18" spans="1:16">
      <c r="A18" s="12"/>
      <c r="B18" s="25">
        <v>329</v>
      </c>
      <c r="C18" s="20" t="s">
        <v>121</v>
      </c>
      <c r="D18" s="46">
        <v>249058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249058</v>
      </c>
      <c r="O18" s="47">
        <f t="shared" si="1"/>
        <v>25.421863835868123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SUM(D20:D31)</f>
        <v>2247902</v>
      </c>
      <c r="E19" s="32">
        <f t="shared" si="5"/>
        <v>0</v>
      </c>
      <c r="F19" s="32">
        <f t="shared" si="5"/>
        <v>0</v>
      </c>
      <c r="G19" s="32">
        <f t="shared" si="5"/>
        <v>1930360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999587</v>
      </c>
      <c r="L19" s="32">
        <f t="shared" si="5"/>
        <v>0</v>
      </c>
      <c r="M19" s="32">
        <f t="shared" si="5"/>
        <v>0</v>
      </c>
      <c r="N19" s="44">
        <f t="shared" si="4"/>
        <v>5177849</v>
      </c>
      <c r="O19" s="45">
        <f t="shared" si="1"/>
        <v>528.51372869245688</v>
      </c>
      <c r="P19" s="10"/>
    </row>
    <row r="20" spans="1:16">
      <c r="A20" s="12"/>
      <c r="B20" s="25">
        <v>331.2</v>
      </c>
      <c r="C20" s="20" t="s">
        <v>22</v>
      </c>
      <c r="D20" s="46">
        <v>63253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0" si="6">SUM(D20:M20)</f>
        <v>63253</v>
      </c>
      <c r="O20" s="47">
        <f t="shared" si="1"/>
        <v>6.4563641931203426</v>
      </c>
      <c r="P20" s="9"/>
    </row>
    <row r="21" spans="1:16">
      <c r="A21" s="12"/>
      <c r="B21" s="25">
        <v>331.5</v>
      </c>
      <c r="C21" s="20" t="s">
        <v>93</v>
      </c>
      <c r="D21" s="46">
        <v>8492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8492</v>
      </c>
      <c r="O21" s="47">
        <f t="shared" si="1"/>
        <v>0.86679595794631015</v>
      </c>
      <c r="P21" s="9"/>
    </row>
    <row r="22" spans="1:16">
      <c r="A22" s="12"/>
      <c r="B22" s="25">
        <v>331.9</v>
      </c>
      <c r="C22" s="20" t="s">
        <v>24</v>
      </c>
      <c r="D22" s="46">
        <v>68230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68230</v>
      </c>
      <c r="O22" s="47">
        <f t="shared" si="1"/>
        <v>6.9643768500561398</v>
      </c>
      <c r="P22" s="9"/>
    </row>
    <row r="23" spans="1:16">
      <c r="A23" s="12"/>
      <c r="B23" s="25">
        <v>334.39</v>
      </c>
      <c r="C23" s="20" t="s">
        <v>25</v>
      </c>
      <c r="D23" s="46">
        <v>0</v>
      </c>
      <c r="E23" s="46">
        <v>0</v>
      </c>
      <c r="F23" s="46">
        <v>0</v>
      </c>
      <c r="G23" s="46">
        <v>297157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297157</v>
      </c>
      <c r="O23" s="47">
        <f t="shared" si="1"/>
        <v>30.331427988159639</v>
      </c>
      <c r="P23" s="9"/>
    </row>
    <row r="24" spans="1:16">
      <c r="A24" s="12"/>
      <c r="B24" s="25">
        <v>334.9</v>
      </c>
      <c r="C24" s="20" t="s">
        <v>122</v>
      </c>
      <c r="D24" s="46">
        <v>0</v>
      </c>
      <c r="E24" s="46">
        <v>0</v>
      </c>
      <c r="F24" s="46">
        <v>0</v>
      </c>
      <c r="G24" s="46">
        <v>1633203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1633203</v>
      </c>
      <c r="O24" s="47">
        <f t="shared" si="1"/>
        <v>166.70439930590996</v>
      </c>
      <c r="P24" s="9"/>
    </row>
    <row r="25" spans="1:16">
      <c r="A25" s="12"/>
      <c r="B25" s="25">
        <v>335.12</v>
      </c>
      <c r="C25" s="20" t="s">
        <v>26</v>
      </c>
      <c r="D25" s="46">
        <v>256460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256460</v>
      </c>
      <c r="O25" s="47">
        <f t="shared" si="1"/>
        <v>26.177401245279167</v>
      </c>
      <c r="P25" s="9"/>
    </row>
    <row r="26" spans="1:16">
      <c r="A26" s="12"/>
      <c r="B26" s="25">
        <v>335.15</v>
      </c>
      <c r="C26" s="20" t="s">
        <v>27</v>
      </c>
      <c r="D26" s="46">
        <v>21028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21028</v>
      </c>
      <c r="O26" s="47">
        <f t="shared" si="1"/>
        <v>2.1463713381647445</v>
      </c>
      <c r="P26" s="9"/>
    </row>
    <row r="27" spans="1:16">
      <c r="A27" s="12"/>
      <c r="B27" s="25">
        <v>335.18</v>
      </c>
      <c r="C27" s="20" t="s">
        <v>28</v>
      </c>
      <c r="D27" s="46">
        <v>675694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675694</v>
      </c>
      <c r="O27" s="47">
        <f t="shared" si="1"/>
        <v>68.969480453199964</v>
      </c>
      <c r="P27" s="9"/>
    </row>
    <row r="28" spans="1:16">
      <c r="A28" s="12"/>
      <c r="B28" s="25">
        <v>335.21</v>
      </c>
      <c r="C28" s="20" t="s">
        <v>29</v>
      </c>
      <c r="D28" s="46">
        <v>27832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27832</v>
      </c>
      <c r="O28" s="47">
        <f t="shared" si="1"/>
        <v>2.840869653975707</v>
      </c>
      <c r="P28" s="9"/>
    </row>
    <row r="29" spans="1:16">
      <c r="A29" s="12"/>
      <c r="B29" s="25">
        <v>335.29</v>
      </c>
      <c r="C29" s="20" t="s">
        <v>78</v>
      </c>
      <c r="D29" s="46">
        <v>1091307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999587</v>
      </c>
      <c r="L29" s="46">
        <v>0</v>
      </c>
      <c r="M29" s="46">
        <v>0</v>
      </c>
      <c r="N29" s="46">
        <f t="shared" si="6"/>
        <v>2090894</v>
      </c>
      <c r="O29" s="47">
        <f t="shared" si="1"/>
        <v>213.42186383586812</v>
      </c>
      <c r="P29" s="9"/>
    </row>
    <row r="30" spans="1:16">
      <c r="A30" s="12"/>
      <c r="B30" s="25">
        <v>335.49</v>
      </c>
      <c r="C30" s="20" t="s">
        <v>79</v>
      </c>
      <c r="D30" s="46">
        <v>10906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10906</v>
      </c>
      <c r="O30" s="47">
        <f t="shared" si="1"/>
        <v>1.1131979177299174</v>
      </c>
      <c r="P30" s="9"/>
    </row>
    <row r="31" spans="1:16">
      <c r="A31" s="12"/>
      <c r="B31" s="25">
        <v>338</v>
      </c>
      <c r="C31" s="20" t="s">
        <v>33</v>
      </c>
      <c r="D31" s="46">
        <v>24700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24700</v>
      </c>
      <c r="O31" s="47">
        <f t="shared" si="1"/>
        <v>2.5211799530468513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SUM(D33:D40)</f>
        <v>2808298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4455341</v>
      </c>
      <c r="J32" s="32">
        <f t="shared" si="7"/>
        <v>8390890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15654529</v>
      </c>
      <c r="O32" s="45">
        <f t="shared" si="1"/>
        <v>1597.8900683882821</v>
      </c>
      <c r="P32" s="10"/>
    </row>
    <row r="33" spans="1:16">
      <c r="A33" s="12"/>
      <c r="B33" s="25">
        <v>341.2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8390890</v>
      </c>
      <c r="K33" s="46">
        <v>0</v>
      </c>
      <c r="L33" s="46">
        <v>0</v>
      </c>
      <c r="M33" s="46">
        <v>0</v>
      </c>
      <c r="N33" s="46">
        <f>SUM(D33:M33)</f>
        <v>8390890</v>
      </c>
      <c r="O33" s="47">
        <f t="shared" si="1"/>
        <v>856.47545166887824</v>
      </c>
      <c r="P33" s="9"/>
    </row>
    <row r="34" spans="1:16">
      <c r="A34" s="12"/>
      <c r="B34" s="25">
        <v>342.1</v>
      </c>
      <c r="C34" s="20" t="s">
        <v>42</v>
      </c>
      <c r="D34" s="46">
        <v>597266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597266</v>
      </c>
      <c r="O34" s="47">
        <f t="shared" si="1"/>
        <v>60.964172705930388</v>
      </c>
      <c r="P34" s="9"/>
    </row>
    <row r="35" spans="1:16">
      <c r="A35" s="12"/>
      <c r="B35" s="25">
        <v>342.2</v>
      </c>
      <c r="C35" s="20" t="s">
        <v>43</v>
      </c>
      <c r="D35" s="46">
        <v>549656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549656</v>
      </c>
      <c r="O35" s="47">
        <f t="shared" si="1"/>
        <v>56.104521792385427</v>
      </c>
      <c r="P35" s="9"/>
    </row>
    <row r="36" spans="1:16">
      <c r="A36" s="12"/>
      <c r="B36" s="25">
        <v>343.4</v>
      </c>
      <c r="C36" s="20" t="s">
        <v>44</v>
      </c>
      <c r="D36" s="46">
        <v>985722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985722</v>
      </c>
      <c r="O36" s="47">
        <f t="shared" si="1"/>
        <v>100.61467796264162</v>
      </c>
      <c r="P36" s="9"/>
    </row>
    <row r="37" spans="1:16">
      <c r="A37" s="12"/>
      <c r="B37" s="25">
        <v>343.9</v>
      </c>
      <c r="C37" s="20" t="s">
        <v>45</v>
      </c>
      <c r="D37" s="46">
        <v>55350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55350</v>
      </c>
      <c r="O37" s="47">
        <f t="shared" ref="O37:O56" si="9">(N37/O$58)</f>
        <v>5.6496886802082269</v>
      </c>
      <c r="P37" s="9"/>
    </row>
    <row r="38" spans="1:16">
      <c r="A38" s="12"/>
      <c r="B38" s="25">
        <v>344.5</v>
      </c>
      <c r="C38" s="20" t="s">
        <v>46</v>
      </c>
      <c r="D38" s="46">
        <v>585891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585891</v>
      </c>
      <c r="O38" s="47">
        <f t="shared" si="9"/>
        <v>59.803102990711444</v>
      </c>
      <c r="P38" s="9"/>
    </row>
    <row r="39" spans="1:16">
      <c r="A39" s="12"/>
      <c r="B39" s="25">
        <v>347.2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4455341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4455341</v>
      </c>
      <c r="O39" s="47">
        <f t="shared" si="9"/>
        <v>454.76584668776155</v>
      </c>
      <c r="P39" s="9"/>
    </row>
    <row r="40" spans="1:16">
      <c r="A40" s="12"/>
      <c r="B40" s="25">
        <v>349</v>
      </c>
      <c r="C40" s="20" t="s">
        <v>1</v>
      </c>
      <c r="D40" s="46">
        <v>34413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34413</v>
      </c>
      <c r="O40" s="47">
        <f t="shared" si="9"/>
        <v>3.5126058997652341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SUM(D42:D43)</f>
        <v>1183318</v>
      </c>
      <c r="E41" s="32">
        <f t="shared" si="10"/>
        <v>10957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1194275</v>
      </c>
      <c r="O41" s="45">
        <f t="shared" si="9"/>
        <v>121.90211289170153</v>
      </c>
      <c r="P41" s="10"/>
    </row>
    <row r="42" spans="1:16">
      <c r="A42" s="13"/>
      <c r="B42" s="39">
        <v>354</v>
      </c>
      <c r="C42" s="21" t="s">
        <v>50</v>
      </c>
      <c r="D42" s="46">
        <v>1183318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1183318</v>
      </c>
      <c r="O42" s="47">
        <f t="shared" si="9"/>
        <v>120.78370929876493</v>
      </c>
      <c r="P42" s="9"/>
    </row>
    <row r="43" spans="1:16">
      <c r="A43" s="13"/>
      <c r="B43" s="39">
        <v>359</v>
      </c>
      <c r="C43" s="21" t="s">
        <v>51</v>
      </c>
      <c r="D43" s="46">
        <v>0</v>
      </c>
      <c r="E43" s="46">
        <v>10957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10957</v>
      </c>
      <c r="O43" s="47">
        <f t="shared" si="9"/>
        <v>1.1184035929366132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SUM(D45:D51)</f>
        <v>1681022</v>
      </c>
      <c r="E44" s="32">
        <f t="shared" si="11"/>
        <v>312310</v>
      </c>
      <c r="F44" s="32">
        <f t="shared" si="11"/>
        <v>4107</v>
      </c>
      <c r="G44" s="32">
        <f t="shared" si="11"/>
        <v>652358</v>
      </c>
      <c r="H44" s="32">
        <f t="shared" si="11"/>
        <v>0</v>
      </c>
      <c r="I44" s="32">
        <f t="shared" si="11"/>
        <v>236715</v>
      </c>
      <c r="J44" s="32">
        <f t="shared" si="11"/>
        <v>721878</v>
      </c>
      <c r="K44" s="32">
        <f t="shared" si="11"/>
        <v>-20802002</v>
      </c>
      <c r="L44" s="32">
        <f t="shared" si="11"/>
        <v>-57143</v>
      </c>
      <c r="M44" s="32">
        <f t="shared" si="11"/>
        <v>0</v>
      </c>
      <c r="N44" s="32">
        <f>SUM(D44:M44)</f>
        <v>-17250755</v>
      </c>
      <c r="O44" s="45">
        <f t="shared" si="9"/>
        <v>-1760.8201490252118</v>
      </c>
      <c r="P44" s="10"/>
    </row>
    <row r="45" spans="1:16">
      <c r="A45" s="12"/>
      <c r="B45" s="25">
        <v>361.1</v>
      </c>
      <c r="C45" s="20" t="s">
        <v>52</v>
      </c>
      <c r="D45" s="46">
        <v>1368751</v>
      </c>
      <c r="E45" s="46">
        <v>10976</v>
      </c>
      <c r="F45" s="46">
        <v>4107</v>
      </c>
      <c r="G45" s="46">
        <v>652358</v>
      </c>
      <c r="H45" s="46">
        <v>0</v>
      </c>
      <c r="I45" s="46">
        <v>169017</v>
      </c>
      <c r="J45" s="46">
        <v>630455</v>
      </c>
      <c r="K45" s="46">
        <v>2796856</v>
      </c>
      <c r="L45" s="46">
        <v>494436</v>
      </c>
      <c r="M45" s="46">
        <v>0</v>
      </c>
      <c r="N45" s="46">
        <f>SUM(D45:M45)</f>
        <v>6126956</v>
      </c>
      <c r="O45" s="47">
        <f t="shared" si="9"/>
        <v>625.3910380728795</v>
      </c>
      <c r="P45" s="9"/>
    </row>
    <row r="46" spans="1:16">
      <c r="A46" s="12"/>
      <c r="B46" s="25">
        <v>361.4</v>
      </c>
      <c r="C46" s="20" t="s">
        <v>86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-32762752</v>
      </c>
      <c r="L46" s="46">
        <v>-2860641</v>
      </c>
      <c r="M46" s="46">
        <v>0</v>
      </c>
      <c r="N46" s="46">
        <f t="shared" ref="N46:N51" si="12">SUM(D46:M46)</f>
        <v>-35623393</v>
      </c>
      <c r="O46" s="47">
        <f t="shared" si="9"/>
        <v>-3636.1532101663774</v>
      </c>
      <c r="P46" s="9"/>
    </row>
    <row r="47" spans="1:16">
      <c r="A47" s="12"/>
      <c r="B47" s="25">
        <v>362</v>
      </c>
      <c r="C47" s="20" t="s">
        <v>54</v>
      </c>
      <c r="D47" s="46">
        <v>111320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111320</v>
      </c>
      <c r="O47" s="47">
        <f t="shared" si="9"/>
        <v>11.362662039399817</v>
      </c>
      <c r="P47" s="9"/>
    </row>
    <row r="48" spans="1:16">
      <c r="A48" s="12"/>
      <c r="B48" s="25">
        <v>364</v>
      </c>
      <c r="C48" s="20" t="s">
        <v>87</v>
      </c>
      <c r="D48" s="46">
        <v>190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91423</v>
      </c>
      <c r="K48" s="46">
        <v>0</v>
      </c>
      <c r="L48" s="46">
        <v>0</v>
      </c>
      <c r="M48" s="46">
        <v>0</v>
      </c>
      <c r="N48" s="46">
        <f t="shared" si="12"/>
        <v>91613</v>
      </c>
      <c r="O48" s="47">
        <f t="shared" si="9"/>
        <v>9.3511278962947841</v>
      </c>
      <c r="P48" s="9"/>
    </row>
    <row r="49" spans="1:119">
      <c r="A49" s="12"/>
      <c r="B49" s="25">
        <v>366</v>
      </c>
      <c r="C49" s="20" t="s">
        <v>55</v>
      </c>
      <c r="D49" s="46">
        <v>10000</v>
      </c>
      <c r="E49" s="46">
        <v>301334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311334</v>
      </c>
      <c r="O49" s="47">
        <f t="shared" si="9"/>
        <v>31.778503623558233</v>
      </c>
      <c r="P49" s="9"/>
    </row>
    <row r="50" spans="1:119">
      <c r="A50" s="12"/>
      <c r="B50" s="25">
        <v>368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9163894</v>
      </c>
      <c r="L50" s="46">
        <v>0</v>
      </c>
      <c r="M50" s="46">
        <v>0</v>
      </c>
      <c r="N50" s="46">
        <f t="shared" si="12"/>
        <v>9163894</v>
      </c>
      <c r="O50" s="47">
        <f t="shared" si="9"/>
        <v>935.3775645605798</v>
      </c>
      <c r="P50" s="9"/>
    </row>
    <row r="51" spans="1:119">
      <c r="A51" s="12"/>
      <c r="B51" s="25">
        <v>369.9</v>
      </c>
      <c r="C51" s="20" t="s">
        <v>58</v>
      </c>
      <c r="D51" s="46">
        <v>190761</v>
      </c>
      <c r="E51" s="46">
        <v>0</v>
      </c>
      <c r="F51" s="46">
        <v>0</v>
      </c>
      <c r="G51" s="46">
        <v>0</v>
      </c>
      <c r="H51" s="46">
        <v>0</v>
      </c>
      <c r="I51" s="46">
        <v>67698</v>
      </c>
      <c r="J51" s="46">
        <v>0</v>
      </c>
      <c r="K51" s="46">
        <v>0</v>
      </c>
      <c r="L51" s="46">
        <v>2309062</v>
      </c>
      <c r="M51" s="46">
        <v>0</v>
      </c>
      <c r="N51" s="46">
        <f t="shared" si="12"/>
        <v>2567521</v>
      </c>
      <c r="O51" s="47">
        <f t="shared" si="9"/>
        <v>262.07216494845363</v>
      </c>
      <c r="P51" s="9"/>
    </row>
    <row r="52" spans="1:119" ht="15.75">
      <c r="A52" s="29" t="s">
        <v>40</v>
      </c>
      <c r="B52" s="30"/>
      <c r="C52" s="31"/>
      <c r="D52" s="32">
        <f t="shared" ref="D52:M52" si="13">SUM(D53:D55)</f>
        <v>550000</v>
      </c>
      <c r="E52" s="32">
        <f t="shared" si="13"/>
        <v>0</v>
      </c>
      <c r="F52" s="32">
        <f t="shared" si="13"/>
        <v>4922222</v>
      </c>
      <c r="G52" s="32">
        <f t="shared" si="13"/>
        <v>11567717</v>
      </c>
      <c r="H52" s="32">
        <f t="shared" si="13"/>
        <v>0</v>
      </c>
      <c r="I52" s="32">
        <f t="shared" si="13"/>
        <v>1884649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18924588</v>
      </c>
      <c r="O52" s="45">
        <f t="shared" si="9"/>
        <v>1931.6717362457896</v>
      </c>
      <c r="P52" s="9"/>
    </row>
    <row r="53" spans="1:119">
      <c r="A53" s="12"/>
      <c r="B53" s="25">
        <v>381</v>
      </c>
      <c r="C53" s="20" t="s">
        <v>59</v>
      </c>
      <c r="D53" s="46">
        <v>550000</v>
      </c>
      <c r="E53" s="46">
        <v>0</v>
      </c>
      <c r="F53" s="46">
        <v>4363939</v>
      </c>
      <c r="G53" s="46">
        <v>2126000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7039939</v>
      </c>
      <c r="O53" s="47">
        <f t="shared" si="9"/>
        <v>718.58109625395525</v>
      </c>
      <c r="P53" s="9"/>
    </row>
    <row r="54" spans="1:119">
      <c r="A54" s="12"/>
      <c r="B54" s="25">
        <v>384</v>
      </c>
      <c r="C54" s="20" t="s">
        <v>60</v>
      </c>
      <c r="D54" s="46">
        <v>0</v>
      </c>
      <c r="E54" s="46">
        <v>0</v>
      </c>
      <c r="F54" s="46">
        <v>558283</v>
      </c>
      <c r="G54" s="46">
        <v>9441717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10000000</v>
      </c>
      <c r="O54" s="47">
        <f t="shared" si="9"/>
        <v>1020.7206287639074</v>
      </c>
      <c r="P54" s="9"/>
    </row>
    <row r="55" spans="1:119" ht="15.75" thickBot="1">
      <c r="A55" s="12"/>
      <c r="B55" s="25">
        <v>389.8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1884649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1884649</v>
      </c>
      <c r="O55" s="47">
        <f t="shared" si="9"/>
        <v>192.37001122792691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4">SUM(D5,D14,D19,D32,D41,D44,D52)</f>
        <v>65045093</v>
      </c>
      <c r="E56" s="15">
        <f t="shared" si="14"/>
        <v>323267</v>
      </c>
      <c r="F56" s="15">
        <f t="shared" si="14"/>
        <v>4926329</v>
      </c>
      <c r="G56" s="15">
        <f t="shared" si="14"/>
        <v>14150435</v>
      </c>
      <c r="H56" s="15">
        <f t="shared" si="14"/>
        <v>0</v>
      </c>
      <c r="I56" s="15">
        <f t="shared" si="14"/>
        <v>6576705</v>
      </c>
      <c r="J56" s="15">
        <f t="shared" si="14"/>
        <v>9112768</v>
      </c>
      <c r="K56" s="15">
        <f t="shared" si="14"/>
        <v>-19802415</v>
      </c>
      <c r="L56" s="15">
        <f t="shared" si="14"/>
        <v>-57143</v>
      </c>
      <c r="M56" s="15">
        <f t="shared" si="14"/>
        <v>0</v>
      </c>
      <c r="N56" s="15">
        <f>SUM(D56:M56)</f>
        <v>80275039</v>
      </c>
      <c r="O56" s="38">
        <f t="shared" si="9"/>
        <v>8193.838828212718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123</v>
      </c>
      <c r="M58" s="118"/>
      <c r="N58" s="118"/>
      <c r="O58" s="43">
        <v>9797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90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153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SUM(D6:D14)</f>
        <v>68064564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68064564</v>
      </c>
      <c r="P5" s="33">
        <f t="shared" ref="P5:P36" si="1">(O5/P$66)</f>
        <v>7383.8754610544584</v>
      </c>
      <c r="Q5" s="6"/>
    </row>
    <row r="6" spans="1:134">
      <c r="A6" s="12"/>
      <c r="B6" s="25">
        <v>311</v>
      </c>
      <c r="C6" s="20" t="s">
        <v>3</v>
      </c>
      <c r="D6" s="46">
        <v>60530819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60530819</v>
      </c>
      <c r="P6" s="47">
        <f t="shared" si="1"/>
        <v>6566.5891733564767</v>
      </c>
      <c r="Q6" s="9"/>
    </row>
    <row r="7" spans="1:134">
      <c r="A7" s="12"/>
      <c r="B7" s="25">
        <v>312.41000000000003</v>
      </c>
      <c r="C7" s="20" t="s">
        <v>157</v>
      </c>
      <c r="D7" s="46">
        <v>235448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235448</v>
      </c>
      <c r="P7" s="47">
        <f t="shared" si="1"/>
        <v>25.542200043393361</v>
      </c>
      <c r="Q7" s="9"/>
    </row>
    <row r="8" spans="1:134">
      <c r="A8" s="12"/>
      <c r="B8" s="25">
        <v>312.43</v>
      </c>
      <c r="C8" s="20" t="s">
        <v>171</v>
      </c>
      <c r="D8" s="46">
        <v>107360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107360</v>
      </c>
      <c r="P8" s="47">
        <f t="shared" si="1"/>
        <v>11.646778042959427</v>
      </c>
      <c r="Q8" s="9"/>
    </row>
    <row r="9" spans="1:134">
      <c r="A9" s="12"/>
      <c r="B9" s="25">
        <v>314.10000000000002</v>
      </c>
      <c r="C9" s="20" t="s">
        <v>12</v>
      </c>
      <c r="D9" s="46">
        <v>2865367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2865367</v>
      </c>
      <c r="P9" s="47">
        <f t="shared" si="1"/>
        <v>310.84476025168152</v>
      </c>
      <c r="Q9" s="9"/>
    </row>
    <row r="10" spans="1:134">
      <c r="A10" s="12"/>
      <c r="B10" s="25">
        <v>314.3</v>
      </c>
      <c r="C10" s="20" t="s">
        <v>13</v>
      </c>
      <c r="D10" s="46">
        <v>2062997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2062997</v>
      </c>
      <c r="P10" s="47">
        <f t="shared" si="1"/>
        <v>223.80093295725754</v>
      </c>
      <c r="Q10" s="9"/>
    </row>
    <row r="11" spans="1:134">
      <c r="A11" s="12"/>
      <c r="B11" s="25">
        <v>314.39999999999998</v>
      </c>
      <c r="C11" s="20" t="s">
        <v>15</v>
      </c>
      <c r="D11" s="46">
        <v>353853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353853</v>
      </c>
      <c r="P11" s="47">
        <f t="shared" si="1"/>
        <v>38.387177261878932</v>
      </c>
      <c r="Q11" s="9"/>
    </row>
    <row r="12" spans="1:134">
      <c r="A12" s="12"/>
      <c r="B12" s="25">
        <v>314.8</v>
      </c>
      <c r="C12" s="20" t="s">
        <v>16</v>
      </c>
      <c r="D12" s="46">
        <v>36202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36202</v>
      </c>
      <c r="P12" s="47">
        <f t="shared" si="1"/>
        <v>3.927316120633543</v>
      </c>
      <c r="Q12" s="9"/>
    </row>
    <row r="13" spans="1:134">
      <c r="A13" s="12"/>
      <c r="B13" s="25">
        <v>315.10000000000002</v>
      </c>
      <c r="C13" s="20" t="s">
        <v>158</v>
      </c>
      <c r="D13" s="46">
        <v>1039761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1039761</v>
      </c>
      <c r="P13" s="47">
        <f t="shared" si="1"/>
        <v>112.79681058798003</v>
      </c>
      <c r="Q13" s="9"/>
    </row>
    <row r="14" spans="1:134">
      <c r="A14" s="12"/>
      <c r="B14" s="25">
        <v>316</v>
      </c>
      <c r="C14" s="20" t="s">
        <v>105</v>
      </c>
      <c r="D14" s="46">
        <v>832757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832757</v>
      </c>
      <c r="P14" s="47">
        <f t="shared" si="1"/>
        <v>90.340312432197877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SUM(D16:D20)</f>
        <v>5145704</v>
      </c>
      <c r="E15" s="32">
        <f t="shared" si="3"/>
        <v>4127582</v>
      </c>
      <c r="F15" s="32">
        <f t="shared" si="3"/>
        <v>746520</v>
      </c>
      <c r="G15" s="32">
        <f t="shared" si="3"/>
        <v>282500</v>
      </c>
      <c r="H15" s="32">
        <f t="shared" si="3"/>
        <v>0</v>
      </c>
      <c r="I15" s="32">
        <f t="shared" si="3"/>
        <v>12089741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22392047</v>
      </c>
      <c r="P15" s="45">
        <f t="shared" si="1"/>
        <v>2429.1654371881104</v>
      </c>
      <c r="Q15" s="10"/>
    </row>
    <row r="16" spans="1:134">
      <c r="A16" s="12"/>
      <c r="B16" s="25">
        <v>322</v>
      </c>
      <c r="C16" s="20" t="s">
        <v>159</v>
      </c>
      <c r="D16" s="46">
        <v>1404080</v>
      </c>
      <c r="E16" s="46">
        <v>0</v>
      </c>
      <c r="F16" s="46">
        <v>0</v>
      </c>
      <c r="G16" s="46">
        <v>0</v>
      </c>
      <c r="H16" s="46">
        <v>0</v>
      </c>
      <c r="I16" s="46">
        <v>12089741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13493821</v>
      </c>
      <c r="P16" s="47">
        <f t="shared" si="1"/>
        <v>1463.8556085918854</v>
      </c>
      <c r="Q16" s="9"/>
    </row>
    <row r="17" spans="1:17">
      <c r="A17" s="12"/>
      <c r="B17" s="25">
        <v>323.10000000000002</v>
      </c>
      <c r="C17" s="20" t="s">
        <v>19</v>
      </c>
      <c r="D17" s="46">
        <v>2302533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4">SUM(D17:N17)</f>
        <v>2302533</v>
      </c>
      <c r="P17" s="47">
        <f t="shared" si="1"/>
        <v>249.78661314818834</v>
      </c>
      <c r="Q17" s="9"/>
    </row>
    <row r="18" spans="1:17">
      <c r="A18" s="12"/>
      <c r="B18" s="25">
        <v>323.39999999999998</v>
      </c>
      <c r="C18" s="20" t="s">
        <v>20</v>
      </c>
      <c r="D18" s="46">
        <v>298275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298275</v>
      </c>
      <c r="P18" s="47">
        <f t="shared" si="1"/>
        <v>32.357886743328272</v>
      </c>
      <c r="Q18" s="9"/>
    </row>
    <row r="19" spans="1:17">
      <c r="A19" s="12"/>
      <c r="B19" s="25">
        <v>325.10000000000002</v>
      </c>
      <c r="C19" s="20" t="s">
        <v>75</v>
      </c>
      <c r="D19" s="46">
        <v>0</v>
      </c>
      <c r="E19" s="46">
        <v>4127582</v>
      </c>
      <c r="F19" s="46">
        <v>746520</v>
      </c>
      <c r="G19" s="46">
        <v>282500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5156602</v>
      </c>
      <c r="P19" s="47">
        <f t="shared" si="1"/>
        <v>559.40572792362764</v>
      </c>
      <c r="Q19" s="9"/>
    </row>
    <row r="20" spans="1:17">
      <c r="A20" s="12"/>
      <c r="B20" s="25">
        <v>329.5</v>
      </c>
      <c r="C20" s="20" t="s">
        <v>160</v>
      </c>
      <c r="D20" s="46">
        <v>1140816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1140816</v>
      </c>
      <c r="P20" s="47">
        <f t="shared" si="1"/>
        <v>123.75960078108049</v>
      </c>
      <c r="Q20" s="9"/>
    </row>
    <row r="21" spans="1:17" ht="15.75">
      <c r="A21" s="29" t="s">
        <v>161</v>
      </c>
      <c r="B21" s="30"/>
      <c r="C21" s="31"/>
      <c r="D21" s="32">
        <f t="shared" ref="D21:N21" si="5">SUM(D22:D33)</f>
        <v>1362837</v>
      </c>
      <c r="E21" s="32">
        <f t="shared" si="5"/>
        <v>827237</v>
      </c>
      <c r="F21" s="32">
        <f t="shared" si="5"/>
        <v>0</v>
      </c>
      <c r="G21" s="32">
        <f t="shared" si="5"/>
        <v>1354947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3545021</v>
      </c>
      <c r="P21" s="45">
        <f t="shared" si="1"/>
        <v>384.57593838142765</v>
      </c>
      <c r="Q21" s="10"/>
    </row>
    <row r="22" spans="1:17">
      <c r="A22" s="12"/>
      <c r="B22" s="25">
        <v>331.2</v>
      </c>
      <c r="C22" s="20" t="s">
        <v>22</v>
      </c>
      <c r="D22" s="46">
        <v>26976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26976</v>
      </c>
      <c r="P22" s="47">
        <f t="shared" si="1"/>
        <v>2.9264482534172274</v>
      </c>
      <c r="Q22" s="9"/>
    </row>
    <row r="23" spans="1:17">
      <c r="A23" s="12"/>
      <c r="B23" s="25">
        <v>331.5</v>
      </c>
      <c r="C23" s="20" t="s">
        <v>93</v>
      </c>
      <c r="D23" s="46">
        <v>19199</v>
      </c>
      <c r="E23" s="46">
        <v>827237</v>
      </c>
      <c r="F23" s="46">
        <v>0</v>
      </c>
      <c r="G23" s="46">
        <v>439720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6">SUM(D23:N23)</f>
        <v>1286156</v>
      </c>
      <c r="P23" s="47">
        <f t="shared" si="1"/>
        <v>139.52657843349968</v>
      </c>
      <c r="Q23" s="9"/>
    </row>
    <row r="24" spans="1:17">
      <c r="A24" s="12"/>
      <c r="B24" s="25">
        <v>334.2</v>
      </c>
      <c r="C24" s="20" t="s">
        <v>135</v>
      </c>
      <c r="D24" s="46">
        <v>1810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1810</v>
      </c>
      <c r="P24" s="47">
        <f t="shared" si="1"/>
        <v>0.19635495769147321</v>
      </c>
      <c r="Q24" s="9"/>
    </row>
    <row r="25" spans="1:17">
      <c r="A25" s="12"/>
      <c r="B25" s="25">
        <v>334.5</v>
      </c>
      <c r="C25" s="20" t="s">
        <v>94</v>
      </c>
      <c r="D25" s="46">
        <v>877</v>
      </c>
      <c r="E25" s="46">
        <v>0</v>
      </c>
      <c r="F25" s="46">
        <v>0</v>
      </c>
      <c r="G25" s="46">
        <v>135921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136798</v>
      </c>
      <c r="P25" s="47">
        <f t="shared" si="1"/>
        <v>14.840312432197873</v>
      </c>
      <c r="Q25" s="9"/>
    </row>
    <row r="26" spans="1:17">
      <c r="A26" s="12"/>
      <c r="B26" s="25">
        <v>335.125</v>
      </c>
      <c r="C26" s="20" t="s">
        <v>162</v>
      </c>
      <c r="D26" s="46">
        <v>315328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315328</v>
      </c>
      <c r="P26" s="47">
        <f t="shared" si="1"/>
        <v>34.207854198307658</v>
      </c>
      <c r="Q26" s="9"/>
    </row>
    <row r="27" spans="1:17">
      <c r="A27" s="12"/>
      <c r="B27" s="25">
        <v>335.15</v>
      </c>
      <c r="C27" s="20" t="s">
        <v>108</v>
      </c>
      <c r="D27" s="46">
        <v>26826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26826</v>
      </c>
      <c r="P27" s="47">
        <f t="shared" si="1"/>
        <v>2.9101757431113038</v>
      </c>
      <c r="Q27" s="9"/>
    </row>
    <row r="28" spans="1:17">
      <c r="A28" s="12"/>
      <c r="B28" s="25">
        <v>335.18</v>
      </c>
      <c r="C28" s="20" t="s">
        <v>163</v>
      </c>
      <c r="D28" s="46">
        <v>862630</v>
      </c>
      <c r="E28" s="46">
        <v>0</v>
      </c>
      <c r="F28" s="46">
        <v>0</v>
      </c>
      <c r="G28" s="46">
        <v>812286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1674916</v>
      </c>
      <c r="P28" s="47">
        <f t="shared" si="1"/>
        <v>181.70058581037102</v>
      </c>
      <c r="Q28" s="9"/>
    </row>
    <row r="29" spans="1:17">
      <c r="A29" s="12"/>
      <c r="B29" s="25">
        <v>335.23</v>
      </c>
      <c r="C29" s="20" t="s">
        <v>77</v>
      </c>
      <c r="D29" s="46">
        <v>64376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64376</v>
      </c>
      <c r="P29" s="47">
        <f t="shared" si="1"/>
        <v>6.9837274896940764</v>
      </c>
      <c r="Q29" s="9"/>
    </row>
    <row r="30" spans="1:17">
      <c r="A30" s="12"/>
      <c r="B30" s="25">
        <v>335.29</v>
      </c>
      <c r="C30" s="20" t="s">
        <v>78</v>
      </c>
      <c r="D30" s="46">
        <v>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500</v>
      </c>
      <c r="P30" s="47">
        <f t="shared" si="1"/>
        <v>5.4241701019743981E-2</v>
      </c>
      <c r="Q30" s="9"/>
    </row>
    <row r="31" spans="1:17">
      <c r="A31" s="12"/>
      <c r="B31" s="25">
        <v>335.45</v>
      </c>
      <c r="C31" s="20" t="s">
        <v>164</v>
      </c>
      <c r="D31" s="46">
        <v>23069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7">SUM(D31:N31)</f>
        <v>23069</v>
      </c>
      <c r="P31" s="47">
        <f t="shared" si="1"/>
        <v>2.5026036016489477</v>
      </c>
      <c r="Q31" s="9"/>
    </row>
    <row r="32" spans="1:17">
      <c r="A32" s="12"/>
      <c r="B32" s="25">
        <v>337.3</v>
      </c>
      <c r="C32" s="20" t="s">
        <v>96</v>
      </c>
      <c r="D32" s="46">
        <v>0</v>
      </c>
      <c r="E32" s="46">
        <v>0</v>
      </c>
      <c r="F32" s="46">
        <v>0</v>
      </c>
      <c r="G32" s="46">
        <v>-32980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-32980</v>
      </c>
      <c r="P32" s="47">
        <f t="shared" si="1"/>
        <v>-3.5777825992623127</v>
      </c>
      <c r="Q32" s="9"/>
    </row>
    <row r="33" spans="1:17">
      <c r="A33" s="12"/>
      <c r="B33" s="25">
        <v>338</v>
      </c>
      <c r="C33" s="20" t="s">
        <v>33</v>
      </c>
      <c r="D33" s="46">
        <v>21246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21246</v>
      </c>
      <c r="P33" s="47">
        <f t="shared" si="1"/>
        <v>2.3048383597309612</v>
      </c>
      <c r="Q33" s="9"/>
    </row>
    <row r="34" spans="1:17" ht="15.75">
      <c r="A34" s="29" t="s">
        <v>38</v>
      </c>
      <c r="B34" s="30"/>
      <c r="C34" s="31"/>
      <c r="D34" s="32">
        <f t="shared" ref="D34:N34" si="8">SUM(D35:D47)</f>
        <v>7801992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14851887</v>
      </c>
      <c r="J34" s="32">
        <f t="shared" si="8"/>
        <v>8915033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31568912</v>
      </c>
      <c r="P34" s="45">
        <f t="shared" si="1"/>
        <v>3424.7029724452159</v>
      </c>
      <c r="Q34" s="10"/>
    </row>
    <row r="35" spans="1:17">
      <c r="A35" s="12"/>
      <c r="B35" s="25">
        <v>341.2</v>
      </c>
      <c r="C35" s="20" t="s">
        <v>110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8915033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6" si="9">SUM(D35:N35)</f>
        <v>8915033</v>
      </c>
      <c r="P35" s="47">
        <f t="shared" si="1"/>
        <v>967.13310913430246</v>
      </c>
      <c r="Q35" s="9"/>
    </row>
    <row r="36" spans="1:17">
      <c r="A36" s="12"/>
      <c r="B36" s="25">
        <v>342.1</v>
      </c>
      <c r="C36" s="20" t="s">
        <v>42</v>
      </c>
      <c r="D36" s="46">
        <v>1648267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1648267</v>
      </c>
      <c r="P36" s="47">
        <f t="shared" si="1"/>
        <v>178.80961162942069</v>
      </c>
      <c r="Q36" s="9"/>
    </row>
    <row r="37" spans="1:17">
      <c r="A37" s="12"/>
      <c r="B37" s="25">
        <v>342.2</v>
      </c>
      <c r="C37" s="20" t="s">
        <v>43</v>
      </c>
      <c r="D37" s="46">
        <v>66999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66999</v>
      </c>
      <c r="P37" s="47">
        <f t="shared" ref="P37:P64" si="10">(O37/P$66)</f>
        <v>7.2682794532436539</v>
      </c>
      <c r="Q37" s="9"/>
    </row>
    <row r="38" spans="1:17">
      <c r="A38" s="12"/>
      <c r="B38" s="25">
        <v>342.5</v>
      </c>
      <c r="C38" s="20" t="s">
        <v>80</v>
      </c>
      <c r="D38" s="46">
        <v>189009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189009</v>
      </c>
      <c r="P38" s="47">
        <f t="shared" si="10"/>
        <v>20.504339336081578</v>
      </c>
      <c r="Q38" s="9"/>
    </row>
    <row r="39" spans="1:17">
      <c r="A39" s="12"/>
      <c r="B39" s="25">
        <v>342.6</v>
      </c>
      <c r="C39" s="20" t="s">
        <v>81</v>
      </c>
      <c r="D39" s="46">
        <v>392996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392996</v>
      </c>
      <c r="P39" s="47">
        <f t="shared" si="10"/>
        <v>42.633543067910608</v>
      </c>
      <c r="Q39" s="9"/>
    </row>
    <row r="40" spans="1:17">
      <c r="A40" s="12"/>
      <c r="B40" s="25">
        <v>342.9</v>
      </c>
      <c r="C40" s="20" t="s">
        <v>148</v>
      </c>
      <c r="D40" s="46">
        <v>21829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21829</v>
      </c>
      <c r="P40" s="47">
        <f t="shared" si="10"/>
        <v>2.3680841831199828</v>
      </c>
      <c r="Q40" s="9"/>
    </row>
    <row r="41" spans="1:17">
      <c r="A41" s="12"/>
      <c r="B41" s="25">
        <v>343.4</v>
      </c>
      <c r="C41" s="20" t="s">
        <v>44</v>
      </c>
      <c r="D41" s="46">
        <v>1249716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1249716</v>
      </c>
      <c r="P41" s="47">
        <f t="shared" si="10"/>
        <v>135.57344326318074</v>
      </c>
      <c r="Q41" s="9"/>
    </row>
    <row r="42" spans="1:17">
      <c r="A42" s="12"/>
      <c r="B42" s="25">
        <v>343.9</v>
      </c>
      <c r="C42" s="20" t="s">
        <v>45</v>
      </c>
      <c r="D42" s="46">
        <v>1989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1989</v>
      </c>
      <c r="P42" s="47">
        <f t="shared" si="10"/>
        <v>0.21577348665654156</v>
      </c>
      <c r="Q42" s="9"/>
    </row>
    <row r="43" spans="1:17">
      <c r="A43" s="12"/>
      <c r="B43" s="25">
        <v>344.2</v>
      </c>
      <c r="C43" s="20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10488652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10488652</v>
      </c>
      <c r="P43" s="47">
        <f t="shared" si="10"/>
        <v>1137.8446517682794</v>
      </c>
      <c r="Q43" s="9"/>
    </row>
    <row r="44" spans="1:17">
      <c r="A44" s="12"/>
      <c r="B44" s="25">
        <v>344.5</v>
      </c>
      <c r="C44" s="20" t="s">
        <v>112</v>
      </c>
      <c r="D44" s="46">
        <v>2935034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2935034</v>
      </c>
      <c r="P44" s="47">
        <f t="shared" si="10"/>
        <v>318.40247342156653</v>
      </c>
      <c r="Q44" s="9"/>
    </row>
    <row r="45" spans="1:17">
      <c r="A45" s="12"/>
      <c r="B45" s="25">
        <v>347.2</v>
      </c>
      <c r="C45" s="20" t="s">
        <v>47</v>
      </c>
      <c r="D45" s="46">
        <v>1014692</v>
      </c>
      <c r="E45" s="46">
        <v>0</v>
      </c>
      <c r="F45" s="46">
        <v>0</v>
      </c>
      <c r="G45" s="46">
        <v>0</v>
      </c>
      <c r="H45" s="46">
        <v>0</v>
      </c>
      <c r="I45" s="46">
        <v>4363235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5377927</v>
      </c>
      <c r="P45" s="47">
        <f t="shared" si="10"/>
        <v>583.41581688001736</v>
      </c>
      <c r="Q45" s="9"/>
    </row>
    <row r="46" spans="1:17">
      <c r="A46" s="12"/>
      <c r="B46" s="25">
        <v>347.9</v>
      </c>
      <c r="C46" s="20" t="s">
        <v>127</v>
      </c>
      <c r="D46" s="46">
        <v>175456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175456</v>
      </c>
      <c r="P46" s="47">
        <f t="shared" si="10"/>
        <v>19.034063788240399</v>
      </c>
      <c r="Q46" s="9"/>
    </row>
    <row r="47" spans="1:17">
      <c r="A47" s="12"/>
      <c r="B47" s="25">
        <v>349</v>
      </c>
      <c r="C47" s="20" t="s">
        <v>165</v>
      </c>
      <c r="D47" s="46">
        <v>106005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106005</v>
      </c>
      <c r="P47" s="47">
        <f t="shared" si="10"/>
        <v>11.499783033195921</v>
      </c>
      <c r="Q47" s="9"/>
    </row>
    <row r="48" spans="1:17" ht="15.75">
      <c r="A48" s="29" t="s">
        <v>39</v>
      </c>
      <c r="B48" s="30"/>
      <c r="C48" s="31"/>
      <c r="D48" s="32">
        <f t="shared" ref="D48:N48" si="11">SUM(D49:D50)</f>
        <v>1247451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230304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1477755</v>
      </c>
      <c r="P48" s="45">
        <f t="shared" si="10"/>
        <v>160.31188978086354</v>
      </c>
      <c r="Q48" s="10"/>
    </row>
    <row r="49" spans="1:120">
      <c r="A49" s="13"/>
      <c r="B49" s="39">
        <v>351.5</v>
      </c>
      <c r="C49" s="21" t="s">
        <v>84</v>
      </c>
      <c r="D49" s="46">
        <v>11074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0" si="12">SUM(D49:N49)</f>
        <v>11074</v>
      </c>
      <c r="P49" s="47">
        <f t="shared" si="10"/>
        <v>1.2013451941852897</v>
      </c>
      <c r="Q49" s="9"/>
    </row>
    <row r="50" spans="1:120">
      <c r="A50" s="13"/>
      <c r="B50" s="39">
        <v>354</v>
      </c>
      <c r="C50" s="21" t="s">
        <v>50</v>
      </c>
      <c r="D50" s="46">
        <v>1236377</v>
      </c>
      <c r="E50" s="46">
        <v>0</v>
      </c>
      <c r="F50" s="46">
        <v>0</v>
      </c>
      <c r="G50" s="46">
        <v>0</v>
      </c>
      <c r="H50" s="46">
        <v>0</v>
      </c>
      <c r="I50" s="46">
        <v>230304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1466681</v>
      </c>
      <c r="P50" s="47">
        <f t="shared" si="10"/>
        <v>159.11054458667823</v>
      </c>
      <c r="Q50" s="9"/>
    </row>
    <row r="51" spans="1:120" ht="15.75">
      <c r="A51" s="29" t="s">
        <v>4</v>
      </c>
      <c r="B51" s="30"/>
      <c r="C51" s="31"/>
      <c r="D51" s="32">
        <f t="shared" ref="D51:N51" si="13">SUM(D52:D58)</f>
        <v>66466</v>
      </c>
      <c r="E51" s="32">
        <f t="shared" si="13"/>
        <v>1089231</v>
      </c>
      <c r="F51" s="32">
        <f t="shared" si="13"/>
        <v>5816</v>
      </c>
      <c r="G51" s="32">
        <f t="shared" si="13"/>
        <v>-232918</v>
      </c>
      <c r="H51" s="32">
        <f t="shared" si="13"/>
        <v>0</v>
      </c>
      <c r="I51" s="32">
        <f t="shared" si="13"/>
        <v>-170678</v>
      </c>
      <c r="J51" s="32">
        <f t="shared" si="13"/>
        <v>-1037123</v>
      </c>
      <c r="K51" s="32">
        <f t="shared" si="13"/>
        <v>-30053239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-30332445</v>
      </c>
      <c r="P51" s="45">
        <f t="shared" si="10"/>
        <v>-3290.5668257756565</v>
      </c>
      <c r="Q51" s="10"/>
    </row>
    <row r="52" spans="1:120">
      <c r="A52" s="12"/>
      <c r="B52" s="25">
        <v>361.1</v>
      </c>
      <c r="C52" s="20" t="s">
        <v>52</v>
      </c>
      <c r="D52" s="46">
        <v>-391574</v>
      </c>
      <c r="E52" s="46">
        <v>358911</v>
      </c>
      <c r="F52" s="46">
        <v>5816</v>
      </c>
      <c r="G52" s="46">
        <v>-1990642</v>
      </c>
      <c r="H52" s="46">
        <v>0</v>
      </c>
      <c r="I52" s="46">
        <v>-184401</v>
      </c>
      <c r="J52" s="46">
        <v>-1138243</v>
      </c>
      <c r="K52" s="46">
        <v>8721064</v>
      </c>
      <c r="L52" s="46">
        <v>0</v>
      </c>
      <c r="M52" s="46">
        <v>0</v>
      </c>
      <c r="N52" s="46">
        <v>0</v>
      </c>
      <c r="O52" s="46">
        <f>SUM(D52:N52)</f>
        <v>5380931</v>
      </c>
      <c r="P52" s="47">
        <f t="shared" si="10"/>
        <v>583.74170101974403</v>
      </c>
      <c r="Q52" s="9"/>
    </row>
    <row r="53" spans="1:120">
      <c r="A53" s="12"/>
      <c r="B53" s="25">
        <v>361.3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-59027505</v>
      </c>
      <c r="L53" s="46">
        <v>0</v>
      </c>
      <c r="M53" s="46">
        <v>0</v>
      </c>
      <c r="N53" s="46">
        <v>0</v>
      </c>
      <c r="O53" s="46">
        <f t="shared" ref="O53:O63" si="14">SUM(D53:N53)</f>
        <v>-59027505</v>
      </c>
      <c r="P53" s="47">
        <f t="shared" si="10"/>
        <v>-6403.5045563028852</v>
      </c>
      <c r="Q53" s="9"/>
    </row>
    <row r="54" spans="1:120">
      <c r="A54" s="12"/>
      <c r="B54" s="25">
        <v>362</v>
      </c>
      <c r="C54" s="20" t="s">
        <v>54</v>
      </c>
      <c r="D54" s="46">
        <v>74415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74415</v>
      </c>
      <c r="P54" s="47">
        <f t="shared" si="10"/>
        <v>8.0727923627684959</v>
      </c>
      <c r="Q54" s="9"/>
    </row>
    <row r="55" spans="1:120">
      <c r="A55" s="12"/>
      <c r="B55" s="25">
        <v>364</v>
      </c>
      <c r="C55" s="20" t="s">
        <v>113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8985</v>
      </c>
      <c r="J55" s="46">
        <v>-11082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-2097</v>
      </c>
      <c r="P55" s="47">
        <f t="shared" si="10"/>
        <v>-0.22748969407680625</v>
      </c>
      <c r="Q55" s="9"/>
    </row>
    <row r="56" spans="1:120">
      <c r="A56" s="12"/>
      <c r="B56" s="25">
        <v>366</v>
      </c>
      <c r="C56" s="20" t="s">
        <v>55</v>
      </c>
      <c r="D56" s="46">
        <v>0</v>
      </c>
      <c r="E56" s="46">
        <v>518290</v>
      </c>
      <c r="F56" s="46">
        <v>0</v>
      </c>
      <c r="G56" s="46">
        <v>1757724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2276014</v>
      </c>
      <c r="P56" s="47">
        <f t="shared" si="10"/>
        <v>246.90974180950315</v>
      </c>
      <c r="Q56" s="9"/>
    </row>
    <row r="57" spans="1:120">
      <c r="A57" s="12"/>
      <c r="B57" s="25">
        <v>368</v>
      </c>
      <c r="C57" s="20" t="s">
        <v>56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20253202</v>
      </c>
      <c r="L57" s="46">
        <v>0</v>
      </c>
      <c r="M57" s="46">
        <v>0</v>
      </c>
      <c r="N57" s="46">
        <v>0</v>
      </c>
      <c r="O57" s="46">
        <f t="shared" si="14"/>
        <v>20253202</v>
      </c>
      <c r="P57" s="47">
        <f t="shared" si="10"/>
        <v>2197.1362551529614</v>
      </c>
      <c r="Q57" s="9"/>
    </row>
    <row r="58" spans="1:120">
      <c r="A58" s="12"/>
      <c r="B58" s="25">
        <v>369.9</v>
      </c>
      <c r="C58" s="20" t="s">
        <v>58</v>
      </c>
      <c r="D58" s="46">
        <v>383625</v>
      </c>
      <c r="E58" s="46">
        <v>212030</v>
      </c>
      <c r="F58" s="46">
        <v>0</v>
      </c>
      <c r="G58" s="46">
        <v>0</v>
      </c>
      <c r="H58" s="46">
        <v>0</v>
      </c>
      <c r="I58" s="46">
        <v>4738</v>
      </c>
      <c r="J58" s="46">
        <v>112202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712595</v>
      </c>
      <c r="P58" s="47">
        <f t="shared" si="10"/>
        <v>77.304729876328921</v>
      </c>
      <c r="Q58" s="9"/>
    </row>
    <row r="59" spans="1:120" ht="15.75">
      <c r="A59" s="29" t="s">
        <v>40</v>
      </c>
      <c r="B59" s="30"/>
      <c r="C59" s="31"/>
      <c r="D59" s="32">
        <f t="shared" ref="D59:N59" si="15">SUM(D60:D63)</f>
        <v>5124329</v>
      </c>
      <c r="E59" s="32">
        <f t="shared" si="15"/>
        <v>3276550</v>
      </c>
      <c r="F59" s="32">
        <f t="shared" si="15"/>
        <v>6376777</v>
      </c>
      <c r="G59" s="32">
        <f t="shared" si="15"/>
        <v>13348510</v>
      </c>
      <c r="H59" s="32">
        <f t="shared" si="15"/>
        <v>0</v>
      </c>
      <c r="I59" s="32">
        <f t="shared" si="15"/>
        <v>71517</v>
      </c>
      <c r="J59" s="32">
        <f t="shared" si="15"/>
        <v>357816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5"/>
        <v>0</v>
      </c>
      <c r="O59" s="32">
        <f t="shared" si="14"/>
        <v>28555499</v>
      </c>
      <c r="P59" s="45">
        <f t="shared" si="10"/>
        <v>3097.7976784551965</v>
      </c>
      <c r="Q59" s="9"/>
    </row>
    <row r="60" spans="1:120">
      <c r="A60" s="12"/>
      <c r="B60" s="25">
        <v>381</v>
      </c>
      <c r="C60" s="20" t="s">
        <v>59</v>
      </c>
      <c r="D60" s="46">
        <v>5061266</v>
      </c>
      <c r="E60" s="46">
        <v>3276550</v>
      </c>
      <c r="F60" s="46">
        <v>6376777</v>
      </c>
      <c r="G60" s="46">
        <v>13348510</v>
      </c>
      <c r="H60" s="46">
        <v>0</v>
      </c>
      <c r="I60" s="46">
        <v>71517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28134620</v>
      </c>
      <c r="P60" s="47">
        <f t="shared" si="10"/>
        <v>3052.1392926882186</v>
      </c>
      <c r="Q60" s="9"/>
    </row>
    <row r="61" spans="1:120">
      <c r="A61" s="12"/>
      <c r="B61" s="25">
        <v>383.1</v>
      </c>
      <c r="C61" s="20" t="s">
        <v>173</v>
      </c>
      <c r="D61" s="46">
        <v>63063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63063</v>
      </c>
      <c r="P61" s="47">
        <f t="shared" si="10"/>
        <v>6.8412887828162292</v>
      </c>
      <c r="Q61" s="9"/>
    </row>
    <row r="62" spans="1:120">
      <c r="A62" s="12"/>
      <c r="B62" s="25">
        <v>389.7</v>
      </c>
      <c r="C62" s="20" t="s">
        <v>167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257816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257816</v>
      </c>
      <c r="P62" s="47">
        <f t="shared" si="10"/>
        <v>27.968756780212626</v>
      </c>
      <c r="Q62" s="9"/>
    </row>
    <row r="63" spans="1:120" ht="15.75" thickBot="1">
      <c r="A63" s="12"/>
      <c r="B63" s="25">
        <v>389.8</v>
      </c>
      <c r="C63" s="20" t="s">
        <v>61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100000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100000</v>
      </c>
      <c r="P63" s="47">
        <f t="shared" si="10"/>
        <v>10.848340203948796</v>
      </c>
      <c r="Q63" s="9"/>
    </row>
    <row r="64" spans="1:120" ht="16.5" thickBot="1">
      <c r="A64" s="14" t="s">
        <v>48</v>
      </c>
      <c r="B64" s="23"/>
      <c r="C64" s="22"/>
      <c r="D64" s="15">
        <f t="shared" ref="D64:N64" si="16">SUM(D5,D15,D21,D34,D48,D51,D59)</f>
        <v>88813343</v>
      </c>
      <c r="E64" s="15">
        <f t="shared" si="16"/>
        <v>9320600</v>
      </c>
      <c r="F64" s="15">
        <f t="shared" si="16"/>
        <v>7129113</v>
      </c>
      <c r="G64" s="15">
        <f t="shared" si="16"/>
        <v>14753039</v>
      </c>
      <c r="H64" s="15">
        <f t="shared" si="16"/>
        <v>0</v>
      </c>
      <c r="I64" s="15">
        <f t="shared" si="16"/>
        <v>27072771</v>
      </c>
      <c r="J64" s="15">
        <f t="shared" si="16"/>
        <v>8235726</v>
      </c>
      <c r="K64" s="15">
        <f t="shared" si="16"/>
        <v>-30053239</v>
      </c>
      <c r="L64" s="15">
        <f t="shared" si="16"/>
        <v>0</v>
      </c>
      <c r="M64" s="15">
        <f t="shared" si="16"/>
        <v>0</v>
      </c>
      <c r="N64" s="15">
        <f t="shared" si="16"/>
        <v>0</v>
      </c>
      <c r="O64" s="15">
        <f>SUM(D64:N64)</f>
        <v>125271353</v>
      </c>
      <c r="P64" s="38">
        <f t="shared" si="10"/>
        <v>13589.862551529615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18" t="s">
        <v>172</v>
      </c>
      <c r="N66" s="118"/>
      <c r="O66" s="118"/>
      <c r="P66" s="43">
        <v>9218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153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SUM(D6:D13)</f>
        <v>65274783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65274783</v>
      </c>
      <c r="P5" s="33">
        <f t="shared" ref="P5:P36" si="1">(O5/P$69)</f>
        <v>7054.4453690694909</v>
      </c>
      <c r="Q5" s="6"/>
    </row>
    <row r="6" spans="1:134">
      <c r="A6" s="12"/>
      <c r="B6" s="25">
        <v>311</v>
      </c>
      <c r="C6" s="20" t="s">
        <v>3</v>
      </c>
      <c r="D6" s="46">
        <v>58016220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58016220</v>
      </c>
      <c r="P6" s="47">
        <f t="shared" si="1"/>
        <v>6269.9902734248353</v>
      </c>
      <c r="Q6" s="9"/>
    </row>
    <row r="7" spans="1:134">
      <c r="A7" s="12"/>
      <c r="B7" s="25">
        <v>312.41000000000003</v>
      </c>
      <c r="C7" s="20" t="s">
        <v>157</v>
      </c>
      <c r="D7" s="46">
        <v>326858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326858</v>
      </c>
      <c r="P7" s="47">
        <f t="shared" si="1"/>
        <v>35.32454339133254</v>
      </c>
      <c r="Q7" s="9"/>
    </row>
    <row r="8" spans="1:134">
      <c r="A8" s="12"/>
      <c r="B8" s="25">
        <v>314.10000000000002</v>
      </c>
      <c r="C8" s="20" t="s">
        <v>12</v>
      </c>
      <c r="D8" s="46">
        <v>2702687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2702687</v>
      </c>
      <c r="P8" s="47">
        <f t="shared" si="1"/>
        <v>292.08764724954068</v>
      </c>
      <c r="Q8" s="9"/>
    </row>
    <row r="9" spans="1:134">
      <c r="A9" s="12"/>
      <c r="B9" s="25">
        <v>314.3</v>
      </c>
      <c r="C9" s="20" t="s">
        <v>13</v>
      </c>
      <c r="D9" s="46">
        <v>2036173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2036173</v>
      </c>
      <c r="P9" s="47">
        <f t="shared" si="1"/>
        <v>220.05544147843943</v>
      </c>
      <c r="Q9" s="9"/>
    </row>
    <row r="10" spans="1:134">
      <c r="A10" s="12"/>
      <c r="B10" s="25">
        <v>314.39999999999998</v>
      </c>
      <c r="C10" s="20" t="s">
        <v>15</v>
      </c>
      <c r="D10" s="46">
        <v>356011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356011</v>
      </c>
      <c r="P10" s="47">
        <f t="shared" si="1"/>
        <v>38.47519723332973</v>
      </c>
      <c r="Q10" s="9"/>
    </row>
    <row r="11" spans="1:134">
      <c r="A11" s="12"/>
      <c r="B11" s="25">
        <v>314.8</v>
      </c>
      <c r="C11" s="20" t="s">
        <v>16</v>
      </c>
      <c r="D11" s="46">
        <v>27101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27101</v>
      </c>
      <c r="P11" s="47">
        <f t="shared" si="1"/>
        <v>2.9288879282394897</v>
      </c>
      <c r="Q11" s="9"/>
    </row>
    <row r="12" spans="1:134">
      <c r="A12" s="12"/>
      <c r="B12" s="25">
        <v>315.10000000000002</v>
      </c>
      <c r="C12" s="20" t="s">
        <v>158</v>
      </c>
      <c r="D12" s="46">
        <v>1004023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1004023</v>
      </c>
      <c r="P12" s="47">
        <f t="shared" si="1"/>
        <v>108.50783529666055</v>
      </c>
      <c r="Q12" s="9"/>
    </row>
    <row r="13" spans="1:134">
      <c r="A13" s="12"/>
      <c r="B13" s="25">
        <v>316</v>
      </c>
      <c r="C13" s="20" t="s">
        <v>105</v>
      </c>
      <c r="D13" s="46">
        <v>805710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805710</v>
      </c>
      <c r="P13" s="47">
        <f t="shared" si="1"/>
        <v>87.075543067113372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SUM(D15:D19)</f>
        <v>3961230</v>
      </c>
      <c r="E14" s="32">
        <f t="shared" si="3"/>
        <v>8455937</v>
      </c>
      <c r="F14" s="32">
        <f t="shared" si="3"/>
        <v>723958</v>
      </c>
      <c r="G14" s="32">
        <f t="shared" si="3"/>
        <v>269096</v>
      </c>
      <c r="H14" s="32">
        <f t="shared" si="3"/>
        <v>0</v>
      </c>
      <c r="I14" s="32">
        <f t="shared" si="3"/>
        <v>10668512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1" si="4">SUM(D14:N14)</f>
        <v>24078733</v>
      </c>
      <c r="P14" s="45">
        <f t="shared" si="1"/>
        <v>2602.2622933102775</v>
      </c>
      <c r="Q14" s="10"/>
    </row>
    <row r="15" spans="1:134">
      <c r="A15" s="12"/>
      <c r="B15" s="25">
        <v>322</v>
      </c>
      <c r="C15" s="20" t="s">
        <v>159</v>
      </c>
      <c r="D15" s="46">
        <v>867638</v>
      </c>
      <c r="E15" s="46">
        <v>0</v>
      </c>
      <c r="F15" s="46">
        <v>0</v>
      </c>
      <c r="G15" s="46">
        <v>0</v>
      </c>
      <c r="H15" s="46">
        <v>0</v>
      </c>
      <c r="I15" s="46">
        <v>10216696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11084334</v>
      </c>
      <c r="P15" s="47">
        <f t="shared" si="1"/>
        <v>1197.9178644763861</v>
      </c>
      <c r="Q15" s="9"/>
    </row>
    <row r="16" spans="1:134">
      <c r="A16" s="12"/>
      <c r="B16" s="25">
        <v>323.10000000000002</v>
      </c>
      <c r="C16" s="20" t="s">
        <v>19</v>
      </c>
      <c r="D16" s="46">
        <v>1959374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1959374</v>
      </c>
      <c r="P16" s="47">
        <f t="shared" si="1"/>
        <v>211.75553874419109</v>
      </c>
      <c r="Q16" s="9"/>
    </row>
    <row r="17" spans="1:17">
      <c r="A17" s="12"/>
      <c r="B17" s="25">
        <v>323.39999999999998</v>
      </c>
      <c r="C17" s="20" t="s">
        <v>20</v>
      </c>
      <c r="D17" s="46">
        <v>308622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308622</v>
      </c>
      <c r="P17" s="47">
        <f t="shared" si="1"/>
        <v>33.353723116826977</v>
      </c>
      <c r="Q17" s="9"/>
    </row>
    <row r="18" spans="1:17">
      <c r="A18" s="12"/>
      <c r="B18" s="25">
        <v>325.10000000000002</v>
      </c>
      <c r="C18" s="20" t="s">
        <v>75</v>
      </c>
      <c r="D18" s="46">
        <v>0</v>
      </c>
      <c r="E18" s="46">
        <v>8455937</v>
      </c>
      <c r="F18" s="46">
        <v>723958</v>
      </c>
      <c r="G18" s="46">
        <v>269096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9448991</v>
      </c>
      <c r="P18" s="47">
        <f t="shared" si="1"/>
        <v>1021.181346590295</v>
      </c>
      <c r="Q18" s="9"/>
    </row>
    <row r="19" spans="1:17">
      <c r="A19" s="12"/>
      <c r="B19" s="25">
        <v>329.5</v>
      </c>
      <c r="C19" s="20" t="s">
        <v>160</v>
      </c>
      <c r="D19" s="46">
        <v>825596</v>
      </c>
      <c r="E19" s="46">
        <v>0</v>
      </c>
      <c r="F19" s="46">
        <v>0</v>
      </c>
      <c r="G19" s="46">
        <v>0</v>
      </c>
      <c r="H19" s="46">
        <v>0</v>
      </c>
      <c r="I19" s="46">
        <v>451816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1277412</v>
      </c>
      <c r="P19" s="47">
        <f t="shared" si="1"/>
        <v>138.05382038257864</v>
      </c>
      <c r="Q19" s="9"/>
    </row>
    <row r="20" spans="1:17" ht="15.75">
      <c r="A20" s="29" t="s">
        <v>161</v>
      </c>
      <c r="B20" s="30"/>
      <c r="C20" s="31"/>
      <c r="D20" s="32">
        <f t="shared" ref="D20:N20" si="5">SUM(D21:D33)</f>
        <v>2033204</v>
      </c>
      <c r="E20" s="32">
        <f t="shared" si="5"/>
        <v>0</v>
      </c>
      <c r="F20" s="32">
        <f t="shared" si="5"/>
        <v>0</v>
      </c>
      <c r="G20" s="32">
        <f t="shared" si="5"/>
        <v>9359441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11392645</v>
      </c>
      <c r="P20" s="45">
        <f t="shared" si="1"/>
        <v>1231.2379768723656</v>
      </c>
      <c r="Q20" s="10"/>
    </row>
    <row r="21" spans="1:17">
      <c r="A21" s="12"/>
      <c r="B21" s="25">
        <v>331.2</v>
      </c>
      <c r="C21" s="20" t="s">
        <v>22</v>
      </c>
      <c r="D21" s="46">
        <v>14630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14630</v>
      </c>
      <c r="P21" s="47">
        <f t="shared" si="1"/>
        <v>1.5811088295687885</v>
      </c>
      <c r="Q21" s="9"/>
    </row>
    <row r="22" spans="1:17">
      <c r="A22" s="12"/>
      <c r="B22" s="25">
        <v>331.5</v>
      </c>
      <c r="C22" s="20" t="s">
        <v>93</v>
      </c>
      <c r="D22" s="46">
        <v>845488</v>
      </c>
      <c r="E22" s="46">
        <v>0</v>
      </c>
      <c r="F22" s="46">
        <v>0</v>
      </c>
      <c r="G22" s="46">
        <v>8208353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0" si="6">SUM(D22:N22)</f>
        <v>9053841</v>
      </c>
      <c r="P22" s="47">
        <f t="shared" si="1"/>
        <v>978.47627796390361</v>
      </c>
      <c r="Q22" s="9"/>
    </row>
    <row r="23" spans="1:17">
      <c r="A23" s="12"/>
      <c r="B23" s="25">
        <v>334.2</v>
      </c>
      <c r="C23" s="20" t="s">
        <v>135</v>
      </c>
      <c r="D23" s="46">
        <v>3780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3780</v>
      </c>
      <c r="P23" s="47">
        <f t="shared" si="1"/>
        <v>0.40851615692207932</v>
      </c>
      <c r="Q23" s="9"/>
    </row>
    <row r="24" spans="1:17">
      <c r="A24" s="12"/>
      <c r="B24" s="25">
        <v>334.5</v>
      </c>
      <c r="C24" s="20" t="s">
        <v>94</v>
      </c>
      <c r="D24" s="46">
        <v>35795</v>
      </c>
      <c r="E24" s="46">
        <v>0</v>
      </c>
      <c r="F24" s="46">
        <v>0</v>
      </c>
      <c r="G24" s="46">
        <v>484490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520285</v>
      </c>
      <c r="P24" s="47">
        <f t="shared" si="1"/>
        <v>56.228790662487839</v>
      </c>
      <c r="Q24" s="9"/>
    </row>
    <row r="25" spans="1:17">
      <c r="A25" s="12"/>
      <c r="B25" s="25">
        <v>335.125</v>
      </c>
      <c r="C25" s="20" t="s">
        <v>162</v>
      </c>
      <c r="D25" s="46">
        <v>263668</v>
      </c>
      <c r="E25" s="46">
        <v>0</v>
      </c>
      <c r="F25" s="46">
        <v>0</v>
      </c>
      <c r="G25" s="46">
        <v>666598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930266</v>
      </c>
      <c r="P25" s="47">
        <f t="shared" si="1"/>
        <v>100.53669080298282</v>
      </c>
      <c r="Q25" s="9"/>
    </row>
    <row r="26" spans="1:17">
      <c r="A26" s="12"/>
      <c r="B26" s="25">
        <v>335.15</v>
      </c>
      <c r="C26" s="20" t="s">
        <v>108</v>
      </c>
      <c r="D26" s="46">
        <v>32858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32858</v>
      </c>
      <c r="P26" s="47">
        <f t="shared" si="1"/>
        <v>3.5510645196152599</v>
      </c>
      <c r="Q26" s="9"/>
    </row>
    <row r="27" spans="1:17">
      <c r="A27" s="12"/>
      <c r="B27" s="25">
        <v>335.18</v>
      </c>
      <c r="C27" s="20" t="s">
        <v>163</v>
      </c>
      <c r="D27" s="46">
        <v>727279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727279</v>
      </c>
      <c r="P27" s="47">
        <f t="shared" si="1"/>
        <v>78.599265103209774</v>
      </c>
      <c r="Q27" s="9"/>
    </row>
    <row r="28" spans="1:17">
      <c r="A28" s="12"/>
      <c r="B28" s="25">
        <v>335.21</v>
      </c>
      <c r="C28" s="20" t="s">
        <v>29</v>
      </c>
      <c r="D28" s="46">
        <v>32733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32733</v>
      </c>
      <c r="P28" s="47">
        <f t="shared" si="1"/>
        <v>3.5375553874419108</v>
      </c>
      <c r="Q28" s="9"/>
    </row>
    <row r="29" spans="1:17">
      <c r="A29" s="12"/>
      <c r="B29" s="25">
        <v>335.22</v>
      </c>
      <c r="C29" s="20" t="s">
        <v>30</v>
      </c>
      <c r="D29" s="46">
        <v>8115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8115</v>
      </c>
      <c r="P29" s="47">
        <f t="shared" si="1"/>
        <v>0.877012860693829</v>
      </c>
      <c r="Q29" s="9"/>
    </row>
    <row r="30" spans="1:17">
      <c r="A30" s="12"/>
      <c r="B30" s="25">
        <v>335.29</v>
      </c>
      <c r="C30" s="20" t="s">
        <v>78</v>
      </c>
      <c r="D30" s="46">
        <v>1227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1227</v>
      </c>
      <c r="P30" s="47">
        <f t="shared" si="1"/>
        <v>0.1326056414135956</v>
      </c>
      <c r="Q30" s="9"/>
    </row>
    <row r="31" spans="1:17">
      <c r="A31" s="12"/>
      <c r="B31" s="25">
        <v>335.45</v>
      </c>
      <c r="C31" s="20" t="s">
        <v>164</v>
      </c>
      <c r="D31" s="46">
        <v>23039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23039</v>
      </c>
      <c r="P31" s="47">
        <f t="shared" si="1"/>
        <v>2.4898951691343347</v>
      </c>
      <c r="Q31" s="9"/>
    </row>
    <row r="32" spans="1:17">
      <c r="A32" s="12"/>
      <c r="B32" s="25">
        <v>337.2</v>
      </c>
      <c r="C32" s="20" t="s">
        <v>32</v>
      </c>
      <c r="D32" s="46">
        <v>21849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21849</v>
      </c>
      <c r="P32" s="47">
        <f t="shared" si="1"/>
        <v>2.3612882308440506</v>
      </c>
      <c r="Q32" s="9"/>
    </row>
    <row r="33" spans="1:17">
      <c r="A33" s="12"/>
      <c r="B33" s="25">
        <v>338</v>
      </c>
      <c r="C33" s="20" t="s">
        <v>33</v>
      </c>
      <c r="D33" s="46">
        <v>22743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22743</v>
      </c>
      <c r="P33" s="47">
        <f t="shared" si="1"/>
        <v>2.4579055441478439</v>
      </c>
      <c r="Q33" s="9"/>
    </row>
    <row r="34" spans="1:17" ht="15.75">
      <c r="A34" s="29" t="s">
        <v>38</v>
      </c>
      <c r="B34" s="30"/>
      <c r="C34" s="31"/>
      <c r="D34" s="32">
        <f t="shared" ref="D34:N34" si="7">SUM(D35:D47)</f>
        <v>7172386</v>
      </c>
      <c r="E34" s="32">
        <f t="shared" si="7"/>
        <v>0</v>
      </c>
      <c r="F34" s="32">
        <f t="shared" si="7"/>
        <v>0</v>
      </c>
      <c r="G34" s="32">
        <f t="shared" si="7"/>
        <v>747473</v>
      </c>
      <c r="H34" s="32">
        <f t="shared" si="7"/>
        <v>0</v>
      </c>
      <c r="I34" s="32">
        <f t="shared" si="7"/>
        <v>3182356</v>
      </c>
      <c r="J34" s="32">
        <f t="shared" si="7"/>
        <v>8798207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19900422</v>
      </c>
      <c r="P34" s="45">
        <f t="shared" si="1"/>
        <v>2150.6994488274072</v>
      </c>
      <c r="Q34" s="10"/>
    </row>
    <row r="35" spans="1:17">
      <c r="A35" s="12"/>
      <c r="B35" s="25">
        <v>341.2</v>
      </c>
      <c r="C35" s="20" t="s">
        <v>110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6481912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7" si="8">SUM(D35:N35)</f>
        <v>6481912</v>
      </c>
      <c r="P35" s="47">
        <f t="shared" si="1"/>
        <v>700.52004755214523</v>
      </c>
      <c r="Q35" s="9"/>
    </row>
    <row r="36" spans="1:17">
      <c r="A36" s="12"/>
      <c r="B36" s="25">
        <v>342.1</v>
      </c>
      <c r="C36" s="20" t="s">
        <v>42</v>
      </c>
      <c r="D36" s="46">
        <v>2525992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2525992</v>
      </c>
      <c r="P36" s="47">
        <f t="shared" si="1"/>
        <v>272.99167837458123</v>
      </c>
      <c r="Q36" s="9"/>
    </row>
    <row r="37" spans="1:17">
      <c r="A37" s="12"/>
      <c r="B37" s="25">
        <v>342.2</v>
      </c>
      <c r="C37" s="20" t="s">
        <v>43</v>
      </c>
      <c r="D37" s="46">
        <v>34850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34850</v>
      </c>
      <c r="P37" s="47">
        <f t="shared" ref="P37:P67" si="9">(O37/P$69)</f>
        <v>3.7663460499297523</v>
      </c>
      <c r="Q37" s="9"/>
    </row>
    <row r="38" spans="1:17">
      <c r="A38" s="12"/>
      <c r="B38" s="25">
        <v>342.5</v>
      </c>
      <c r="C38" s="20" t="s">
        <v>80</v>
      </c>
      <c r="D38" s="46">
        <v>77421</v>
      </c>
      <c r="E38" s="46">
        <v>0</v>
      </c>
      <c r="F38" s="46">
        <v>0</v>
      </c>
      <c r="G38" s="46">
        <v>0</v>
      </c>
      <c r="H38" s="46">
        <v>0</v>
      </c>
      <c r="I38" s="46">
        <v>24767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102188</v>
      </c>
      <c r="P38" s="47">
        <f t="shared" si="9"/>
        <v>11.043769588241652</v>
      </c>
      <c r="Q38" s="9"/>
    </row>
    <row r="39" spans="1:17">
      <c r="A39" s="12"/>
      <c r="B39" s="25">
        <v>342.6</v>
      </c>
      <c r="C39" s="20" t="s">
        <v>81</v>
      </c>
      <c r="D39" s="46">
        <v>379635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379635</v>
      </c>
      <c r="P39" s="47">
        <f t="shared" si="9"/>
        <v>41.028315141035343</v>
      </c>
      <c r="Q39" s="9"/>
    </row>
    <row r="40" spans="1:17">
      <c r="A40" s="12"/>
      <c r="B40" s="25">
        <v>342.9</v>
      </c>
      <c r="C40" s="20" t="s">
        <v>148</v>
      </c>
      <c r="D40" s="46">
        <v>21572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21572</v>
      </c>
      <c r="P40" s="47">
        <f t="shared" si="9"/>
        <v>2.3313519939479086</v>
      </c>
      <c r="Q40" s="9"/>
    </row>
    <row r="41" spans="1:17">
      <c r="A41" s="12"/>
      <c r="B41" s="25">
        <v>343.4</v>
      </c>
      <c r="C41" s="20" t="s">
        <v>44</v>
      </c>
      <c r="D41" s="46">
        <v>1097915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1097915</v>
      </c>
      <c r="P41" s="47">
        <f t="shared" si="9"/>
        <v>118.65503080082135</v>
      </c>
      <c r="Q41" s="9"/>
    </row>
    <row r="42" spans="1:17">
      <c r="A42" s="12"/>
      <c r="B42" s="25">
        <v>343.9</v>
      </c>
      <c r="C42" s="20" t="s">
        <v>45</v>
      </c>
      <c r="D42" s="46">
        <v>1768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1768</v>
      </c>
      <c r="P42" s="47">
        <f t="shared" si="9"/>
        <v>0.19107316545985087</v>
      </c>
      <c r="Q42" s="9"/>
    </row>
    <row r="43" spans="1:17">
      <c r="A43" s="12"/>
      <c r="B43" s="25">
        <v>344.2</v>
      </c>
      <c r="C43" s="20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10088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10088</v>
      </c>
      <c r="P43" s="47">
        <f t="shared" si="9"/>
        <v>1.0902410029179725</v>
      </c>
      <c r="Q43" s="9"/>
    </row>
    <row r="44" spans="1:17">
      <c r="A44" s="12"/>
      <c r="B44" s="25">
        <v>344.5</v>
      </c>
      <c r="C44" s="20" t="s">
        <v>112</v>
      </c>
      <c r="D44" s="46">
        <v>2004501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2004501</v>
      </c>
      <c r="P44" s="47">
        <f t="shared" si="9"/>
        <v>216.6325516048849</v>
      </c>
      <c r="Q44" s="9"/>
    </row>
    <row r="45" spans="1:17">
      <c r="A45" s="12"/>
      <c r="B45" s="25">
        <v>347.2</v>
      </c>
      <c r="C45" s="20" t="s">
        <v>47</v>
      </c>
      <c r="D45" s="46">
        <v>742467</v>
      </c>
      <c r="E45" s="46">
        <v>0</v>
      </c>
      <c r="F45" s="46">
        <v>0</v>
      </c>
      <c r="G45" s="46">
        <v>0</v>
      </c>
      <c r="H45" s="46">
        <v>0</v>
      </c>
      <c r="I45" s="46">
        <v>3051564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3794031</v>
      </c>
      <c r="P45" s="47">
        <f t="shared" si="9"/>
        <v>410.03252999027342</v>
      </c>
      <c r="Q45" s="9"/>
    </row>
    <row r="46" spans="1:17">
      <c r="A46" s="12"/>
      <c r="B46" s="25">
        <v>347.9</v>
      </c>
      <c r="C46" s="20" t="s">
        <v>127</v>
      </c>
      <c r="D46" s="46">
        <v>136612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136612</v>
      </c>
      <c r="P46" s="47">
        <f t="shared" si="9"/>
        <v>14.76407651572463</v>
      </c>
      <c r="Q46" s="9"/>
    </row>
    <row r="47" spans="1:17">
      <c r="A47" s="12"/>
      <c r="B47" s="25">
        <v>349</v>
      </c>
      <c r="C47" s="20" t="s">
        <v>165</v>
      </c>
      <c r="D47" s="46">
        <v>149653</v>
      </c>
      <c r="E47" s="46">
        <v>0</v>
      </c>
      <c r="F47" s="46">
        <v>0</v>
      </c>
      <c r="G47" s="46">
        <v>747473</v>
      </c>
      <c r="H47" s="46">
        <v>0</v>
      </c>
      <c r="I47" s="46">
        <v>95937</v>
      </c>
      <c r="J47" s="46">
        <v>2316295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3309358</v>
      </c>
      <c r="P47" s="47">
        <f t="shared" si="9"/>
        <v>357.6524370474441</v>
      </c>
      <c r="Q47" s="9"/>
    </row>
    <row r="48" spans="1:17" ht="15.75">
      <c r="A48" s="29" t="s">
        <v>39</v>
      </c>
      <c r="B48" s="30"/>
      <c r="C48" s="31"/>
      <c r="D48" s="32">
        <f t="shared" ref="D48:N48" si="10">SUM(D49:D50)</f>
        <v>918509</v>
      </c>
      <c r="E48" s="32">
        <f t="shared" si="10"/>
        <v>21492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47951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>SUM(D48:N48)</f>
        <v>987952</v>
      </c>
      <c r="P48" s="45">
        <f t="shared" si="9"/>
        <v>106.77099319139738</v>
      </c>
      <c r="Q48" s="10"/>
    </row>
    <row r="49" spans="1:17">
      <c r="A49" s="13"/>
      <c r="B49" s="39">
        <v>351.9</v>
      </c>
      <c r="C49" s="21" t="s">
        <v>166</v>
      </c>
      <c r="D49" s="46">
        <v>0</v>
      </c>
      <c r="E49" s="46">
        <v>21492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21492</v>
      </c>
      <c r="P49" s="47">
        <f t="shared" si="9"/>
        <v>2.3227061493569652</v>
      </c>
      <c r="Q49" s="9"/>
    </row>
    <row r="50" spans="1:17">
      <c r="A50" s="13"/>
      <c r="B50" s="39">
        <v>354</v>
      </c>
      <c r="C50" s="21" t="s">
        <v>50</v>
      </c>
      <c r="D50" s="46">
        <v>918509</v>
      </c>
      <c r="E50" s="46">
        <v>0</v>
      </c>
      <c r="F50" s="46">
        <v>0</v>
      </c>
      <c r="G50" s="46">
        <v>0</v>
      </c>
      <c r="H50" s="46">
        <v>0</v>
      </c>
      <c r="I50" s="46">
        <v>47951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966460</v>
      </c>
      <c r="P50" s="47">
        <f t="shared" si="9"/>
        <v>104.44828704204042</v>
      </c>
      <c r="Q50" s="9"/>
    </row>
    <row r="51" spans="1:17" ht="15.75">
      <c r="A51" s="29" t="s">
        <v>4</v>
      </c>
      <c r="B51" s="30"/>
      <c r="C51" s="31"/>
      <c r="D51" s="32">
        <f t="shared" ref="D51:N51" si="11">SUM(D52:D60)</f>
        <v>608807</v>
      </c>
      <c r="E51" s="32">
        <f t="shared" si="11"/>
        <v>4311629</v>
      </c>
      <c r="F51" s="32">
        <f t="shared" si="11"/>
        <v>1080</v>
      </c>
      <c r="G51" s="32">
        <f t="shared" si="11"/>
        <v>1689171</v>
      </c>
      <c r="H51" s="32">
        <f t="shared" si="11"/>
        <v>0</v>
      </c>
      <c r="I51" s="32">
        <f t="shared" si="11"/>
        <v>-484664</v>
      </c>
      <c r="J51" s="32">
        <f t="shared" si="11"/>
        <v>330289</v>
      </c>
      <c r="K51" s="32">
        <f t="shared" si="11"/>
        <v>70299333</v>
      </c>
      <c r="L51" s="32">
        <f t="shared" si="11"/>
        <v>8158629</v>
      </c>
      <c r="M51" s="32">
        <f t="shared" si="11"/>
        <v>0</v>
      </c>
      <c r="N51" s="32">
        <f t="shared" si="11"/>
        <v>0</v>
      </c>
      <c r="O51" s="32">
        <f>SUM(D51:N51)</f>
        <v>84914274</v>
      </c>
      <c r="P51" s="45">
        <f t="shared" si="9"/>
        <v>9176.9452069599047</v>
      </c>
      <c r="Q51" s="10"/>
    </row>
    <row r="52" spans="1:17">
      <c r="A52" s="12"/>
      <c r="B52" s="25">
        <v>361.1</v>
      </c>
      <c r="C52" s="20" t="s">
        <v>52</v>
      </c>
      <c r="D52" s="46">
        <v>109289</v>
      </c>
      <c r="E52" s="46">
        <v>2793654</v>
      </c>
      <c r="F52" s="46">
        <v>1080</v>
      </c>
      <c r="G52" s="46">
        <v>7154</v>
      </c>
      <c r="H52" s="46">
        <v>0</v>
      </c>
      <c r="I52" s="46">
        <v>37657</v>
      </c>
      <c r="J52" s="46">
        <v>10093</v>
      </c>
      <c r="K52" s="46">
        <v>990934</v>
      </c>
      <c r="L52" s="46">
        <v>139</v>
      </c>
      <c r="M52" s="46">
        <v>0</v>
      </c>
      <c r="N52" s="46">
        <v>0</v>
      </c>
      <c r="O52" s="46">
        <f>SUM(D52:N52)</f>
        <v>3950000</v>
      </c>
      <c r="P52" s="47">
        <f t="shared" si="9"/>
        <v>426.88857667783424</v>
      </c>
      <c r="Q52" s="9"/>
    </row>
    <row r="53" spans="1:17">
      <c r="A53" s="12"/>
      <c r="B53" s="25">
        <v>361.2</v>
      </c>
      <c r="C53" s="20" t="s">
        <v>85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4171815</v>
      </c>
      <c r="L53" s="46">
        <v>1084691</v>
      </c>
      <c r="M53" s="46">
        <v>0</v>
      </c>
      <c r="N53" s="46">
        <v>0</v>
      </c>
      <c r="O53" s="46">
        <f t="shared" ref="O53:O60" si="12">SUM(D53:N53)</f>
        <v>5256506</v>
      </c>
      <c r="P53" s="47">
        <f t="shared" si="9"/>
        <v>568.08667459202422</v>
      </c>
      <c r="Q53" s="9"/>
    </row>
    <row r="54" spans="1:17">
      <c r="A54" s="12"/>
      <c r="B54" s="25">
        <v>361.3</v>
      </c>
      <c r="C54" s="20" t="s">
        <v>53</v>
      </c>
      <c r="D54" s="46">
        <v>0</v>
      </c>
      <c r="E54" s="46">
        <v>0</v>
      </c>
      <c r="F54" s="46">
        <v>0</v>
      </c>
      <c r="G54" s="46">
        <v>-27004</v>
      </c>
      <c r="H54" s="46">
        <v>0</v>
      </c>
      <c r="I54" s="46">
        <v>0</v>
      </c>
      <c r="J54" s="46">
        <v>-19206</v>
      </c>
      <c r="K54" s="46">
        <v>33996315</v>
      </c>
      <c r="L54" s="46">
        <v>2129772</v>
      </c>
      <c r="M54" s="46">
        <v>0</v>
      </c>
      <c r="N54" s="46">
        <v>0</v>
      </c>
      <c r="O54" s="46">
        <f t="shared" si="12"/>
        <v>36079877</v>
      </c>
      <c r="P54" s="47">
        <f t="shared" si="9"/>
        <v>3899.2626175294499</v>
      </c>
      <c r="Q54" s="9"/>
    </row>
    <row r="55" spans="1:17">
      <c r="A55" s="12"/>
      <c r="B55" s="25">
        <v>361.4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12815624</v>
      </c>
      <c r="L55" s="46">
        <v>2531595</v>
      </c>
      <c r="M55" s="46">
        <v>0</v>
      </c>
      <c r="N55" s="46">
        <v>0</v>
      </c>
      <c r="O55" s="46">
        <f t="shared" si="12"/>
        <v>15347219</v>
      </c>
      <c r="P55" s="47">
        <f t="shared" si="9"/>
        <v>1658.6208797146871</v>
      </c>
      <c r="Q55" s="9"/>
    </row>
    <row r="56" spans="1:17">
      <c r="A56" s="12"/>
      <c r="B56" s="25">
        <v>362</v>
      </c>
      <c r="C56" s="20" t="s">
        <v>54</v>
      </c>
      <c r="D56" s="46">
        <v>66504</v>
      </c>
      <c r="E56" s="46">
        <v>0</v>
      </c>
      <c r="F56" s="46">
        <v>0</v>
      </c>
      <c r="G56" s="46">
        <v>0</v>
      </c>
      <c r="H56" s="46">
        <v>0</v>
      </c>
      <c r="I56" s="46">
        <v>501073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567577</v>
      </c>
      <c r="P56" s="47">
        <f t="shared" si="9"/>
        <v>61.339781692424076</v>
      </c>
      <c r="Q56" s="9"/>
    </row>
    <row r="57" spans="1:17">
      <c r="A57" s="12"/>
      <c r="B57" s="25">
        <v>364</v>
      </c>
      <c r="C57" s="20" t="s">
        <v>113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-1026722</v>
      </c>
      <c r="J57" s="46">
        <v>92044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-934678</v>
      </c>
      <c r="P57" s="47">
        <f t="shared" si="9"/>
        <v>-101.01350913217335</v>
      </c>
      <c r="Q57" s="9"/>
    </row>
    <row r="58" spans="1:17">
      <c r="A58" s="12"/>
      <c r="B58" s="25">
        <v>366</v>
      </c>
      <c r="C58" s="20" t="s">
        <v>55</v>
      </c>
      <c r="D58" s="46">
        <v>0</v>
      </c>
      <c r="E58" s="46">
        <v>714334</v>
      </c>
      <c r="F58" s="46">
        <v>0</v>
      </c>
      <c r="G58" s="46">
        <v>1709021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2423355</v>
      </c>
      <c r="P58" s="47">
        <f t="shared" si="9"/>
        <v>261.89938398357287</v>
      </c>
      <c r="Q58" s="9"/>
    </row>
    <row r="59" spans="1:17">
      <c r="A59" s="12"/>
      <c r="B59" s="25">
        <v>368</v>
      </c>
      <c r="C59" s="20" t="s">
        <v>56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18307817</v>
      </c>
      <c r="L59" s="46">
        <v>0</v>
      </c>
      <c r="M59" s="46">
        <v>0</v>
      </c>
      <c r="N59" s="46">
        <v>0</v>
      </c>
      <c r="O59" s="46">
        <f t="shared" si="12"/>
        <v>18307817</v>
      </c>
      <c r="P59" s="47">
        <f t="shared" si="9"/>
        <v>1978.5817572679132</v>
      </c>
      <c r="Q59" s="9"/>
    </row>
    <row r="60" spans="1:17">
      <c r="A60" s="12"/>
      <c r="B60" s="25">
        <v>369.9</v>
      </c>
      <c r="C60" s="20" t="s">
        <v>58</v>
      </c>
      <c r="D60" s="46">
        <v>433014</v>
      </c>
      <c r="E60" s="46">
        <v>803641</v>
      </c>
      <c r="F60" s="46">
        <v>0</v>
      </c>
      <c r="G60" s="46">
        <v>0</v>
      </c>
      <c r="H60" s="46">
        <v>0</v>
      </c>
      <c r="I60" s="46">
        <v>3328</v>
      </c>
      <c r="J60" s="46">
        <v>247358</v>
      </c>
      <c r="K60" s="46">
        <v>16828</v>
      </c>
      <c r="L60" s="46">
        <v>2412432</v>
      </c>
      <c r="M60" s="46">
        <v>0</v>
      </c>
      <c r="N60" s="46">
        <v>0</v>
      </c>
      <c r="O60" s="46">
        <f t="shared" si="12"/>
        <v>3916601</v>
      </c>
      <c r="P60" s="47">
        <f t="shared" si="9"/>
        <v>423.27904463417269</v>
      </c>
      <c r="Q60" s="9"/>
    </row>
    <row r="61" spans="1:17" ht="15.75">
      <c r="A61" s="29" t="s">
        <v>40</v>
      </c>
      <c r="B61" s="30"/>
      <c r="C61" s="31"/>
      <c r="D61" s="32">
        <f t="shared" ref="D61:N61" si="13">SUM(D62:D66)</f>
        <v>3225000</v>
      </c>
      <c r="E61" s="32">
        <f t="shared" si="13"/>
        <v>9863896</v>
      </c>
      <c r="F61" s="32">
        <f t="shared" si="13"/>
        <v>6399142</v>
      </c>
      <c r="G61" s="32">
        <f t="shared" si="13"/>
        <v>9401704</v>
      </c>
      <c r="H61" s="32">
        <f t="shared" si="13"/>
        <v>0</v>
      </c>
      <c r="I61" s="32">
        <f t="shared" si="13"/>
        <v>1949969</v>
      </c>
      <c r="J61" s="32">
        <f t="shared" si="13"/>
        <v>292711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 t="shared" ref="O61:O67" si="14">SUM(D61:N61)</f>
        <v>31132422</v>
      </c>
      <c r="P61" s="45">
        <f t="shared" si="9"/>
        <v>3364.5760293958715</v>
      </c>
      <c r="Q61" s="9"/>
    </row>
    <row r="62" spans="1:17">
      <c r="A62" s="12"/>
      <c r="B62" s="25">
        <v>381</v>
      </c>
      <c r="C62" s="20" t="s">
        <v>59</v>
      </c>
      <c r="D62" s="46">
        <v>3225000</v>
      </c>
      <c r="E62" s="46">
        <v>665000</v>
      </c>
      <c r="F62" s="46">
        <v>6399142</v>
      </c>
      <c r="G62" s="46">
        <v>9401704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19690846</v>
      </c>
      <c r="P62" s="47">
        <f t="shared" si="9"/>
        <v>2128.0499297525125</v>
      </c>
      <c r="Q62" s="9"/>
    </row>
    <row r="63" spans="1:17">
      <c r="A63" s="12"/>
      <c r="B63" s="25">
        <v>384</v>
      </c>
      <c r="C63" s="20" t="s">
        <v>60</v>
      </c>
      <c r="D63" s="46">
        <v>0</v>
      </c>
      <c r="E63" s="46">
        <v>9198896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9198896</v>
      </c>
      <c r="P63" s="47">
        <f t="shared" si="9"/>
        <v>994.15281530314496</v>
      </c>
      <c r="Q63" s="9"/>
    </row>
    <row r="64" spans="1:17">
      <c r="A64" s="12"/>
      <c r="B64" s="25">
        <v>389.4</v>
      </c>
      <c r="C64" s="20" t="s">
        <v>88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1918494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1918494</v>
      </c>
      <c r="P64" s="47">
        <f t="shared" si="9"/>
        <v>207.33751215821894</v>
      </c>
      <c r="Q64" s="9"/>
    </row>
    <row r="65" spans="1:120">
      <c r="A65" s="12"/>
      <c r="B65" s="25">
        <v>389.7</v>
      </c>
      <c r="C65" s="20" t="s">
        <v>167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26940</v>
      </c>
      <c r="J65" s="46">
        <v>292711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319651</v>
      </c>
      <c r="P65" s="47">
        <f t="shared" si="9"/>
        <v>34.545660866745919</v>
      </c>
      <c r="Q65" s="9"/>
    </row>
    <row r="66" spans="1:120" ht="15.75" thickBot="1">
      <c r="A66" s="12"/>
      <c r="B66" s="25">
        <v>389.9</v>
      </c>
      <c r="C66" s="20" t="s">
        <v>168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4535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4535</v>
      </c>
      <c r="P66" s="47">
        <f t="shared" si="9"/>
        <v>0.49011131524910839</v>
      </c>
      <c r="Q66" s="9"/>
    </row>
    <row r="67" spans="1:120" ht="16.5" thickBot="1">
      <c r="A67" s="14" t="s">
        <v>48</v>
      </c>
      <c r="B67" s="23"/>
      <c r="C67" s="22"/>
      <c r="D67" s="15">
        <f t="shared" ref="D67:N67" si="15">SUM(D5,D14,D20,D34,D48,D51,D61)</f>
        <v>83193919</v>
      </c>
      <c r="E67" s="15">
        <f t="shared" si="15"/>
        <v>22652954</v>
      </c>
      <c r="F67" s="15">
        <f t="shared" si="15"/>
        <v>7124180</v>
      </c>
      <c r="G67" s="15">
        <f t="shared" si="15"/>
        <v>21466885</v>
      </c>
      <c r="H67" s="15">
        <f t="shared" si="15"/>
        <v>0</v>
      </c>
      <c r="I67" s="15">
        <f t="shared" si="15"/>
        <v>15364124</v>
      </c>
      <c r="J67" s="15">
        <f t="shared" si="15"/>
        <v>9421207</v>
      </c>
      <c r="K67" s="15">
        <f t="shared" si="15"/>
        <v>70299333</v>
      </c>
      <c r="L67" s="15">
        <f t="shared" si="15"/>
        <v>8158629</v>
      </c>
      <c r="M67" s="15">
        <f t="shared" si="15"/>
        <v>0</v>
      </c>
      <c r="N67" s="15">
        <f t="shared" si="15"/>
        <v>0</v>
      </c>
      <c r="O67" s="15">
        <f t="shared" si="14"/>
        <v>237681231</v>
      </c>
      <c r="P67" s="38">
        <f t="shared" si="9"/>
        <v>25686.937317626715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118" t="s">
        <v>169</v>
      </c>
      <c r="N69" s="118"/>
      <c r="O69" s="118"/>
      <c r="P69" s="43">
        <v>9253</v>
      </c>
    </row>
    <row r="70" spans="1:120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120" t="s">
        <v>90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63998926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63998926</v>
      </c>
      <c r="O5" s="33">
        <f t="shared" ref="O5:O36" si="1">(N5/O$66)</f>
        <v>7610.7653704364375</v>
      </c>
      <c r="P5" s="6"/>
    </row>
    <row r="6" spans="1:133">
      <c r="A6" s="12"/>
      <c r="B6" s="25">
        <v>311</v>
      </c>
      <c r="C6" s="20" t="s">
        <v>3</v>
      </c>
      <c r="D6" s="46">
        <v>56817697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56817697</v>
      </c>
      <c r="O6" s="47">
        <f t="shared" si="1"/>
        <v>6756.7721488880961</v>
      </c>
      <c r="P6" s="9"/>
    </row>
    <row r="7" spans="1:133">
      <c r="A7" s="12"/>
      <c r="B7" s="25">
        <v>312.41000000000003</v>
      </c>
      <c r="C7" s="20" t="s">
        <v>73</v>
      </c>
      <c r="D7" s="46">
        <v>215880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215880</v>
      </c>
      <c r="O7" s="47">
        <f t="shared" si="1"/>
        <v>25.67249375668926</v>
      </c>
      <c r="P7" s="9"/>
    </row>
    <row r="8" spans="1:133">
      <c r="A8" s="12"/>
      <c r="B8" s="25">
        <v>312.42</v>
      </c>
      <c r="C8" s="20" t="s">
        <v>74</v>
      </c>
      <c r="D8" s="46">
        <v>99266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99266</v>
      </c>
      <c r="O8" s="47">
        <f t="shared" si="1"/>
        <v>11.804733024140802</v>
      </c>
      <c r="P8" s="9"/>
    </row>
    <row r="9" spans="1:133">
      <c r="A9" s="12"/>
      <c r="B9" s="25">
        <v>314.10000000000002</v>
      </c>
      <c r="C9" s="20" t="s">
        <v>12</v>
      </c>
      <c r="D9" s="46">
        <v>2699268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2699268</v>
      </c>
      <c r="O9" s="47">
        <f t="shared" si="1"/>
        <v>320.9975026757046</v>
      </c>
      <c r="P9" s="9"/>
    </row>
    <row r="10" spans="1:133">
      <c r="A10" s="12"/>
      <c r="B10" s="25">
        <v>314.3</v>
      </c>
      <c r="C10" s="20" t="s">
        <v>13</v>
      </c>
      <c r="D10" s="46">
        <v>1954802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1954802</v>
      </c>
      <c r="O10" s="47">
        <f t="shared" si="1"/>
        <v>232.46545368058034</v>
      </c>
      <c r="P10" s="9"/>
    </row>
    <row r="11" spans="1:133">
      <c r="A11" s="12"/>
      <c r="B11" s="25">
        <v>314.39999999999998</v>
      </c>
      <c r="C11" s="20" t="s">
        <v>15</v>
      </c>
      <c r="D11" s="46">
        <v>323903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323903</v>
      </c>
      <c r="O11" s="47">
        <f t="shared" si="1"/>
        <v>38.518611012010943</v>
      </c>
      <c r="P11" s="9"/>
    </row>
    <row r="12" spans="1:133">
      <c r="A12" s="12"/>
      <c r="B12" s="25">
        <v>314.8</v>
      </c>
      <c r="C12" s="20" t="s">
        <v>16</v>
      </c>
      <c r="D12" s="46">
        <v>21099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21099</v>
      </c>
      <c r="O12" s="47">
        <f t="shared" si="1"/>
        <v>2.5090973956475207</v>
      </c>
      <c r="P12" s="9"/>
    </row>
    <row r="13" spans="1:133">
      <c r="A13" s="12"/>
      <c r="B13" s="25">
        <v>315</v>
      </c>
      <c r="C13" s="20" t="s">
        <v>104</v>
      </c>
      <c r="D13" s="46">
        <v>1053108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1053108</v>
      </c>
      <c r="O13" s="47">
        <f t="shared" si="1"/>
        <v>125.23581876560827</v>
      </c>
      <c r="P13" s="9"/>
    </row>
    <row r="14" spans="1:133">
      <c r="A14" s="12"/>
      <c r="B14" s="25">
        <v>316</v>
      </c>
      <c r="C14" s="20" t="s">
        <v>105</v>
      </c>
      <c r="D14" s="46">
        <v>813903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813903</v>
      </c>
      <c r="O14" s="47">
        <f t="shared" si="1"/>
        <v>96.789511237959331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11187214</v>
      </c>
      <c r="E15" s="32">
        <f t="shared" si="3"/>
        <v>2120747</v>
      </c>
      <c r="F15" s="32">
        <f t="shared" si="3"/>
        <v>711068</v>
      </c>
      <c r="G15" s="32">
        <f t="shared" si="3"/>
        <v>270316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14289345</v>
      </c>
      <c r="O15" s="45">
        <f t="shared" si="1"/>
        <v>1699.2918301819479</v>
      </c>
      <c r="P15" s="10"/>
    </row>
    <row r="16" spans="1:133">
      <c r="A16" s="12"/>
      <c r="B16" s="25">
        <v>322</v>
      </c>
      <c r="C16" s="20" t="s">
        <v>0</v>
      </c>
      <c r="D16" s="46">
        <v>7826548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7826548</v>
      </c>
      <c r="O16" s="47">
        <f t="shared" si="1"/>
        <v>930.73468902366517</v>
      </c>
      <c r="P16" s="9"/>
    </row>
    <row r="17" spans="1:16">
      <c r="A17" s="12"/>
      <c r="B17" s="25">
        <v>323.10000000000002</v>
      </c>
      <c r="C17" s="20" t="s">
        <v>19</v>
      </c>
      <c r="D17" s="46">
        <v>1895038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1895038</v>
      </c>
      <c r="O17" s="47">
        <f t="shared" si="1"/>
        <v>225.3583065762873</v>
      </c>
      <c r="P17" s="9"/>
    </row>
    <row r="18" spans="1:16">
      <c r="A18" s="12"/>
      <c r="B18" s="25">
        <v>323.39999999999998</v>
      </c>
      <c r="C18" s="20" t="s">
        <v>20</v>
      </c>
      <c r="D18" s="46">
        <v>281490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281490</v>
      </c>
      <c r="O18" s="47">
        <f t="shared" si="1"/>
        <v>33.47484837673921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2120747</v>
      </c>
      <c r="F19" s="46">
        <v>711068</v>
      </c>
      <c r="G19" s="46">
        <v>270316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3102131</v>
      </c>
      <c r="O19" s="47">
        <f t="shared" si="1"/>
        <v>368.90605303841124</v>
      </c>
      <c r="P19" s="9"/>
    </row>
    <row r="20" spans="1:16">
      <c r="A20" s="12"/>
      <c r="B20" s="25">
        <v>329</v>
      </c>
      <c r="C20" s="20" t="s">
        <v>21</v>
      </c>
      <c r="D20" s="46">
        <v>1184138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1184138</v>
      </c>
      <c r="O20" s="47">
        <f t="shared" si="1"/>
        <v>140.81793316684505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SUM(D22:D30)</f>
        <v>1948606</v>
      </c>
      <c r="E21" s="32">
        <f t="shared" si="5"/>
        <v>0</v>
      </c>
      <c r="F21" s="32">
        <f t="shared" si="5"/>
        <v>0</v>
      </c>
      <c r="G21" s="32">
        <f t="shared" si="5"/>
        <v>1653546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3602152</v>
      </c>
      <c r="O21" s="45">
        <f t="shared" si="1"/>
        <v>428.36865263408254</v>
      </c>
      <c r="P21" s="10"/>
    </row>
    <row r="22" spans="1:16">
      <c r="A22" s="12"/>
      <c r="B22" s="25">
        <v>331.2</v>
      </c>
      <c r="C22" s="20" t="s">
        <v>22</v>
      </c>
      <c r="D22" s="46">
        <v>65102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65102</v>
      </c>
      <c r="O22" s="47">
        <f t="shared" si="1"/>
        <v>7.7419431561422289</v>
      </c>
      <c r="P22" s="9"/>
    </row>
    <row r="23" spans="1:16">
      <c r="A23" s="12"/>
      <c r="B23" s="25">
        <v>331.5</v>
      </c>
      <c r="C23" s="20" t="s">
        <v>93</v>
      </c>
      <c r="D23" s="46">
        <v>831354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831354</v>
      </c>
      <c r="O23" s="47">
        <f t="shared" si="1"/>
        <v>98.864787727434887</v>
      </c>
      <c r="P23" s="9"/>
    </row>
    <row r="24" spans="1:16">
      <c r="A24" s="12"/>
      <c r="B24" s="25">
        <v>334.5</v>
      </c>
      <c r="C24" s="20" t="s">
        <v>94</v>
      </c>
      <c r="D24" s="46">
        <v>44237</v>
      </c>
      <c r="E24" s="46">
        <v>0</v>
      </c>
      <c r="F24" s="46">
        <v>0</v>
      </c>
      <c r="G24" s="46">
        <v>1080655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1124892</v>
      </c>
      <c r="O24" s="47">
        <f t="shared" si="1"/>
        <v>133.77238672850518</v>
      </c>
      <c r="P24" s="9"/>
    </row>
    <row r="25" spans="1:16">
      <c r="A25" s="12"/>
      <c r="B25" s="25">
        <v>335.12</v>
      </c>
      <c r="C25" s="20" t="s">
        <v>107</v>
      </c>
      <c r="D25" s="46">
        <v>256510</v>
      </c>
      <c r="E25" s="46">
        <v>0</v>
      </c>
      <c r="F25" s="46">
        <v>0</v>
      </c>
      <c r="G25" s="46">
        <v>572891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829401</v>
      </c>
      <c r="O25" s="47">
        <f t="shared" si="1"/>
        <v>98.632536567962902</v>
      </c>
      <c r="P25" s="9"/>
    </row>
    <row r="26" spans="1:16">
      <c r="A26" s="12"/>
      <c r="B26" s="25">
        <v>335.15</v>
      </c>
      <c r="C26" s="20" t="s">
        <v>108</v>
      </c>
      <c r="D26" s="46">
        <v>29380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29380</v>
      </c>
      <c r="O26" s="47">
        <f t="shared" si="1"/>
        <v>3.4938756094660484</v>
      </c>
      <c r="P26" s="9"/>
    </row>
    <row r="27" spans="1:16">
      <c r="A27" s="12"/>
      <c r="B27" s="25">
        <v>335.18</v>
      </c>
      <c r="C27" s="20" t="s">
        <v>109</v>
      </c>
      <c r="D27" s="46">
        <v>622691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622691</v>
      </c>
      <c r="O27" s="47">
        <f t="shared" si="1"/>
        <v>74.050541086930664</v>
      </c>
      <c r="P27" s="9"/>
    </row>
    <row r="28" spans="1:16">
      <c r="A28" s="12"/>
      <c r="B28" s="25">
        <v>335.29</v>
      </c>
      <c r="C28" s="20" t="s">
        <v>78</v>
      </c>
      <c r="D28" s="46">
        <v>56931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56931</v>
      </c>
      <c r="O28" s="47">
        <f t="shared" si="1"/>
        <v>6.7702461648234031</v>
      </c>
      <c r="P28" s="9"/>
    </row>
    <row r="29" spans="1:16">
      <c r="A29" s="12"/>
      <c r="B29" s="25">
        <v>335.49</v>
      </c>
      <c r="C29" s="20" t="s">
        <v>79</v>
      </c>
      <c r="D29" s="46">
        <v>23506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23506</v>
      </c>
      <c r="O29" s="47">
        <f t="shared" si="1"/>
        <v>2.7953383279819239</v>
      </c>
      <c r="P29" s="9"/>
    </row>
    <row r="30" spans="1:16">
      <c r="A30" s="12"/>
      <c r="B30" s="25">
        <v>338</v>
      </c>
      <c r="C30" s="20" t="s">
        <v>33</v>
      </c>
      <c r="D30" s="46">
        <v>18895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18895</v>
      </c>
      <c r="O30" s="47">
        <f t="shared" si="1"/>
        <v>2.2469972648352954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SUM(D32:D43)</f>
        <v>5648636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5227620</v>
      </c>
      <c r="J31" s="32">
        <f t="shared" si="7"/>
        <v>8914794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19791050</v>
      </c>
      <c r="O31" s="45">
        <f t="shared" si="1"/>
        <v>2353.5557141158283</v>
      </c>
      <c r="P31" s="10"/>
    </row>
    <row r="32" spans="1:16">
      <c r="A32" s="12"/>
      <c r="B32" s="25">
        <v>341.2</v>
      </c>
      <c r="C32" s="20" t="s">
        <v>110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8914794</v>
      </c>
      <c r="K32" s="46">
        <v>0</v>
      </c>
      <c r="L32" s="46">
        <v>0</v>
      </c>
      <c r="M32" s="46">
        <v>0</v>
      </c>
      <c r="N32" s="46">
        <f t="shared" ref="N32:N43" si="8">SUM(D32:M32)</f>
        <v>8914794</v>
      </c>
      <c r="O32" s="47">
        <f t="shared" si="1"/>
        <v>1060.1491259364966</v>
      </c>
      <c r="P32" s="9"/>
    </row>
    <row r="33" spans="1:16">
      <c r="A33" s="12"/>
      <c r="B33" s="25">
        <v>342.1</v>
      </c>
      <c r="C33" s="20" t="s">
        <v>42</v>
      </c>
      <c r="D33" s="46">
        <v>2070693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2070693</v>
      </c>
      <c r="O33" s="47">
        <f t="shared" si="1"/>
        <v>246.24723510524439</v>
      </c>
      <c r="P33" s="9"/>
    </row>
    <row r="34" spans="1:16">
      <c r="A34" s="12"/>
      <c r="B34" s="25">
        <v>342.2</v>
      </c>
      <c r="C34" s="20" t="s">
        <v>43</v>
      </c>
      <c r="D34" s="46">
        <v>4795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4795</v>
      </c>
      <c r="O34" s="47">
        <f t="shared" si="1"/>
        <v>0.57022238078249499</v>
      </c>
      <c r="P34" s="9"/>
    </row>
    <row r="35" spans="1:16">
      <c r="A35" s="12"/>
      <c r="B35" s="25">
        <v>342.5</v>
      </c>
      <c r="C35" s="20" t="s">
        <v>80</v>
      </c>
      <c r="D35" s="46">
        <v>81701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81701</v>
      </c>
      <c r="O35" s="47">
        <f t="shared" si="1"/>
        <v>9.7158996313473658</v>
      </c>
      <c r="P35" s="9"/>
    </row>
    <row r="36" spans="1:16">
      <c r="A36" s="12"/>
      <c r="B36" s="25">
        <v>342.6</v>
      </c>
      <c r="C36" s="20" t="s">
        <v>81</v>
      </c>
      <c r="D36" s="46">
        <v>431200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431200</v>
      </c>
      <c r="O36" s="47">
        <f t="shared" si="1"/>
        <v>51.278392198834581</v>
      </c>
      <c r="P36" s="9"/>
    </row>
    <row r="37" spans="1:16">
      <c r="A37" s="12"/>
      <c r="B37" s="25">
        <v>342.9</v>
      </c>
      <c r="C37" s="20" t="s">
        <v>148</v>
      </c>
      <c r="D37" s="46">
        <v>219550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219550</v>
      </c>
      <c r="O37" s="47">
        <f t="shared" ref="O37:O64" si="9">(N37/O$66)</f>
        <v>26.10893090736116</v>
      </c>
      <c r="P37" s="9"/>
    </row>
    <row r="38" spans="1:16">
      <c r="A38" s="12"/>
      <c r="B38" s="25">
        <v>343.4</v>
      </c>
      <c r="C38" s="20" t="s">
        <v>44</v>
      </c>
      <c r="D38" s="46">
        <v>1096889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1096889</v>
      </c>
      <c r="O38" s="47">
        <f t="shared" si="9"/>
        <v>130.4422642406945</v>
      </c>
      <c r="P38" s="9"/>
    </row>
    <row r="39" spans="1:16">
      <c r="A39" s="12"/>
      <c r="B39" s="25">
        <v>343.9</v>
      </c>
      <c r="C39" s="20" t="s">
        <v>45</v>
      </c>
      <c r="D39" s="46">
        <v>4199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4199</v>
      </c>
      <c r="O39" s="47">
        <f t="shared" si="9"/>
        <v>0.49934593887501488</v>
      </c>
      <c r="P39" s="9"/>
    </row>
    <row r="40" spans="1:16">
      <c r="A40" s="12"/>
      <c r="B40" s="25">
        <v>344.2</v>
      </c>
      <c r="C40" s="20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2942071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2942071</v>
      </c>
      <c r="O40" s="47">
        <f t="shared" si="9"/>
        <v>349.87168509929836</v>
      </c>
      <c r="P40" s="9"/>
    </row>
    <row r="41" spans="1:16">
      <c r="A41" s="12"/>
      <c r="B41" s="25">
        <v>344.5</v>
      </c>
      <c r="C41" s="20" t="s">
        <v>112</v>
      </c>
      <c r="D41" s="46">
        <v>1194084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1194084</v>
      </c>
      <c r="O41" s="47">
        <f t="shared" si="9"/>
        <v>142.00071352122725</v>
      </c>
      <c r="P41" s="9"/>
    </row>
    <row r="42" spans="1:16">
      <c r="A42" s="12"/>
      <c r="B42" s="25">
        <v>347.2</v>
      </c>
      <c r="C42" s="20" t="s">
        <v>47</v>
      </c>
      <c r="D42" s="46">
        <v>456684</v>
      </c>
      <c r="E42" s="46">
        <v>0</v>
      </c>
      <c r="F42" s="46">
        <v>0</v>
      </c>
      <c r="G42" s="46">
        <v>0</v>
      </c>
      <c r="H42" s="46">
        <v>0</v>
      </c>
      <c r="I42" s="46">
        <v>2271154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2727838</v>
      </c>
      <c r="O42" s="47">
        <f t="shared" si="9"/>
        <v>324.39505291949104</v>
      </c>
      <c r="P42" s="9"/>
    </row>
    <row r="43" spans="1:16">
      <c r="A43" s="12"/>
      <c r="B43" s="25">
        <v>349</v>
      </c>
      <c r="C43" s="20" t="s">
        <v>1</v>
      </c>
      <c r="D43" s="46">
        <v>88841</v>
      </c>
      <c r="E43" s="46">
        <v>0</v>
      </c>
      <c r="F43" s="46">
        <v>0</v>
      </c>
      <c r="G43" s="46">
        <v>0</v>
      </c>
      <c r="H43" s="46">
        <v>0</v>
      </c>
      <c r="I43" s="46">
        <v>14395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103236</v>
      </c>
      <c r="O43" s="47">
        <f t="shared" si="9"/>
        <v>12.276846236175526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SUM(D45:D46)</f>
        <v>780976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780976</v>
      </c>
      <c r="O44" s="45">
        <f t="shared" si="9"/>
        <v>92.873825662980138</v>
      </c>
      <c r="P44" s="10"/>
    </row>
    <row r="45" spans="1:16">
      <c r="A45" s="13"/>
      <c r="B45" s="39">
        <v>351.9</v>
      </c>
      <c r="C45" s="21" t="s">
        <v>142</v>
      </c>
      <c r="D45" s="46">
        <v>656261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656261</v>
      </c>
      <c r="O45" s="47">
        <f t="shared" si="9"/>
        <v>78.042692353430851</v>
      </c>
      <c r="P45" s="9"/>
    </row>
    <row r="46" spans="1:16">
      <c r="A46" s="13"/>
      <c r="B46" s="39">
        <v>354</v>
      </c>
      <c r="C46" s="21" t="s">
        <v>50</v>
      </c>
      <c r="D46" s="46">
        <v>124715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124715</v>
      </c>
      <c r="O46" s="47">
        <f t="shared" si="9"/>
        <v>14.831133309549292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SUM(D48:D57)</f>
        <v>1175765</v>
      </c>
      <c r="E47" s="32">
        <f t="shared" si="11"/>
        <v>3999460</v>
      </c>
      <c r="F47" s="32">
        <f t="shared" si="11"/>
        <v>2661</v>
      </c>
      <c r="G47" s="32">
        <f t="shared" si="11"/>
        <v>4861437</v>
      </c>
      <c r="H47" s="32">
        <f t="shared" si="11"/>
        <v>0</v>
      </c>
      <c r="I47" s="32">
        <f t="shared" si="11"/>
        <v>2964</v>
      </c>
      <c r="J47" s="32">
        <f t="shared" si="11"/>
        <v>253832</v>
      </c>
      <c r="K47" s="32">
        <f t="shared" si="11"/>
        <v>31247892</v>
      </c>
      <c r="L47" s="32">
        <f t="shared" si="11"/>
        <v>3912578</v>
      </c>
      <c r="M47" s="32">
        <f t="shared" si="11"/>
        <v>0</v>
      </c>
      <c r="N47" s="32">
        <f>SUM(D47:M47)</f>
        <v>45456589</v>
      </c>
      <c r="O47" s="45">
        <f t="shared" si="9"/>
        <v>5405.7068616958022</v>
      </c>
      <c r="P47" s="10"/>
    </row>
    <row r="48" spans="1:16">
      <c r="A48" s="12"/>
      <c r="B48" s="25">
        <v>361.1</v>
      </c>
      <c r="C48" s="20" t="s">
        <v>52</v>
      </c>
      <c r="D48" s="46">
        <v>696608</v>
      </c>
      <c r="E48" s="46">
        <v>3570483</v>
      </c>
      <c r="F48" s="46">
        <v>2661</v>
      </c>
      <c r="G48" s="46">
        <v>1516791</v>
      </c>
      <c r="H48" s="46">
        <v>0</v>
      </c>
      <c r="I48" s="46">
        <v>0</v>
      </c>
      <c r="J48" s="46">
        <v>0</v>
      </c>
      <c r="K48" s="46">
        <v>965485</v>
      </c>
      <c r="L48" s="46">
        <v>40</v>
      </c>
      <c r="M48" s="46">
        <v>0</v>
      </c>
      <c r="N48" s="46">
        <f>SUM(D48:M48)</f>
        <v>6752068</v>
      </c>
      <c r="O48" s="47">
        <f t="shared" si="9"/>
        <v>802.95730764656912</v>
      </c>
      <c r="P48" s="9"/>
    </row>
    <row r="49" spans="1:119">
      <c r="A49" s="12"/>
      <c r="B49" s="25">
        <v>361.2</v>
      </c>
      <c r="C49" s="20" t="s">
        <v>85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3243048</v>
      </c>
      <c r="L49" s="46">
        <v>841878</v>
      </c>
      <c r="M49" s="46">
        <v>0</v>
      </c>
      <c r="N49" s="46">
        <f t="shared" ref="N49:N57" si="12">SUM(D49:M49)</f>
        <v>4084926</v>
      </c>
      <c r="O49" s="47">
        <f t="shared" si="9"/>
        <v>485.78023546200501</v>
      </c>
      <c r="P49" s="9"/>
    </row>
    <row r="50" spans="1:119">
      <c r="A50" s="12"/>
      <c r="B50" s="25">
        <v>361.3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-4684930</v>
      </c>
      <c r="L50" s="46">
        <v>1112385</v>
      </c>
      <c r="M50" s="46">
        <v>0</v>
      </c>
      <c r="N50" s="46">
        <f t="shared" si="12"/>
        <v>-3572545</v>
      </c>
      <c r="O50" s="47">
        <f t="shared" si="9"/>
        <v>-424.84778213818527</v>
      </c>
      <c r="P50" s="9"/>
    </row>
    <row r="51" spans="1:119">
      <c r="A51" s="12"/>
      <c r="B51" s="25">
        <v>361.4</v>
      </c>
      <c r="C51" s="20" t="s">
        <v>137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14341128</v>
      </c>
      <c r="L51" s="46">
        <v>145147</v>
      </c>
      <c r="M51" s="46">
        <v>0</v>
      </c>
      <c r="N51" s="46">
        <f t="shared" si="12"/>
        <v>14486275</v>
      </c>
      <c r="O51" s="47">
        <f t="shared" si="9"/>
        <v>1722.710786062552</v>
      </c>
      <c r="P51" s="9"/>
    </row>
    <row r="52" spans="1:119">
      <c r="A52" s="12"/>
      <c r="B52" s="25">
        <v>362</v>
      </c>
      <c r="C52" s="20" t="s">
        <v>54</v>
      </c>
      <c r="D52" s="46">
        <v>47139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47139</v>
      </c>
      <c r="O52" s="47">
        <f t="shared" si="9"/>
        <v>5.6057795219407778</v>
      </c>
      <c r="P52" s="9"/>
    </row>
    <row r="53" spans="1:119">
      <c r="A53" s="12"/>
      <c r="B53" s="25">
        <v>364</v>
      </c>
      <c r="C53" s="20" t="s">
        <v>113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2305</v>
      </c>
      <c r="J53" s="46">
        <v>-40678</v>
      </c>
      <c r="K53" s="46">
        <v>0</v>
      </c>
      <c r="L53" s="46">
        <v>0</v>
      </c>
      <c r="M53" s="46">
        <v>0</v>
      </c>
      <c r="N53" s="46">
        <f t="shared" si="12"/>
        <v>-38373</v>
      </c>
      <c r="O53" s="47">
        <f t="shared" si="9"/>
        <v>-4.5633250089190156</v>
      </c>
      <c r="P53" s="9"/>
    </row>
    <row r="54" spans="1:119">
      <c r="A54" s="12"/>
      <c r="B54" s="25">
        <v>366</v>
      </c>
      <c r="C54" s="20" t="s">
        <v>55</v>
      </c>
      <c r="D54" s="46">
        <v>0</v>
      </c>
      <c r="E54" s="46">
        <v>194384</v>
      </c>
      <c r="F54" s="46">
        <v>0</v>
      </c>
      <c r="G54" s="46">
        <v>3344646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3539030</v>
      </c>
      <c r="O54" s="47">
        <f t="shared" si="9"/>
        <v>420.86217148293497</v>
      </c>
      <c r="P54" s="9"/>
    </row>
    <row r="55" spans="1:119">
      <c r="A55" s="12"/>
      <c r="B55" s="25">
        <v>368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17381754</v>
      </c>
      <c r="L55" s="46">
        <v>0</v>
      </c>
      <c r="M55" s="46">
        <v>0</v>
      </c>
      <c r="N55" s="46">
        <f t="shared" si="12"/>
        <v>17381754</v>
      </c>
      <c r="O55" s="47">
        <f t="shared" si="9"/>
        <v>2067.0417409917945</v>
      </c>
      <c r="P55" s="9"/>
    </row>
    <row r="56" spans="1:119">
      <c r="A56" s="12"/>
      <c r="B56" s="25">
        <v>369.3</v>
      </c>
      <c r="C56" s="20" t="s">
        <v>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168131</v>
      </c>
      <c r="K56" s="46">
        <v>0</v>
      </c>
      <c r="L56" s="46">
        <v>0</v>
      </c>
      <c r="M56" s="46">
        <v>0</v>
      </c>
      <c r="N56" s="46">
        <f t="shared" si="12"/>
        <v>168131</v>
      </c>
      <c r="O56" s="47">
        <f t="shared" si="9"/>
        <v>19.994172909977404</v>
      </c>
      <c r="P56" s="9"/>
    </row>
    <row r="57" spans="1:119">
      <c r="A57" s="12"/>
      <c r="B57" s="25">
        <v>369.9</v>
      </c>
      <c r="C57" s="20" t="s">
        <v>58</v>
      </c>
      <c r="D57" s="46">
        <v>432018</v>
      </c>
      <c r="E57" s="46">
        <v>234593</v>
      </c>
      <c r="F57" s="46">
        <v>0</v>
      </c>
      <c r="G57" s="46">
        <v>0</v>
      </c>
      <c r="H57" s="46">
        <v>0</v>
      </c>
      <c r="I57" s="46">
        <v>659</v>
      </c>
      <c r="J57" s="46">
        <v>126379</v>
      </c>
      <c r="K57" s="46">
        <v>1407</v>
      </c>
      <c r="L57" s="46">
        <v>1813128</v>
      </c>
      <c r="M57" s="46">
        <v>0</v>
      </c>
      <c r="N57" s="46">
        <f t="shared" si="12"/>
        <v>2608184</v>
      </c>
      <c r="O57" s="47">
        <f t="shared" si="9"/>
        <v>310.1657747651326</v>
      </c>
      <c r="P57" s="9"/>
    </row>
    <row r="58" spans="1:119" ht="15.75">
      <c r="A58" s="29" t="s">
        <v>40</v>
      </c>
      <c r="B58" s="30"/>
      <c r="C58" s="31"/>
      <c r="D58" s="32">
        <f t="shared" ref="D58:M58" si="13">SUM(D59:D63)</f>
        <v>25000</v>
      </c>
      <c r="E58" s="32">
        <f t="shared" si="13"/>
        <v>644450</v>
      </c>
      <c r="F58" s="32">
        <f t="shared" si="13"/>
        <v>60227099</v>
      </c>
      <c r="G58" s="32">
        <f t="shared" si="13"/>
        <v>9940211</v>
      </c>
      <c r="H58" s="32">
        <f t="shared" si="13"/>
        <v>0</v>
      </c>
      <c r="I58" s="32">
        <f t="shared" si="13"/>
        <v>2736621</v>
      </c>
      <c r="J58" s="32">
        <f t="shared" si="13"/>
        <v>1542616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ref="N58:N64" si="14">SUM(D58:M58)</f>
        <v>75115997</v>
      </c>
      <c r="O58" s="45">
        <f t="shared" si="9"/>
        <v>8932.8097276727312</v>
      </c>
      <c r="P58" s="9"/>
    </row>
    <row r="59" spans="1:119">
      <c r="A59" s="12"/>
      <c r="B59" s="25">
        <v>381</v>
      </c>
      <c r="C59" s="20" t="s">
        <v>59</v>
      </c>
      <c r="D59" s="46">
        <v>25000</v>
      </c>
      <c r="E59" s="46">
        <v>644450</v>
      </c>
      <c r="F59" s="46">
        <v>6727833</v>
      </c>
      <c r="G59" s="46">
        <v>9940211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17337494</v>
      </c>
      <c r="O59" s="47">
        <f t="shared" si="9"/>
        <v>2061.7783327387324</v>
      </c>
      <c r="P59" s="9"/>
    </row>
    <row r="60" spans="1:119">
      <c r="A60" s="12"/>
      <c r="B60" s="25">
        <v>384</v>
      </c>
      <c r="C60" s="20" t="s">
        <v>60</v>
      </c>
      <c r="D60" s="46">
        <v>0</v>
      </c>
      <c r="E60" s="46">
        <v>0</v>
      </c>
      <c r="F60" s="46">
        <v>53499266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53499266</v>
      </c>
      <c r="O60" s="47">
        <f t="shared" si="9"/>
        <v>6362.1436556070876</v>
      </c>
      <c r="P60" s="9"/>
    </row>
    <row r="61" spans="1:119">
      <c r="A61" s="12"/>
      <c r="B61" s="25">
        <v>389.1</v>
      </c>
      <c r="C61" s="20" t="s">
        <v>149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268115</v>
      </c>
      <c r="J61" s="46">
        <v>1054765</v>
      </c>
      <c r="K61" s="46">
        <v>0</v>
      </c>
      <c r="L61" s="46">
        <v>0</v>
      </c>
      <c r="M61" s="46">
        <v>0</v>
      </c>
      <c r="N61" s="46">
        <f t="shared" si="14"/>
        <v>1322880</v>
      </c>
      <c r="O61" s="47">
        <f t="shared" si="9"/>
        <v>157.31716018551552</v>
      </c>
      <c r="P61" s="9"/>
    </row>
    <row r="62" spans="1:119">
      <c r="A62" s="12"/>
      <c r="B62" s="25">
        <v>389.4</v>
      </c>
      <c r="C62" s="20" t="s">
        <v>128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2468506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2468506</v>
      </c>
      <c r="O62" s="47">
        <f t="shared" si="9"/>
        <v>293.5552384350101</v>
      </c>
      <c r="P62" s="9"/>
    </row>
    <row r="63" spans="1:119" ht="15.75" thickBot="1">
      <c r="A63" s="12"/>
      <c r="B63" s="25">
        <v>389.9</v>
      </c>
      <c r="C63" s="20" t="s">
        <v>150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487851</v>
      </c>
      <c r="K63" s="46">
        <v>0</v>
      </c>
      <c r="L63" s="46">
        <v>0</v>
      </c>
      <c r="M63" s="46">
        <v>0</v>
      </c>
      <c r="N63" s="46">
        <f t="shared" si="14"/>
        <v>487851</v>
      </c>
      <c r="O63" s="47">
        <f t="shared" si="9"/>
        <v>58.015340706386013</v>
      </c>
      <c r="P63" s="9"/>
    </row>
    <row r="64" spans="1:119" ht="16.5" thickBot="1">
      <c r="A64" s="14" t="s">
        <v>48</v>
      </c>
      <c r="B64" s="23"/>
      <c r="C64" s="22"/>
      <c r="D64" s="15">
        <f t="shared" ref="D64:M64" si="15">SUM(D5,D15,D21,D31,D44,D47,D58)</f>
        <v>84765123</v>
      </c>
      <c r="E64" s="15">
        <f t="shared" si="15"/>
        <v>6764657</v>
      </c>
      <c r="F64" s="15">
        <f t="shared" si="15"/>
        <v>60940828</v>
      </c>
      <c r="G64" s="15">
        <f t="shared" si="15"/>
        <v>16725510</v>
      </c>
      <c r="H64" s="15">
        <f t="shared" si="15"/>
        <v>0</v>
      </c>
      <c r="I64" s="15">
        <f t="shared" si="15"/>
        <v>7967205</v>
      </c>
      <c r="J64" s="15">
        <f t="shared" si="15"/>
        <v>10711242</v>
      </c>
      <c r="K64" s="15">
        <f t="shared" si="15"/>
        <v>31247892</v>
      </c>
      <c r="L64" s="15">
        <f t="shared" si="15"/>
        <v>3912578</v>
      </c>
      <c r="M64" s="15">
        <f t="shared" si="15"/>
        <v>0</v>
      </c>
      <c r="N64" s="15">
        <f t="shared" si="14"/>
        <v>223035035</v>
      </c>
      <c r="O64" s="38">
        <f t="shared" si="9"/>
        <v>26523.371982399811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151</v>
      </c>
      <c r="M66" s="118"/>
      <c r="N66" s="118"/>
      <c r="O66" s="43">
        <v>8409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61956146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61956146</v>
      </c>
      <c r="O5" s="33">
        <f t="shared" ref="O5:O36" si="1">(N5/O$70)</f>
        <v>7445.7572407162597</v>
      </c>
      <c r="P5" s="6"/>
    </row>
    <row r="6" spans="1:133">
      <c r="A6" s="12"/>
      <c r="B6" s="25">
        <v>311</v>
      </c>
      <c r="C6" s="20" t="s">
        <v>3</v>
      </c>
      <c r="D6" s="46">
        <v>54883747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54883747</v>
      </c>
      <c r="O6" s="47">
        <f t="shared" si="1"/>
        <v>6595.8114409325799</v>
      </c>
      <c r="P6" s="9"/>
    </row>
    <row r="7" spans="1:133">
      <c r="A7" s="12"/>
      <c r="B7" s="25">
        <v>312.41000000000003</v>
      </c>
      <c r="C7" s="20" t="s">
        <v>73</v>
      </c>
      <c r="D7" s="46">
        <v>241392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241392</v>
      </c>
      <c r="O7" s="47">
        <f t="shared" si="1"/>
        <v>29.009974762648721</v>
      </c>
      <c r="P7" s="9"/>
    </row>
    <row r="8" spans="1:133">
      <c r="A8" s="12"/>
      <c r="B8" s="25">
        <v>312.42</v>
      </c>
      <c r="C8" s="20" t="s">
        <v>74</v>
      </c>
      <c r="D8" s="46">
        <v>111983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111983</v>
      </c>
      <c r="O8" s="47">
        <f t="shared" si="1"/>
        <v>13.457877658935224</v>
      </c>
      <c r="P8" s="9"/>
    </row>
    <row r="9" spans="1:133">
      <c r="A9" s="12"/>
      <c r="B9" s="25">
        <v>314.10000000000002</v>
      </c>
      <c r="C9" s="20" t="s">
        <v>12</v>
      </c>
      <c r="D9" s="46">
        <v>2652524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2652524</v>
      </c>
      <c r="O9" s="47">
        <f t="shared" si="1"/>
        <v>318.77466650642953</v>
      </c>
      <c r="P9" s="9"/>
    </row>
    <row r="10" spans="1:133">
      <c r="A10" s="12"/>
      <c r="B10" s="25">
        <v>314.3</v>
      </c>
      <c r="C10" s="20" t="s">
        <v>13</v>
      </c>
      <c r="D10" s="46">
        <v>1956020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1956020</v>
      </c>
      <c r="O10" s="47">
        <f t="shared" si="1"/>
        <v>235.07030404999398</v>
      </c>
      <c r="P10" s="9"/>
    </row>
    <row r="11" spans="1:133">
      <c r="A11" s="12"/>
      <c r="B11" s="25">
        <v>314.39999999999998</v>
      </c>
      <c r="C11" s="20" t="s">
        <v>15</v>
      </c>
      <c r="D11" s="46">
        <v>277509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277509</v>
      </c>
      <c r="O11" s="47">
        <f t="shared" si="1"/>
        <v>33.350438649200818</v>
      </c>
      <c r="P11" s="9"/>
    </row>
    <row r="12" spans="1:133">
      <c r="A12" s="12"/>
      <c r="B12" s="25">
        <v>314.8</v>
      </c>
      <c r="C12" s="20" t="s">
        <v>16</v>
      </c>
      <c r="D12" s="46">
        <v>18458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18458</v>
      </c>
      <c r="O12" s="47">
        <f t="shared" si="1"/>
        <v>2.2182429996394664</v>
      </c>
      <c r="P12" s="9"/>
    </row>
    <row r="13" spans="1:133">
      <c r="A13" s="12"/>
      <c r="B13" s="25">
        <v>314.89999999999998</v>
      </c>
      <c r="C13" s="20" t="s">
        <v>145</v>
      </c>
      <c r="D13" s="46">
        <v>1041474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1041474</v>
      </c>
      <c r="O13" s="47">
        <f t="shared" si="1"/>
        <v>125.16211993750751</v>
      </c>
      <c r="P13" s="9"/>
    </row>
    <row r="14" spans="1:133">
      <c r="A14" s="12"/>
      <c r="B14" s="25">
        <v>316</v>
      </c>
      <c r="C14" s="20" t="s">
        <v>105</v>
      </c>
      <c r="D14" s="46">
        <v>773039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773039</v>
      </c>
      <c r="O14" s="47">
        <f t="shared" si="1"/>
        <v>92.902175219324604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13353301</v>
      </c>
      <c r="E15" s="32">
        <f t="shared" si="3"/>
        <v>1840129</v>
      </c>
      <c r="F15" s="32">
        <f t="shared" si="3"/>
        <v>720810</v>
      </c>
      <c r="G15" s="32">
        <f t="shared" si="3"/>
        <v>223595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16137835</v>
      </c>
      <c r="O15" s="45">
        <f t="shared" si="1"/>
        <v>1939.4105275808197</v>
      </c>
      <c r="P15" s="10"/>
    </row>
    <row r="16" spans="1:133">
      <c r="A16" s="12"/>
      <c r="B16" s="25">
        <v>322</v>
      </c>
      <c r="C16" s="20" t="s">
        <v>0</v>
      </c>
      <c r="D16" s="46">
        <v>9892112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9892112</v>
      </c>
      <c r="O16" s="47">
        <f t="shared" si="1"/>
        <v>1188.8128830669391</v>
      </c>
      <c r="P16" s="9"/>
    </row>
    <row r="17" spans="1:16">
      <c r="A17" s="12"/>
      <c r="B17" s="25">
        <v>323.10000000000002</v>
      </c>
      <c r="C17" s="20" t="s">
        <v>19</v>
      </c>
      <c r="D17" s="46">
        <v>1956232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1956232</v>
      </c>
      <c r="O17" s="47">
        <f t="shared" si="1"/>
        <v>235.09578175700037</v>
      </c>
      <c r="P17" s="9"/>
    </row>
    <row r="18" spans="1:16">
      <c r="A18" s="12"/>
      <c r="B18" s="25">
        <v>323.39999999999998</v>
      </c>
      <c r="C18" s="20" t="s">
        <v>20</v>
      </c>
      <c r="D18" s="46">
        <v>270708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270708</v>
      </c>
      <c r="O18" s="47">
        <f t="shared" si="1"/>
        <v>32.533109001321954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1840129</v>
      </c>
      <c r="F19" s="46">
        <v>720810</v>
      </c>
      <c r="G19" s="46">
        <v>223595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2784534</v>
      </c>
      <c r="O19" s="47">
        <f t="shared" si="1"/>
        <v>334.63934623242397</v>
      </c>
      <c r="P19" s="9"/>
    </row>
    <row r="20" spans="1:16">
      <c r="A20" s="12"/>
      <c r="B20" s="25">
        <v>329</v>
      </c>
      <c r="C20" s="20" t="s">
        <v>21</v>
      </c>
      <c r="D20" s="46">
        <v>1234249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1234249</v>
      </c>
      <c r="O20" s="47">
        <f t="shared" si="1"/>
        <v>148.32940752313425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1282064</v>
      </c>
      <c r="E21" s="32">
        <f t="shared" si="5"/>
        <v>0</v>
      </c>
      <c r="F21" s="32">
        <f t="shared" si="5"/>
        <v>0</v>
      </c>
      <c r="G21" s="32">
        <f t="shared" si="5"/>
        <v>6723641</v>
      </c>
      <c r="H21" s="32">
        <f t="shared" si="5"/>
        <v>0</v>
      </c>
      <c r="I21" s="32">
        <f t="shared" si="5"/>
        <v>0</v>
      </c>
      <c r="J21" s="32">
        <f t="shared" si="5"/>
        <v>29835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8035540</v>
      </c>
      <c r="O21" s="45">
        <f t="shared" si="1"/>
        <v>965.69402716019704</v>
      </c>
      <c r="P21" s="10"/>
    </row>
    <row r="22" spans="1:16">
      <c r="A22" s="12"/>
      <c r="B22" s="25">
        <v>331.2</v>
      </c>
      <c r="C22" s="20" t="s">
        <v>22</v>
      </c>
      <c r="D22" s="46">
        <v>66009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66009</v>
      </c>
      <c r="O22" s="47">
        <f t="shared" si="1"/>
        <v>7.9328205744501865</v>
      </c>
      <c r="P22" s="9"/>
    </row>
    <row r="23" spans="1:16">
      <c r="A23" s="12"/>
      <c r="B23" s="25">
        <v>331.5</v>
      </c>
      <c r="C23" s="20" t="s">
        <v>93</v>
      </c>
      <c r="D23" s="46">
        <v>121979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28265</v>
      </c>
      <c r="K23" s="46">
        <v>0</v>
      </c>
      <c r="L23" s="46">
        <v>0</v>
      </c>
      <c r="M23" s="46">
        <v>0</v>
      </c>
      <c r="N23" s="46">
        <f t="shared" si="4"/>
        <v>150244</v>
      </c>
      <c r="O23" s="47">
        <f t="shared" si="1"/>
        <v>18.056002884268718</v>
      </c>
      <c r="P23" s="9"/>
    </row>
    <row r="24" spans="1:16">
      <c r="A24" s="12"/>
      <c r="B24" s="25">
        <v>334.5</v>
      </c>
      <c r="C24" s="20" t="s">
        <v>94</v>
      </c>
      <c r="D24" s="46">
        <v>7392</v>
      </c>
      <c r="E24" s="46">
        <v>0</v>
      </c>
      <c r="F24" s="46">
        <v>0</v>
      </c>
      <c r="G24" s="46">
        <v>6100465</v>
      </c>
      <c r="H24" s="46">
        <v>0</v>
      </c>
      <c r="I24" s="46">
        <v>0</v>
      </c>
      <c r="J24" s="46">
        <v>1570</v>
      </c>
      <c r="K24" s="46">
        <v>0</v>
      </c>
      <c r="L24" s="46">
        <v>0</v>
      </c>
      <c r="M24" s="46">
        <v>0</v>
      </c>
      <c r="N24" s="46">
        <f t="shared" ref="N24:N31" si="6">SUM(D24:M24)</f>
        <v>6109427</v>
      </c>
      <c r="O24" s="47">
        <f t="shared" si="1"/>
        <v>734.21788246604979</v>
      </c>
      <c r="P24" s="9"/>
    </row>
    <row r="25" spans="1:16">
      <c r="A25" s="12"/>
      <c r="B25" s="25">
        <v>335.12</v>
      </c>
      <c r="C25" s="20" t="s">
        <v>107</v>
      </c>
      <c r="D25" s="46">
        <v>280793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280793</v>
      </c>
      <c r="O25" s="47">
        <f t="shared" si="1"/>
        <v>33.745102752073066</v>
      </c>
      <c r="P25" s="9"/>
    </row>
    <row r="26" spans="1:16">
      <c r="A26" s="12"/>
      <c r="B26" s="25">
        <v>335.15</v>
      </c>
      <c r="C26" s="20" t="s">
        <v>108</v>
      </c>
      <c r="D26" s="46">
        <v>24393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24393</v>
      </c>
      <c r="O26" s="47">
        <f t="shared" si="1"/>
        <v>2.9314986179545728</v>
      </c>
      <c r="P26" s="9"/>
    </row>
    <row r="27" spans="1:16">
      <c r="A27" s="12"/>
      <c r="B27" s="25">
        <v>335.18</v>
      </c>
      <c r="C27" s="20" t="s">
        <v>109</v>
      </c>
      <c r="D27" s="46">
        <v>672120</v>
      </c>
      <c r="E27" s="46">
        <v>0</v>
      </c>
      <c r="F27" s="46">
        <v>0</v>
      </c>
      <c r="G27" s="46">
        <v>623176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1295296</v>
      </c>
      <c r="O27" s="47">
        <f t="shared" si="1"/>
        <v>155.6659055401995</v>
      </c>
      <c r="P27" s="9"/>
    </row>
    <row r="28" spans="1:16">
      <c r="A28" s="12"/>
      <c r="B28" s="25">
        <v>335.23</v>
      </c>
      <c r="C28" s="20" t="s">
        <v>77</v>
      </c>
      <c r="D28" s="46">
        <v>36691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36691</v>
      </c>
      <c r="O28" s="47">
        <f t="shared" si="1"/>
        <v>4.4094459800504744</v>
      </c>
      <c r="P28" s="9"/>
    </row>
    <row r="29" spans="1:16">
      <c r="A29" s="12"/>
      <c r="B29" s="25">
        <v>335.29</v>
      </c>
      <c r="C29" s="20" t="s">
        <v>78</v>
      </c>
      <c r="D29" s="46">
        <v>3416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3416</v>
      </c>
      <c r="O29" s="47">
        <f t="shared" si="1"/>
        <v>0.41052758081961305</v>
      </c>
      <c r="P29" s="9"/>
    </row>
    <row r="30" spans="1:16">
      <c r="A30" s="12"/>
      <c r="B30" s="25">
        <v>335.49</v>
      </c>
      <c r="C30" s="20" t="s">
        <v>79</v>
      </c>
      <c r="D30" s="46">
        <v>21569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21569</v>
      </c>
      <c r="O30" s="47">
        <f t="shared" si="1"/>
        <v>2.5921163321716141</v>
      </c>
      <c r="P30" s="9"/>
    </row>
    <row r="31" spans="1:16">
      <c r="A31" s="12"/>
      <c r="B31" s="25">
        <v>335.9</v>
      </c>
      <c r="C31" s="20" t="s">
        <v>31</v>
      </c>
      <c r="D31" s="46">
        <v>24217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24217</v>
      </c>
      <c r="O31" s="47">
        <f t="shared" si="1"/>
        <v>2.9103473140247567</v>
      </c>
      <c r="P31" s="9"/>
    </row>
    <row r="32" spans="1:16">
      <c r="A32" s="12"/>
      <c r="B32" s="25">
        <v>338</v>
      </c>
      <c r="C32" s="20" t="s">
        <v>33</v>
      </c>
      <c r="D32" s="46">
        <v>23485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23485</v>
      </c>
      <c r="O32" s="47">
        <f t="shared" si="1"/>
        <v>2.8223771181348396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SUM(D34:D47)</f>
        <v>5152761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6111369</v>
      </c>
      <c r="J33" s="32">
        <f t="shared" si="7"/>
        <v>8787427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20051557</v>
      </c>
      <c r="O33" s="45">
        <f t="shared" si="1"/>
        <v>2409.7532748467734</v>
      </c>
      <c r="P33" s="10"/>
    </row>
    <row r="34" spans="1:16">
      <c r="A34" s="12"/>
      <c r="B34" s="25">
        <v>341.2</v>
      </c>
      <c r="C34" s="20" t="s">
        <v>110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8787427</v>
      </c>
      <c r="K34" s="46">
        <v>0</v>
      </c>
      <c r="L34" s="46">
        <v>0</v>
      </c>
      <c r="M34" s="46">
        <v>0</v>
      </c>
      <c r="N34" s="46">
        <f t="shared" ref="N34:N47" si="8">SUM(D34:M34)</f>
        <v>8787427</v>
      </c>
      <c r="O34" s="47">
        <f t="shared" si="1"/>
        <v>1056.0542002163202</v>
      </c>
      <c r="P34" s="9"/>
    </row>
    <row r="35" spans="1:16">
      <c r="A35" s="12"/>
      <c r="B35" s="25">
        <v>342.1</v>
      </c>
      <c r="C35" s="20" t="s">
        <v>42</v>
      </c>
      <c r="D35" s="46">
        <v>1580157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1580157</v>
      </c>
      <c r="O35" s="47">
        <f t="shared" si="1"/>
        <v>189.8998918399231</v>
      </c>
      <c r="P35" s="9"/>
    </row>
    <row r="36" spans="1:16">
      <c r="A36" s="12"/>
      <c r="B36" s="25">
        <v>342.2</v>
      </c>
      <c r="C36" s="20" t="s">
        <v>43</v>
      </c>
      <c r="D36" s="46">
        <v>60574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60574</v>
      </c>
      <c r="O36" s="47">
        <f t="shared" si="1"/>
        <v>7.2796538877538755</v>
      </c>
      <c r="P36" s="9"/>
    </row>
    <row r="37" spans="1:16">
      <c r="A37" s="12"/>
      <c r="B37" s="25">
        <v>342.3</v>
      </c>
      <c r="C37" s="20" t="s">
        <v>126</v>
      </c>
      <c r="D37" s="46">
        <v>14508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14508</v>
      </c>
      <c r="O37" s="47">
        <f t="shared" ref="O37:O68" si="9">(N37/O$70)</f>
        <v>1.7435404398509795</v>
      </c>
      <c r="P37" s="9"/>
    </row>
    <row r="38" spans="1:16">
      <c r="A38" s="12"/>
      <c r="B38" s="25">
        <v>342.5</v>
      </c>
      <c r="C38" s="20" t="s">
        <v>80</v>
      </c>
      <c r="D38" s="46">
        <v>153723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153723</v>
      </c>
      <c r="O38" s="47">
        <f t="shared" si="9"/>
        <v>18.474101670472297</v>
      </c>
      <c r="P38" s="9"/>
    </row>
    <row r="39" spans="1:16">
      <c r="A39" s="12"/>
      <c r="B39" s="25">
        <v>342.6</v>
      </c>
      <c r="C39" s="20" t="s">
        <v>81</v>
      </c>
      <c r="D39" s="46">
        <v>492105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492105</v>
      </c>
      <c r="O39" s="47">
        <f t="shared" si="9"/>
        <v>59.140127388535035</v>
      </c>
      <c r="P39" s="9"/>
    </row>
    <row r="40" spans="1:16">
      <c r="A40" s="12"/>
      <c r="B40" s="25">
        <v>343.4</v>
      </c>
      <c r="C40" s="20" t="s">
        <v>44</v>
      </c>
      <c r="D40" s="46">
        <v>1171953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1171953</v>
      </c>
      <c r="O40" s="47">
        <f t="shared" si="9"/>
        <v>140.84280735488522</v>
      </c>
      <c r="P40" s="9"/>
    </row>
    <row r="41" spans="1:16">
      <c r="A41" s="12"/>
      <c r="B41" s="25">
        <v>343.9</v>
      </c>
      <c r="C41" s="20" t="s">
        <v>45</v>
      </c>
      <c r="D41" s="46">
        <v>3757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3757</v>
      </c>
      <c r="O41" s="47">
        <f t="shared" si="9"/>
        <v>0.45150823218363179</v>
      </c>
      <c r="P41" s="9"/>
    </row>
    <row r="42" spans="1:16">
      <c r="A42" s="12"/>
      <c r="B42" s="25">
        <v>344.2</v>
      </c>
      <c r="C42" s="20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4115482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4115482</v>
      </c>
      <c r="O42" s="47">
        <f t="shared" si="9"/>
        <v>494.58983295277011</v>
      </c>
      <c r="P42" s="9"/>
    </row>
    <row r="43" spans="1:16">
      <c r="A43" s="12"/>
      <c r="B43" s="25">
        <v>344.5</v>
      </c>
      <c r="C43" s="20" t="s">
        <v>112</v>
      </c>
      <c r="D43" s="46">
        <v>1219460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1219460</v>
      </c>
      <c r="O43" s="47">
        <f t="shared" si="9"/>
        <v>146.55209710371349</v>
      </c>
      <c r="P43" s="9"/>
    </row>
    <row r="44" spans="1:16">
      <c r="A44" s="12"/>
      <c r="B44" s="25">
        <v>347.2</v>
      </c>
      <c r="C44" s="20" t="s">
        <v>47</v>
      </c>
      <c r="D44" s="46">
        <v>267970</v>
      </c>
      <c r="E44" s="46">
        <v>0</v>
      </c>
      <c r="F44" s="46">
        <v>0</v>
      </c>
      <c r="G44" s="46">
        <v>0</v>
      </c>
      <c r="H44" s="46">
        <v>0</v>
      </c>
      <c r="I44" s="46">
        <v>1746478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2014448</v>
      </c>
      <c r="O44" s="47">
        <f t="shared" si="9"/>
        <v>242.09205624323999</v>
      </c>
      <c r="P44" s="9"/>
    </row>
    <row r="45" spans="1:16">
      <c r="A45" s="12"/>
      <c r="B45" s="25">
        <v>347.4</v>
      </c>
      <c r="C45" s="20" t="s">
        <v>140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3962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3962</v>
      </c>
      <c r="O45" s="47">
        <f t="shared" si="9"/>
        <v>0.47614469414733807</v>
      </c>
      <c r="P45" s="9"/>
    </row>
    <row r="46" spans="1:16">
      <c r="A46" s="12"/>
      <c r="B46" s="25">
        <v>347.9</v>
      </c>
      <c r="C46" s="20" t="s">
        <v>127</v>
      </c>
      <c r="D46" s="46">
        <v>96051</v>
      </c>
      <c r="E46" s="46">
        <v>0</v>
      </c>
      <c r="F46" s="46">
        <v>0</v>
      </c>
      <c r="G46" s="46">
        <v>0</v>
      </c>
      <c r="H46" s="46">
        <v>0</v>
      </c>
      <c r="I46" s="46">
        <v>163098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259149</v>
      </c>
      <c r="O46" s="47">
        <f t="shared" si="9"/>
        <v>31.143973080158634</v>
      </c>
      <c r="P46" s="9"/>
    </row>
    <row r="47" spans="1:16">
      <c r="A47" s="12"/>
      <c r="B47" s="25">
        <v>349</v>
      </c>
      <c r="C47" s="20" t="s">
        <v>1</v>
      </c>
      <c r="D47" s="46">
        <v>92503</v>
      </c>
      <c r="E47" s="46">
        <v>0</v>
      </c>
      <c r="F47" s="46">
        <v>0</v>
      </c>
      <c r="G47" s="46">
        <v>0</v>
      </c>
      <c r="H47" s="46">
        <v>0</v>
      </c>
      <c r="I47" s="46">
        <v>82349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174852</v>
      </c>
      <c r="O47" s="47">
        <f t="shared" si="9"/>
        <v>21.013339742819372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SUM(D49:D54)</f>
        <v>904075</v>
      </c>
      <c r="E48" s="32">
        <f t="shared" si="10"/>
        <v>11960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6" si="11">SUM(D48:M48)</f>
        <v>916035</v>
      </c>
      <c r="O48" s="45">
        <f t="shared" si="9"/>
        <v>110.08712895084726</v>
      </c>
      <c r="P48" s="10"/>
    </row>
    <row r="49" spans="1:16">
      <c r="A49" s="13"/>
      <c r="B49" s="39">
        <v>351.1</v>
      </c>
      <c r="C49" s="21" t="s">
        <v>136</v>
      </c>
      <c r="D49" s="46">
        <v>477007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477007</v>
      </c>
      <c r="O49" s="47">
        <f t="shared" si="9"/>
        <v>57.325682009373871</v>
      </c>
      <c r="P49" s="9"/>
    </row>
    <row r="50" spans="1:16">
      <c r="A50" s="13"/>
      <c r="B50" s="39">
        <v>351.2</v>
      </c>
      <c r="C50" s="21" t="s">
        <v>83</v>
      </c>
      <c r="D50" s="46">
        <v>0</v>
      </c>
      <c r="E50" s="46">
        <v>11960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11960</v>
      </c>
      <c r="O50" s="47">
        <f t="shared" si="9"/>
        <v>1.4373272443215959</v>
      </c>
      <c r="P50" s="9"/>
    </row>
    <row r="51" spans="1:16">
      <c r="A51" s="13"/>
      <c r="B51" s="39">
        <v>351.3</v>
      </c>
      <c r="C51" s="21" t="s">
        <v>99</v>
      </c>
      <c r="D51" s="46">
        <v>728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728</v>
      </c>
      <c r="O51" s="47">
        <f t="shared" si="9"/>
        <v>8.7489484436966705E-2</v>
      </c>
      <c r="P51" s="9"/>
    </row>
    <row r="52" spans="1:16">
      <c r="A52" s="13"/>
      <c r="B52" s="39">
        <v>351.6</v>
      </c>
      <c r="C52" s="21" t="s">
        <v>141</v>
      </c>
      <c r="D52" s="46">
        <v>7700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7700</v>
      </c>
      <c r="O52" s="47">
        <f t="shared" si="9"/>
        <v>0.92536954692945561</v>
      </c>
      <c r="P52" s="9"/>
    </row>
    <row r="53" spans="1:16">
      <c r="A53" s="13"/>
      <c r="B53" s="39">
        <v>351.9</v>
      </c>
      <c r="C53" s="21" t="s">
        <v>142</v>
      </c>
      <c r="D53" s="46">
        <v>95765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95765</v>
      </c>
      <c r="O53" s="47">
        <f t="shared" si="9"/>
        <v>11.508833072947963</v>
      </c>
      <c r="P53" s="9"/>
    </row>
    <row r="54" spans="1:16">
      <c r="A54" s="13"/>
      <c r="B54" s="39">
        <v>354</v>
      </c>
      <c r="C54" s="21" t="s">
        <v>50</v>
      </c>
      <c r="D54" s="46">
        <v>322875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322875</v>
      </c>
      <c r="O54" s="47">
        <f t="shared" si="9"/>
        <v>38.802427592837397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SUM(D56:D63)</f>
        <v>1384289</v>
      </c>
      <c r="E55" s="32">
        <f t="shared" si="12"/>
        <v>5339035</v>
      </c>
      <c r="F55" s="32">
        <f t="shared" si="12"/>
        <v>12840</v>
      </c>
      <c r="G55" s="32">
        <f t="shared" si="12"/>
        <v>4719377</v>
      </c>
      <c r="H55" s="32">
        <f t="shared" si="12"/>
        <v>0</v>
      </c>
      <c r="I55" s="32">
        <f t="shared" si="12"/>
        <v>893360</v>
      </c>
      <c r="J55" s="32">
        <f t="shared" si="12"/>
        <v>1190206</v>
      </c>
      <c r="K55" s="32">
        <f t="shared" si="12"/>
        <v>30669616</v>
      </c>
      <c r="L55" s="32">
        <f t="shared" si="12"/>
        <v>2871057</v>
      </c>
      <c r="M55" s="32">
        <f t="shared" si="12"/>
        <v>0</v>
      </c>
      <c r="N55" s="32">
        <f t="shared" si="11"/>
        <v>47079780</v>
      </c>
      <c r="O55" s="45">
        <f t="shared" si="9"/>
        <v>5657.9473620959016</v>
      </c>
      <c r="P55" s="10"/>
    </row>
    <row r="56" spans="1:16">
      <c r="A56" s="12"/>
      <c r="B56" s="25">
        <v>361.1</v>
      </c>
      <c r="C56" s="20" t="s">
        <v>52</v>
      </c>
      <c r="D56" s="46">
        <v>969781</v>
      </c>
      <c r="E56" s="46">
        <v>4489901</v>
      </c>
      <c r="F56" s="46">
        <v>12840</v>
      </c>
      <c r="G56" s="46">
        <v>1497024</v>
      </c>
      <c r="H56" s="46">
        <v>0</v>
      </c>
      <c r="I56" s="46">
        <v>473895</v>
      </c>
      <c r="J56" s="46">
        <v>1197348</v>
      </c>
      <c r="K56" s="46">
        <v>2432434</v>
      </c>
      <c r="L56" s="46">
        <v>647686</v>
      </c>
      <c r="M56" s="46">
        <v>0</v>
      </c>
      <c r="N56" s="46">
        <f t="shared" si="11"/>
        <v>11720909</v>
      </c>
      <c r="O56" s="47">
        <f t="shared" si="9"/>
        <v>1408.593798822257</v>
      </c>
      <c r="P56" s="9"/>
    </row>
    <row r="57" spans="1:16">
      <c r="A57" s="12"/>
      <c r="B57" s="25">
        <v>361.4</v>
      </c>
      <c r="C57" s="20" t="s">
        <v>137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8159231</v>
      </c>
      <c r="L57" s="46">
        <v>363267</v>
      </c>
      <c r="M57" s="46">
        <v>0</v>
      </c>
      <c r="N57" s="46">
        <f t="shared" ref="N57:N63" si="13">SUM(D57:M57)</f>
        <v>8522498</v>
      </c>
      <c r="O57" s="47">
        <f t="shared" si="9"/>
        <v>1024.2155990866481</v>
      </c>
      <c r="P57" s="9"/>
    </row>
    <row r="58" spans="1:16">
      <c r="A58" s="12"/>
      <c r="B58" s="25">
        <v>362</v>
      </c>
      <c r="C58" s="20" t="s">
        <v>54</v>
      </c>
      <c r="D58" s="46">
        <v>38290</v>
      </c>
      <c r="E58" s="46">
        <v>0</v>
      </c>
      <c r="F58" s="46">
        <v>0</v>
      </c>
      <c r="G58" s="46">
        <v>0</v>
      </c>
      <c r="H58" s="46">
        <v>0</v>
      </c>
      <c r="I58" s="46">
        <v>453183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491473</v>
      </c>
      <c r="O58" s="47">
        <f t="shared" si="9"/>
        <v>59.064174978968872</v>
      </c>
      <c r="P58" s="9"/>
    </row>
    <row r="59" spans="1:16">
      <c r="A59" s="12"/>
      <c r="B59" s="25">
        <v>364</v>
      </c>
      <c r="C59" s="20" t="s">
        <v>113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-41284</v>
      </c>
      <c r="J59" s="46">
        <v>-549746</v>
      </c>
      <c r="K59" s="46">
        <v>0</v>
      </c>
      <c r="L59" s="46">
        <v>0</v>
      </c>
      <c r="M59" s="46">
        <v>0</v>
      </c>
      <c r="N59" s="46">
        <f t="shared" si="13"/>
        <v>-591030</v>
      </c>
      <c r="O59" s="47">
        <f t="shared" si="9"/>
        <v>-71.028722509313781</v>
      </c>
      <c r="P59" s="9"/>
    </row>
    <row r="60" spans="1:16">
      <c r="A60" s="12"/>
      <c r="B60" s="25">
        <v>366</v>
      </c>
      <c r="C60" s="20" t="s">
        <v>55</v>
      </c>
      <c r="D60" s="46">
        <v>0</v>
      </c>
      <c r="E60" s="46">
        <v>0</v>
      </c>
      <c r="F60" s="46">
        <v>0</v>
      </c>
      <c r="G60" s="46">
        <v>3222353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3222353</v>
      </c>
      <c r="O60" s="47">
        <f t="shared" si="9"/>
        <v>387.25549813724314</v>
      </c>
      <c r="P60" s="9"/>
    </row>
    <row r="61" spans="1:16">
      <c r="A61" s="12"/>
      <c r="B61" s="25">
        <v>368</v>
      </c>
      <c r="C61" s="20" t="s">
        <v>56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20034649</v>
      </c>
      <c r="L61" s="46">
        <v>0</v>
      </c>
      <c r="M61" s="46">
        <v>0</v>
      </c>
      <c r="N61" s="46">
        <f t="shared" si="13"/>
        <v>20034649</v>
      </c>
      <c r="O61" s="47">
        <f t="shared" si="9"/>
        <v>2407.7213075351519</v>
      </c>
      <c r="P61" s="9"/>
    </row>
    <row r="62" spans="1:16">
      <c r="A62" s="12"/>
      <c r="B62" s="25">
        <v>369.3</v>
      </c>
      <c r="C62" s="20" t="s">
        <v>57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538043</v>
      </c>
      <c r="K62" s="46">
        <v>0</v>
      </c>
      <c r="L62" s="46">
        <v>0</v>
      </c>
      <c r="M62" s="46">
        <v>0</v>
      </c>
      <c r="N62" s="46">
        <f t="shared" si="13"/>
        <v>538043</v>
      </c>
      <c r="O62" s="47">
        <f t="shared" si="9"/>
        <v>64.660858069943515</v>
      </c>
      <c r="P62" s="9"/>
    </row>
    <row r="63" spans="1:16">
      <c r="A63" s="12"/>
      <c r="B63" s="25">
        <v>369.9</v>
      </c>
      <c r="C63" s="20" t="s">
        <v>58</v>
      </c>
      <c r="D63" s="46">
        <v>376218</v>
      </c>
      <c r="E63" s="46">
        <v>849134</v>
      </c>
      <c r="F63" s="46">
        <v>0</v>
      </c>
      <c r="G63" s="46">
        <v>0</v>
      </c>
      <c r="H63" s="46">
        <v>0</v>
      </c>
      <c r="I63" s="46">
        <v>7566</v>
      </c>
      <c r="J63" s="46">
        <v>4561</v>
      </c>
      <c r="K63" s="46">
        <v>43302</v>
      </c>
      <c r="L63" s="46">
        <v>1860104</v>
      </c>
      <c r="M63" s="46">
        <v>0</v>
      </c>
      <c r="N63" s="46">
        <f t="shared" si="13"/>
        <v>3140885</v>
      </c>
      <c r="O63" s="47">
        <f t="shared" si="9"/>
        <v>377.46484797500301</v>
      </c>
      <c r="P63" s="9"/>
    </row>
    <row r="64" spans="1:16" ht="15.75">
      <c r="A64" s="29" t="s">
        <v>40</v>
      </c>
      <c r="B64" s="30"/>
      <c r="C64" s="31"/>
      <c r="D64" s="32">
        <f t="shared" ref="D64:M64" si="14">SUM(D65:D67)</f>
        <v>2161035</v>
      </c>
      <c r="E64" s="32">
        <f t="shared" si="14"/>
        <v>62252160</v>
      </c>
      <c r="F64" s="32">
        <f t="shared" si="14"/>
        <v>6736682</v>
      </c>
      <c r="G64" s="32">
        <f t="shared" si="14"/>
        <v>21615920</v>
      </c>
      <c r="H64" s="32">
        <f t="shared" si="14"/>
        <v>0</v>
      </c>
      <c r="I64" s="32">
        <f t="shared" si="14"/>
        <v>16583469</v>
      </c>
      <c r="J64" s="32">
        <f t="shared" si="14"/>
        <v>785697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110134963</v>
      </c>
      <c r="O64" s="45">
        <f t="shared" si="9"/>
        <v>13235.784521091215</v>
      </c>
      <c r="P64" s="9"/>
    </row>
    <row r="65" spans="1:119">
      <c r="A65" s="12"/>
      <c r="B65" s="25">
        <v>381</v>
      </c>
      <c r="C65" s="20" t="s">
        <v>59</v>
      </c>
      <c r="D65" s="46">
        <v>2161035</v>
      </c>
      <c r="E65" s="46">
        <v>635000</v>
      </c>
      <c r="F65" s="46">
        <v>6736682</v>
      </c>
      <c r="G65" s="46">
        <v>21615920</v>
      </c>
      <c r="H65" s="46">
        <v>0</v>
      </c>
      <c r="I65" s="46">
        <v>16583469</v>
      </c>
      <c r="J65" s="46">
        <v>110268</v>
      </c>
      <c r="K65" s="46">
        <v>0</v>
      </c>
      <c r="L65" s="46">
        <v>0</v>
      </c>
      <c r="M65" s="46">
        <v>0</v>
      </c>
      <c r="N65" s="46">
        <f>SUM(D65:M65)</f>
        <v>47842374</v>
      </c>
      <c r="O65" s="47">
        <f t="shared" si="9"/>
        <v>5749.5942795337096</v>
      </c>
      <c r="P65" s="9"/>
    </row>
    <row r="66" spans="1:119">
      <c r="A66" s="12"/>
      <c r="B66" s="25">
        <v>384</v>
      </c>
      <c r="C66" s="20" t="s">
        <v>60</v>
      </c>
      <c r="D66" s="46">
        <v>0</v>
      </c>
      <c r="E66" s="46">
        <v>60499897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60499897</v>
      </c>
      <c r="O66" s="47">
        <f t="shared" si="9"/>
        <v>7270.7483475543804</v>
      </c>
      <c r="P66" s="9"/>
    </row>
    <row r="67" spans="1:119" ht="15.75" thickBot="1">
      <c r="A67" s="12"/>
      <c r="B67" s="25">
        <v>389.4</v>
      </c>
      <c r="C67" s="20" t="s">
        <v>128</v>
      </c>
      <c r="D67" s="46">
        <v>0</v>
      </c>
      <c r="E67" s="46">
        <v>1117263</v>
      </c>
      <c r="F67" s="46">
        <v>0</v>
      </c>
      <c r="G67" s="46">
        <v>0</v>
      </c>
      <c r="H67" s="46">
        <v>0</v>
      </c>
      <c r="I67" s="46">
        <v>0</v>
      </c>
      <c r="J67" s="46">
        <v>675429</v>
      </c>
      <c r="K67" s="46">
        <v>0</v>
      </c>
      <c r="L67" s="46">
        <v>0</v>
      </c>
      <c r="M67" s="46">
        <v>0</v>
      </c>
      <c r="N67" s="46">
        <f>SUM(D67:M67)</f>
        <v>1792692</v>
      </c>
      <c r="O67" s="47">
        <f t="shared" si="9"/>
        <v>215.44189400312462</v>
      </c>
      <c r="P67" s="9"/>
    </row>
    <row r="68" spans="1:119" ht="16.5" thickBot="1">
      <c r="A68" s="14" t="s">
        <v>48</v>
      </c>
      <c r="B68" s="23"/>
      <c r="C68" s="22"/>
      <c r="D68" s="15">
        <f t="shared" ref="D68:M68" si="15">SUM(D5,D15,D21,D33,D48,D55,D64)</f>
        <v>86193671</v>
      </c>
      <c r="E68" s="15">
        <f t="shared" si="15"/>
        <v>69443284</v>
      </c>
      <c r="F68" s="15">
        <f t="shared" si="15"/>
        <v>7470332</v>
      </c>
      <c r="G68" s="15">
        <f t="shared" si="15"/>
        <v>33282533</v>
      </c>
      <c r="H68" s="15">
        <f t="shared" si="15"/>
        <v>0</v>
      </c>
      <c r="I68" s="15">
        <f t="shared" si="15"/>
        <v>23588198</v>
      </c>
      <c r="J68" s="15">
        <f t="shared" si="15"/>
        <v>10793165</v>
      </c>
      <c r="K68" s="15">
        <f t="shared" si="15"/>
        <v>30669616</v>
      </c>
      <c r="L68" s="15">
        <f t="shared" si="15"/>
        <v>2871057</v>
      </c>
      <c r="M68" s="15">
        <f t="shared" si="15"/>
        <v>0</v>
      </c>
      <c r="N68" s="15">
        <f>SUM(D68:M68)</f>
        <v>264311856</v>
      </c>
      <c r="O68" s="38">
        <f t="shared" si="9"/>
        <v>31764.434082442014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146</v>
      </c>
      <c r="M70" s="118"/>
      <c r="N70" s="118"/>
      <c r="O70" s="43">
        <v>8321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59196950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59196950</v>
      </c>
      <c r="O5" s="33">
        <f t="shared" ref="O5:O36" si="1">(N5/O$72)</f>
        <v>7136.4617239300787</v>
      </c>
      <c r="P5" s="6"/>
    </row>
    <row r="6" spans="1:133">
      <c r="A6" s="12"/>
      <c r="B6" s="25">
        <v>311</v>
      </c>
      <c r="C6" s="20" t="s">
        <v>3</v>
      </c>
      <c r="D6" s="46">
        <v>52282254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52282254</v>
      </c>
      <c r="O6" s="47">
        <f t="shared" si="1"/>
        <v>6302.8636528028937</v>
      </c>
      <c r="P6" s="9"/>
    </row>
    <row r="7" spans="1:133">
      <c r="A7" s="12"/>
      <c r="B7" s="25">
        <v>312.41000000000003</v>
      </c>
      <c r="C7" s="20" t="s">
        <v>73</v>
      </c>
      <c r="D7" s="46">
        <v>237757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237757</v>
      </c>
      <c r="O7" s="47">
        <f t="shared" si="1"/>
        <v>28.662688366485835</v>
      </c>
      <c r="P7" s="9"/>
    </row>
    <row r="8" spans="1:133">
      <c r="A8" s="12"/>
      <c r="B8" s="25">
        <v>312.42</v>
      </c>
      <c r="C8" s="20" t="s">
        <v>74</v>
      </c>
      <c r="D8" s="46">
        <v>110063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110063</v>
      </c>
      <c r="O8" s="47">
        <f t="shared" si="1"/>
        <v>13.268595539481616</v>
      </c>
      <c r="P8" s="9"/>
    </row>
    <row r="9" spans="1:133">
      <c r="A9" s="12"/>
      <c r="B9" s="25">
        <v>314.10000000000002</v>
      </c>
      <c r="C9" s="20" t="s">
        <v>12</v>
      </c>
      <c r="D9" s="46">
        <v>2599712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2599712</v>
      </c>
      <c r="O9" s="47">
        <f t="shared" si="1"/>
        <v>313.40711271850512</v>
      </c>
      <c r="P9" s="9"/>
    </row>
    <row r="10" spans="1:133">
      <c r="A10" s="12"/>
      <c r="B10" s="25">
        <v>314.3</v>
      </c>
      <c r="C10" s="20" t="s">
        <v>13</v>
      </c>
      <c r="D10" s="46">
        <v>1788414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1788414</v>
      </c>
      <c r="O10" s="47">
        <f t="shared" si="1"/>
        <v>215.60144665461121</v>
      </c>
      <c r="P10" s="9"/>
    </row>
    <row r="11" spans="1:133">
      <c r="A11" s="12"/>
      <c r="B11" s="25">
        <v>314.39999999999998</v>
      </c>
      <c r="C11" s="20" t="s">
        <v>15</v>
      </c>
      <c r="D11" s="46">
        <v>351634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351634</v>
      </c>
      <c r="O11" s="47">
        <f t="shared" si="1"/>
        <v>42.391078963230861</v>
      </c>
      <c r="P11" s="9"/>
    </row>
    <row r="12" spans="1:133">
      <c r="A12" s="12"/>
      <c r="B12" s="25">
        <v>314.8</v>
      </c>
      <c r="C12" s="20" t="s">
        <v>16</v>
      </c>
      <c r="D12" s="46">
        <v>25096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25096</v>
      </c>
      <c r="O12" s="47">
        <f t="shared" si="1"/>
        <v>3.0254370102471366</v>
      </c>
      <c r="P12" s="9"/>
    </row>
    <row r="13" spans="1:133">
      <c r="A13" s="12"/>
      <c r="B13" s="25">
        <v>315</v>
      </c>
      <c r="C13" s="20" t="s">
        <v>104</v>
      </c>
      <c r="D13" s="46">
        <v>1030521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1030521</v>
      </c>
      <c r="O13" s="47">
        <f t="shared" si="1"/>
        <v>124.23399638336348</v>
      </c>
      <c r="P13" s="9"/>
    </row>
    <row r="14" spans="1:133">
      <c r="A14" s="12"/>
      <c r="B14" s="25">
        <v>316</v>
      </c>
      <c r="C14" s="20" t="s">
        <v>105</v>
      </c>
      <c r="D14" s="46">
        <v>771499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771499</v>
      </c>
      <c r="O14" s="47">
        <f t="shared" si="1"/>
        <v>93.007715491259802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11588775</v>
      </c>
      <c r="E15" s="32">
        <f t="shared" si="3"/>
        <v>13389608</v>
      </c>
      <c r="F15" s="32">
        <f t="shared" si="3"/>
        <v>747876</v>
      </c>
      <c r="G15" s="32">
        <f t="shared" si="3"/>
        <v>230625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25956884</v>
      </c>
      <c r="O15" s="45">
        <f t="shared" si="1"/>
        <v>3129.2204942736589</v>
      </c>
      <c r="P15" s="10"/>
    </row>
    <row r="16" spans="1:133">
      <c r="A16" s="12"/>
      <c r="B16" s="25">
        <v>322</v>
      </c>
      <c r="C16" s="20" t="s">
        <v>0</v>
      </c>
      <c r="D16" s="46">
        <v>8739628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8739628</v>
      </c>
      <c r="O16" s="47">
        <f t="shared" si="1"/>
        <v>1053.6019288728151</v>
      </c>
      <c r="P16" s="9"/>
    </row>
    <row r="17" spans="1:16">
      <c r="A17" s="12"/>
      <c r="B17" s="25">
        <v>323.10000000000002</v>
      </c>
      <c r="C17" s="20" t="s">
        <v>19</v>
      </c>
      <c r="D17" s="46">
        <v>1933883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1933883</v>
      </c>
      <c r="O17" s="47">
        <f t="shared" si="1"/>
        <v>233.13839662447256</v>
      </c>
      <c r="P17" s="9"/>
    </row>
    <row r="18" spans="1:16">
      <c r="A18" s="12"/>
      <c r="B18" s="25">
        <v>323.39999999999998</v>
      </c>
      <c r="C18" s="20" t="s">
        <v>20</v>
      </c>
      <c r="D18" s="46">
        <v>315184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315184</v>
      </c>
      <c r="O18" s="47">
        <f t="shared" si="1"/>
        <v>37.996865581675706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12939073</v>
      </c>
      <c r="F19" s="46">
        <v>747876</v>
      </c>
      <c r="G19" s="46">
        <v>230625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13917574</v>
      </c>
      <c r="O19" s="47">
        <f t="shared" si="1"/>
        <v>1677.8268836648583</v>
      </c>
      <c r="P19" s="9"/>
    </row>
    <row r="20" spans="1:16">
      <c r="A20" s="12"/>
      <c r="B20" s="25">
        <v>325.2</v>
      </c>
      <c r="C20" s="20" t="s">
        <v>106</v>
      </c>
      <c r="D20" s="46">
        <v>0</v>
      </c>
      <c r="E20" s="46">
        <v>450535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450535</v>
      </c>
      <c r="O20" s="47">
        <f t="shared" si="1"/>
        <v>54.314044605183845</v>
      </c>
      <c r="P20" s="9"/>
    </row>
    <row r="21" spans="1:16">
      <c r="A21" s="12"/>
      <c r="B21" s="25">
        <v>329</v>
      </c>
      <c r="C21" s="20" t="s">
        <v>21</v>
      </c>
      <c r="D21" s="46">
        <v>600080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600080</v>
      </c>
      <c r="O21" s="47">
        <f t="shared" si="1"/>
        <v>72.342374924653399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SUM(D23:D34)</f>
        <v>1406616</v>
      </c>
      <c r="E22" s="32">
        <f t="shared" si="5"/>
        <v>0</v>
      </c>
      <c r="F22" s="32">
        <f t="shared" si="5"/>
        <v>0</v>
      </c>
      <c r="G22" s="32">
        <f t="shared" si="5"/>
        <v>7689208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9095824</v>
      </c>
      <c r="O22" s="45">
        <f t="shared" si="1"/>
        <v>1096.5429776974081</v>
      </c>
      <c r="P22" s="10"/>
    </row>
    <row r="23" spans="1:16">
      <c r="A23" s="12"/>
      <c r="B23" s="25">
        <v>331.2</v>
      </c>
      <c r="C23" s="20" t="s">
        <v>22</v>
      </c>
      <c r="D23" s="46">
        <v>109368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109368</v>
      </c>
      <c r="O23" s="47">
        <f t="shared" si="1"/>
        <v>13.184810126582278</v>
      </c>
      <c r="P23" s="9"/>
    </row>
    <row r="24" spans="1:16">
      <c r="A24" s="12"/>
      <c r="B24" s="25">
        <v>331.5</v>
      </c>
      <c r="C24" s="20" t="s">
        <v>93</v>
      </c>
      <c r="D24" s="46">
        <v>220304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220304</v>
      </c>
      <c r="O24" s="47">
        <f t="shared" si="1"/>
        <v>26.558649789029534</v>
      </c>
      <c r="P24" s="9"/>
    </row>
    <row r="25" spans="1:16">
      <c r="A25" s="12"/>
      <c r="B25" s="25">
        <v>334.5</v>
      </c>
      <c r="C25" s="20" t="s">
        <v>94</v>
      </c>
      <c r="D25" s="46">
        <v>26576</v>
      </c>
      <c r="E25" s="46">
        <v>0</v>
      </c>
      <c r="F25" s="46">
        <v>0</v>
      </c>
      <c r="G25" s="46">
        <v>7005861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7032437</v>
      </c>
      <c r="O25" s="47">
        <f t="shared" si="1"/>
        <v>847.79228450874018</v>
      </c>
      <c r="P25" s="9"/>
    </row>
    <row r="26" spans="1:16">
      <c r="A26" s="12"/>
      <c r="B26" s="25">
        <v>335.12</v>
      </c>
      <c r="C26" s="20" t="s">
        <v>107</v>
      </c>
      <c r="D26" s="46">
        <v>257704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257704</v>
      </c>
      <c r="O26" s="47">
        <f t="shared" si="1"/>
        <v>31.067389993972274</v>
      </c>
      <c r="P26" s="9"/>
    </row>
    <row r="27" spans="1:16">
      <c r="A27" s="12"/>
      <c r="B27" s="25">
        <v>335.15</v>
      </c>
      <c r="C27" s="20" t="s">
        <v>108</v>
      </c>
      <c r="D27" s="46">
        <v>32006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32006</v>
      </c>
      <c r="O27" s="47">
        <f t="shared" si="1"/>
        <v>3.8584689572031343</v>
      </c>
      <c r="P27" s="9"/>
    </row>
    <row r="28" spans="1:16">
      <c r="A28" s="12"/>
      <c r="B28" s="25">
        <v>335.18</v>
      </c>
      <c r="C28" s="20" t="s">
        <v>109</v>
      </c>
      <c r="D28" s="46">
        <v>651610</v>
      </c>
      <c r="E28" s="46">
        <v>0</v>
      </c>
      <c r="F28" s="46">
        <v>0</v>
      </c>
      <c r="G28" s="46">
        <v>576792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1228402</v>
      </c>
      <c r="O28" s="47">
        <f t="shared" si="1"/>
        <v>148.08945147679324</v>
      </c>
      <c r="P28" s="9"/>
    </row>
    <row r="29" spans="1:16">
      <c r="A29" s="12"/>
      <c r="B29" s="25">
        <v>335.23</v>
      </c>
      <c r="C29" s="20" t="s">
        <v>77</v>
      </c>
      <c r="D29" s="46">
        <v>36971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36971</v>
      </c>
      <c r="O29" s="47">
        <f t="shared" si="1"/>
        <v>4.4570223025919224</v>
      </c>
      <c r="P29" s="9"/>
    </row>
    <row r="30" spans="1:16">
      <c r="A30" s="12"/>
      <c r="B30" s="25">
        <v>335.29</v>
      </c>
      <c r="C30" s="20" t="s">
        <v>78</v>
      </c>
      <c r="D30" s="46">
        <v>2667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2667</v>
      </c>
      <c r="O30" s="47">
        <f t="shared" si="1"/>
        <v>0.32151898734177214</v>
      </c>
      <c r="P30" s="9"/>
    </row>
    <row r="31" spans="1:16">
      <c r="A31" s="12"/>
      <c r="B31" s="25">
        <v>335.49</v>
      </c>
      <c r="C31" s="20" t="s">
        <v>79</v>
      </c>
      <c r="D31" s="46">
        <v>21883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21883</v>
      </c>
      <c r="O31" s="47">
        <f t="shared" si="1"/>
        <v>2.638095238095238</v>
      </c>
      <c r="P31" s="9"/>
    </row>
    <row r="32" spans="1:16">
      <c r="A32" s="12"/>
      <c r="B32" s="25">
        <v>337.2</v>
      </c>
      <c r="C32" s="20" t="s">
        <v>32</v>
      </c>
      <c r="D32" s="46">
        <v>23325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23325</v>
      </c>
      <c r="O32" s="47">
        <f t="shared" si="1"/>
        <v>2.8119349005424956</v>
      </c>
      <c r="P32" s="9"/>
    </row>
    <row r="33" spans="1:16">
      <c r="A33" s="12"/>
      <c r="B33" s="25">
        <v>337.3</v>
      </c>
      <c r="C33" s="20" t="s">
        <v>96</v>
      </c>
      <c r="D33" s="46">
        <v>0</v>
      </c>
      <c r="E33" s="46">
        <v>0</v>
      </c>
      <c r="F33" s="46">
        <v>0</v>
      </c>
      <c r="G33" s="46">
        <v>106555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106555</v>
      </c>
      <c r="O33" s="47">
        <f t="shared" si="1"/>
        <v>12.845690174804099</v>
      </c>
      <c r="P33" s="9"/>
    </row>
    <row r="34" spans="1:16">
      <c r="A34" s="12"/>
      <c r="B34" s="25">
        <v>338</v>
      </c>
      <c r="C34" s="20" t="s">
        <v>33</v>
      </c>
      <c r="D34" s="46">
        <v>24202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24202</v>
      </c>
      <c r="O34" s="47">
        <f t="shared" si="1"/>
        <v>2.9176612417118748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SUM(D36:D49)</f>
        <v>3763590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6864719</v>
      </c>
      <c r="J35" s="32">
        <f t="shared" si="7"/>
        <v>9145302</v>
      </c>
      <c r="K35" s="32">
        <f t="shared" si="7"/>
        <v>0</v>
      </c>
      <c r="L35" s="32">
        <f t="shared" si="7"/>
        <v>496610</v>
      </c>
      <c r="M35" s="32">
        <f t="shared" si="7"/>
        <v>0</v>
      </c>
      <c r="N35" s="32">
        <f>SUM(D35:M35)</f>
        <v>20270221</v>
      </c>
      <c r="O35" s="45">
        <f t="shared" si="1"/>
        <v>2443.6673899939724</v>
      </c>
      <c r="P35" s="10"/>
    </row>
    <row r="36" spans="1:16">
      <c r="A36" s="12"/>
      <c r="B36" s="25">
        <v>341.2</v>
      </c>
      <c r="C36" s="20" t="s">
        <v>110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6726117</v>
      </c>
      <c r="K36" s="46">
        <v>0</v>
      </c>
      <c r="L36" s="46">
        <v>496610</v>
      </c>
      <c r="M36" s="46">
        <v>0</v>
      </c>
      <c r="N36" s="46">
        <f t="shared" ref="N36:N49" si="8">SUM(D36:M36)</f>
        <v>7222727</v>
      </c>
      <c r="O36" s="47">
        <f t="shared" si="1"/>
        <v>870.7326100060277</v>
      </c>
      <c r="P36" s="9"/>
    </row>
    <row r="37" spans="1:16">
      <c r="A37" s="12"/>
      <c r="B37" s="25">
        <v>342.1</v>
      </c>
      <c r="C37" s="20" t="s">
        <v>42</v>
      </c>
      <c r="D37" s="46">
        <v>708249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708249</v>
      </c>
      <c r="O37" s="47">
        <f t="shared" ref="O37:O68" si="9">(N37/O$72)</f>
        <v>85.382640144665459</v>
      </c>
      <c r="P37" s="9"/>
    </row>
    <row r="38" spans="1:16">
      <c r="A38" s="12"/>
      <c r="B38" s="25">
        <v>342.2</v>
      </c>
      <c r="C38" s="20" t="s">
        <v>43</v>
      </c>
      <c r="D38" s="46">
        <v>109645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109645</v>
      </c>
      <c r="O38" s="47">
        <f t="shared" si="9"/>
        <v>13.218203737191079</v>
      </c>
      <c r="P38" s="9"/>
    </row>
    <row r="39" spans="1:16">
      <c r="A39" s="12"/>
      <c r="B39" s="25">
        <v>342.3</v>
      </c>
      <c r="C39" s="20" t="s">
        <v>126</v>
      </c>
      <c r="D39" s="46">
        <v>6000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6000</v>
      </c>
      <c r="O39" s="47">
        <f t="shared" si="9"/>
        <v>0.72332730560578662</v>
      </c>
      <c r="P39" s="9"/>
    </row>
    <row r="40" spans="1:16">
      <c r="A40" s="12"/>
      <c r="B40" s="25">
        <v>342.5</v>
      </c>
      <c r="C40" s="20" t="s">
        <v>80</v>
      </c>
      <c r="D40" s="46">
        <v>184675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184675</v>
      </c>
      <c r="O40" s="47">
        <f t="shared" si="9"/>
        <v>22.26341169379144</v>
      </c>
      <c r="P40" s="9"/>
    </row>
    <row r="41" spans="1:16">
      <c r="A41" s="12"/>
      <c r="B41" s="25">
        <v>342.6</v>
      </c>
      <c r="C41" s="20" t="s">
        <v>81</v>
      </c>
      <c r="D41" s="46">
        <v>408074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408074</v>
      </c>
      <c r="O41" s="47">
        <f t="shared" si="9"/>
        <v>49.19517781796263</v>
      </c>
      <c r="P41" s="9"/>
    </row>
    <row r="42" spans="1:16">
      <c r="A42" s="12"/>
      <c r="B42" s="25">
        <v>343.4</v>
      </c>
      <c r="C42" s="20" t="s">
        <v>44</v>
      </c>
      <c r="D42" s="46">
        <v>1172297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1172297</v>
      </c>
      <c r="O42" s="47">
        <f t="shared" si="9"/>
        <v>141.32573839662447</v>
      </c>
      <c r="P42" s="9"/>
    </row>
    <row r="43" spans="1:16">
      <c r="A43" s="12"/>
      <c r="B43" s="25">
        <v>343.9</v>
      </c>
      <c r="C43" s="20" t="s">
        <v>45</v>
      </c>
      <c r="D43" s="46">
        <v>5304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5304</v>
      </c>
      <c r="O43" s="47">
        <f t="shared" si="9"/>
        <v>0.63942133815551538</v>
      </c>
      <c r="P43" s="9"/>
    </row>
    <row r="44" spans="1:16">
      <c r="A44" s="12"/>
      <c r="B44" s="25">
        <v>344.2</v>
      </c>
      <c r="C44" s="20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4083262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4083262</v>
      </c>
      <c r="O44" s="47">
        <f t="shared" si="9"/>
        <v>492.25581675708258</v>
      </c>
      <c r="P44" s="9"/>
    </row>
    <row r="45" spans="1:16">
      <c r="A45" s="12"/>
      <c r="B45" s="25">
        <v>344.5</v>
      </c>
      <c r="C45" s="20" t="s">
        <v>112</v>
      </c>
      <c r="D45" s="46">
        <v>1127252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1127252</v>
      </c>
      <c r="O45" s="47">
        <f t="shared" si="9"/>
        <v>135.89535864978902</v>
      </c>
      <c r="P45" s="9"/>
    </row>
    <row r="46" spans="1:16">
      <c r="A46" s="12"/>
      <c r="B46" s="25">
        <v>347.2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2455363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2455363</v>
      </c>
      <c r="O46" s="47">
        <f t="shared" si="9"/>
        <v>296.00518384569017</v>
      </c>
      <c r="P46" s="9"/>
    </row>
    <row r="47" spans="1:16">
      <c r="A47" s="12"/>
      <c r="B47" s="25">
        <v>347.4</v>
      </c>
      <c r="C47" s="20" t="s">
        <v>140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4123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4123</v>
      </c>
      <c r="O47" s="47">
        <f t="shared" si="9"/>
        <v>0.49704641350210971</v>
      </c>
      <c r="P47" s="9"/>
    </row>
    <row r="48" spans="1:16">
      <c r="A48" s="12"/>
      <c r="B48" s="25">
        <v>347.9</v>
      </c>
      <c r="C48" s="20" t="s">
        <v>127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227756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227756</v>
      </c>
      <c r="O48" s="47">
        <f t="shared" si="9"/>
        <v>27.457022302591923</v>
      </c>
      <c r="P48" s="9"/>
    </row>
    <row r="49" spans="1:16">
      <c r="A49" s="12"/>
      <c r="B49" s="25">
        <v>349</v>
      </c>
      <c r="C49" s="20" t="s">
        <v>1</v>
      </c>
      <c r="D49" s="46">
        <v>42094</v>
      </c>
      <c r="E49" s="46">
        <v>0</v>
      </c>
      <c r="F49" s="46">
        <v>0</v>
      </c>
      <c r="G49" s="46">
        <v>0</v>
      </c>
      <c r="H49" s="46">
        <v>0</v>
      </c>
      <c r="I49" s="46">
        <v>94215</v>
      </c>
      <c r="J49" s="46">
        <v>2419185</v>
      </c>
      <c r="K49" s="46">
        <v>0</v>
      </c>
      <c r="L49" s="46">
        <v>0</v>
      </c>
      <c r="M49" s="46">
        <v>0</v>
      </c>
      <c r="N49" s="46">
        <f t="shared" si="8"/>
        <v>2555494</v>
      </c>
      <c r="O49" s="47">
        <f t="shared" si="9"/>
        <v>308.07643158529237</v>
      </c>
      <c r="P49" s="9"/>
    </row>
    <row r="50" spans="1:16" ht="15.75">
      <c r="A50" s="29" t="s">
        <v>39</v>
      </c>
      <c r="B50" s="30"/>
      <c r="C50" s="31"/>
      <c r="D50" s="32">
        <f t="shared" ref="D50:M50" si="10">SUM(D51:D55)</f>
        <v>1068543</v>
      </c>
      <c r="E50" s="32">
        <f t="shared" si="10"/>
        <v>249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7" si="11">SUM(D50:M50)</f>
        <v>1068792</v>
      </c>
      <c r="O50" s="45">
        <f t="shared" si="9"/>
        <v>128.84773960216998</v>
      </c>
      <c r="P50" s="10"/>
    </row>
    <row r="51" spans="1:16">
      <c r="A51" s="13"/>
      <c r="B51" s="39">
        <v>351.1</v>
      </c>
      <c r="C51" s="21" t="s">
        <v>136</v>
      </c>
      <c r="D51" s="46">
        <v>599461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599461</v>
      </c>
      <c r="O51" s="47">
        <f t="shared" si="9"/>
        <v>72.26775165762507</v>
      </c>
      <c r="P51" s="9"/>
    </row>
    <row r="52" spans="1:16">
      <c r="A52" s="13"/>
      <c r="B52" s="39">
        <v>351.2</v>
      </c>
      <c r="C52" s="21" t="s">
        <v>83</v>
      </c>
      <c r="D52" s="46">
        <v>0</v>
      </c>
      <c r="E52" s="46">
        <v>249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249</v>
      </c>
      <c r="O52" s="47">
        <f t="shared" si="9"/>
        <v>3.0018083182640144E-2</v>
      </c>
      <c r="P52" s="9"/>
    </row>
    <row r="53" spans="1:16">
      <c r="A53" s="13"/>
      <c r="B53" s="39">
        <v>351.6</v>
      </c>
      <c r="C53" s="21" t="s">
        <v>141</v>
      </c>
      <c r="D53" s="46">
        <v>15750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15750</v>
      </c>
      <c r="O53" s="47">
        <f t="shared" si="9"/>
        <v>1.8987341772151898</v>
      </c>
      <c r="P53" s="9"/>
    </row>
    <row r="54" spans="1:16">
      <c r="A54" s="13"/>
      <c r="B54" s="39">
        <v>351.9</v>
      </c>
      <c r="C54" s="21" t="s">
        <v>142</v>
      </c>
      <c r="D54" s="46">
        <v>142487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142487</v>
      </c>
      <c r="O54" s="47">
        <f t="shared" si="9"/>
        <v>17.177456298975287</v>
      </c>
      <c r="P54" s="9"/>
    </row>
    <row r="55" spans="1:16">
      <c r="A55" s="13"/>
      <c r="B55" s="39">
        <v>354</v>
      </c>
      <c r="C55" s="21" t="s">
        <v>50</v>
      </c>
      <c r="D55" s="46">
        <v>310845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310845</v>
      </c>
      <c r="O55" s="47">
        <f t="shared" si="9"/>
        <v>37.473779385171788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SUM(D57:D65)</f>
        <v>1086394</v>
      </c>
      <c r="E56" s="32">
        <f t="shared" si="12"/>
        <v>4154426</v>
      </c>
      <c r="F56" s="32">
        <f t="shared" si="12"/>
        <v>2762</v>
      </c>
      <c r="G56" s="32">
        <f t="shared" si="12"/>
        <v>402369</v>
      </c>
      <c r="H56" s="32">
        <f t="shared" si="12"/>
        <v>0</v>
      </c>
      <c r="I56" s="32">
        <f t="shared" si="12"/>
        <v>-208625</v>
      </c>
      <c r="J56" s="32">
        <f t="shared" si="12"/>
        <v>501303</v>
      </c>
      <c r="K56" s="32">
        <f t="shared" si="12"/>
        <v>31733953</v>
      </c>
      <c r="L56" s="32">
        <f t="shared" si="12"/>
        <v>4240959</v>
      </c>
      <c r="M56" s="32">
        <f t="shared" si="12"/>
        <v>0</v>
      </c>
      <c r="N56" s="32">
        <f t="shared" si="11"/>
        <v>41913541</v>
      </c>
      <c r="O56" s="45">
        <f t="shared" si="9"/>
        <v>5052.8681133212776</v>
      </c>
      <c r="P56" s="10"/>
    </row>
    <row r="57" spans="1:16">
      <c r="A57" s="12"/>
      <c r="B57" s="25">
        <v>361.1</v>
      </c>
      <c r="C57" s="20" t="s">
        <v>52</v>
      </c>
      <c r="D57" s="46">
        <v>702261</v>
      </c>
      <c r="E57" s="46">
        <v>3215453</v>
      </c>
      <c r="F57" s="46">
        <v>2762</v>
      </c>
      <c r="G57" s="46">
        <v>376369</v>
      </c>
      <c r="H57" s="46">
        <v>0</v>
      </c>
      <c r="I57" s="46">
        <v>63516</v>
      </c>
      <c r="J57" s="46">
        <v>170285</v>
      </c>
      <c r="K57" s="46">
        <v>163580</v>
      </c>
      <c r="L57" s="46">
        <v>8449</v>
      </c>
      <c r="M57" s="46">
        <v>0</v>
      </c>
      <c r="N57" s="46">
        <f t="shared" si="11"/>
        <v>4702675</v>
      </c>
      <c r="O57" s="47">
        <f t="shared" si="9"/>
        <v>566.92887281494882</v>
      </c>
      <c r="P57" s="9"/>
    </row>
    <row r="58" spans="1:16">
      <c r="A58" s="12"/>
      <c r="B58" s="25">
        <v>361.2</v>
      </c>
      <c r="C58" s="20" t="s">
        <v>85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872653</v>
      </c>
      <c r="L58" s="46">
        <v>578457</v>
      </c>
      <c r="M58" s="46">
        <v>0</v>
      </c>
      <c r="N58" s="46">
        <f t="shared" ref="N58:N65" si="13">SUM(D58:M58)</f>
        <v>1451110</v>
      </c>
      <c r="O58" s="47">
        <f t="shared" si="9"/>
        <v>174.93791440626885</v>
      </c>
      <c r="P58" s="9"/>
    </row>
    <row r="59" spans="1:16">
      <c r="A59" s="12"/>
      <c r="B59" s="25">
        <v>361.3</v>
      </c>
      <c r="C59" s="20" t="s">
        <v>53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15288021</v>
      </c>
      <c r="L59" s="46">
        <v>1302883</v>
      </c>
      <c r="M59" s="46">
        <v>0</v>
      </c>
      <c r="N59" s="46">
        <f t="shared" si="13"/>
        <v>16590904</v>
      </c>
      <c r="O59" s="47">
        <f t="shared" si="9"/>
        <v>2000.1089813140445</v>
      </c>
      <c r="P59" s="9"/>
    </row>
    <row r="60" spans="1:16">
      <c r="A60" s="12"/>
      <c r="B60" s="25">
        <v>362</v>
      </c>
      <c r="C60" s="20" t="s">
        <v>54</v>
      </c>
      <c r="D60" s="46">
        <v>34840</v>
      </c>
      <c r="E60" s="46">
        <v>0</v>
      </c>
      <c r="F60" s="46">
        <v>0</v>
      </c>
      <c r="G60" s="46">
        <v>0</v>
      </c>
      <c r="H60" s="46">
        <v>0</v>
      </c>
      <c r="I60" s="46">
        <v>1340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36180</v>
      </c>
      <c r="O60" s="47">
        <f t="shared" si="9"/>
        <v>4.3616636528028936</v>
      </c>
      <c r="P60" s="9"/>
    </row>
    <row r="61" spans="1:16">
      <c r="A61" s="12"/>
      <c r="B61" s="25">
        <v>364</v>
      </c>
      <c r="C61" s="20" t="s">
        <v>113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-275832</v>
      </c>
      <c r="J61" s="46">
        <v>142325</v>
      </c>
      <c r="K61" s="46">
        <v>0</v>
      </c>
      <c r="L61" s="46">
        <v>0</v>
      </c>
      <c r="M61" s="46">
        <v>0</v>
      </c>
      <c r="N61" s="46">
        <f t="shared" si="13"/>
        <v>-133507</v>
      </c>
      <c r="O61" s="47">
        <f t="shared" si="9"/>
        <v>-16.094876431585291</v>
      </c>
      <c r="P61" s="9"/>
    </row>
    <row r="62" spans="1:16">
      <c r="A62" s="12"/>
      <c r="B62" s="25">
        <v>366</v>
      </c>
      <c r="C62" s="20" t="s">
        <v>55</v>
      </c>
      <c r="D62" s="46">
        <v>0</v>
      </c>
      <c r="E62" s="46">
        <v>560675</v>
      </c>
      <c r="F62" s="46">
        <v>0</v>
      </c>
      <c r="G62" s="46">
        <v>5000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565675</v>
      </c>
      <c r="O62" s="47">
        <f t="shared" si="9"/>
        <v>68.194695599758887</v>
      </c>
      <c r="P62" s="9"/>
    </row>
    <row r="63" spans="1:16">
      <c r="A63" s="12"/>
      <c r="B63" s="25">
        <v>368</v>
      </c>
      <c r="C63" s="20" t="s">
        <v>56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15341208</v>
      </c>
      <c r="L63" s="46">
        <v>0</v>
      </c>
      <c r="M63" s="46">
        <v>0</v>
      </c>
      <c r="N63" s="46">
        <f t="shared" si="13"/>
        <v>15341208</v>
      </c>
      <c r="O63" s="47">
        <f t="shared" si="9"/>
        <v>1849.4524412296564</v>
      </c>
      <c r="P63" s="9"/>
    </row>
    <row r="64" spans="1:16">
      <c r="A64" s="12"/>
      <c r="B64" s="25">
        <v>369.3</v>
      </c>
      <c r="C64" s="20" t="s">
        <v>57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185754</v>
      </c>
      <c r="K64" s="46">
        <v>0</v>
      </c>
      <c r="L64" s="46">
        <v>0</v>
      </c>
      <c r="M64" s="46">
        <v>0</v>
      </c>
      <c r="N64" s="46">
        <f t="shared" si="13"/>
        <v>185754</v>
      </c>
      <c r="O64" s="47">
        <f t="shared" si="9"/>
        <v>22.393490054249547</v>
      </c>
      <c r="P64" s="9"/>
    </row>
    <row r="65" spans="1:119">
      <c r="A65" s="12"/>
      <c r="B65" s="25">
        <v>369.9</v>
      </c>
      <c r="C65" s="20" t="s">
        <v>58</v>
      </c>
      <c r="D65" s="46">
        <v>349293</v>
      </c>
      <c r="E65" s="46">
        <v>378298</v>
      </c>
      <c r="F65" s="46">
        <v>0</v>
      </c>
      <c r="G65" s="46">
        <v>21000</v>
      </c>
      <c r="H65" s="46">
        <v>0</v>
      </c>
      <c r="I65" s="46">
        <v>2351</v>
      </c>
      <c r="J65" s="46">
        <v>2939</v>
      </c>
      <c r="K65" s="46">
        <v>68491</v>
      </c>
      <c r="L65" s="46">
        <v>2351170</v>
      </c>
      <c r="M65" s="46">
        <v>0</v>
      </c>
      <c r="N65" s="46">
        <f t="shared" si="13"/>
        <v>3173542</v>
      </c>
      <c r="O65" s="47">
        <f t="shared" si="9"/>
        <v>382.58493068113319</v>
      </c>
      <c r="P65" s="9"/>
    </row>
    <row r="66" spans="1:119" ht="15.75">
      <c r="A66" s="29" t="s">
        <v>40</v>
      </c>
      <c r="B66" s="30"/>
      <c r="C66" s="31"/>
      <c r="D66" s="32">
        <f t="shared" ref="D66:M66" si="14">SUM(D67:D69)</f>
        <v>585000</v>
      </c>
      <c r="E66" s="32">
        <f t="shared" si="14"/>
        <v>1130000</v>
      </c>
      <c r="F66" s="32">
        <f t="shared" si="14"/>
        <v>6916632</v>
      </c>
      <c r="G66" s="32">
        <f t="shared" si="14"/>
        <v>12148324</v>
      </c>
      <c r="H66" s="32">
        <f t="shared" si="14"/>
        <v>0</v>
      </c>
      <c r="I66" s="32">
        <f t="shared" si="14"/>
        <v>6361358</v>
      </c>
      <c r="J66" s="32">
        <f t="shared" si="14"/>
        <v>352341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27493655</v>
      </c>
      <c r="O66" s="45">
        <f t="shared" si="9"/>
        <v>3314.4852320675104</v>
      </c>
      <c r="P66" s="9"/>
    </row>
    <row r="67" spans="1:119">
      <c r="A67" s="12"/>
      <c r="B67" s="25">
        <v>381</v>
      </c>
      <c r="C67" s="20" t="s">
        <v>59</v>
      </c>
      <c r="D67" s="46">
        <v>585000</v>
      </c>
      <c r="E67" s="46">
        <v>1130000</v>
      </c>
      <c r="F67" s="46">
        <v>6916632</v>
      </c>
      <c r="G67" s="46">
        <v>12148324</v>
      </c>
      <c r="H67" s="46">
        <v>0</v>
      </c>
      <c r="I67" s="46">
        <v>4600000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25379956</v>
      </c>
      <c r="O67" s="47">
        <f t="shared" si="9"/>
        <v>3059.6691983122364</v>
      </c>
      <c r="P67" s="9"/>
    </row>
    <row r="68" spans="1:119">
      <c r="A68" s="12"/>
      <c r="B68" s="25">
        <v>388.1</v>
      </c>
      <c r="C68" s="20" t="s">
        <v>115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-3700</v>
      </c>
      <c r="K68" s="46">
        <v>0</v>
      </c>
      <c r="L68" s="46">
        <v>0</v>
      </c>
      <c r="M68" s="46">
        <v>0</v>
      </c>
      <c r="N68" s="46">
        <f>SUM(D68:M68)</f>
        <v>-3700</v>
      </c>
      <c r="O68" s="47">
        <f t="shared" si="9"/>
        <v>-0.44605183845690177</v>
      </c>
      <c r="P68" s="9"/>
    </row>
    <row r="69" spans="1:119" ht="15.75" thickBot="1">
      <c r="A69" s="12"/>
      <c r="B69" s="25">
        <v>389.4</v>
      </c>
      <c r="C69" s="20" t="s">
        <v>128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1761358</v>
      </c>
      <c r="J69" s="46">
        <v>356041</v>
      </c>
      <c r="K69" s="46">
        <v>0</v>
      </c>
      <c r="L69" s="46">
        <v>0</v>
      </c>
      <c r="M69" s="46">
        <v>0</v>
      </c>
      <c r="N69" s="46">
        <f>SUM(D69:M69)</f>
        <v>2117399</v>
      </c>
      <c r="O69" s="47">
        <f>(N69/O$72)</f>
        <v>255.26208559373117</v>
      </c>
      <c r="P69" s="9"/>
    </row>
    <row r="70" spans="1:119" ht="16.5" thickBot="1">
      <c r="A70" s="14" t="s">
        <v>48</v>
      </c>
      <c r="B70" s="23"/>
      <c r="C70" s="22"/>
      <c r="D70" s="15">
        <f t="shared" ref="D70:M70" si="15">SUM(D5,D15,D22,D35,D50,D56,D66)</f>
        <v>78695868</v>
      </c>
      <c r="E70" s="15">
        <f t="shared" si="15"/>
        <v>18674283</v>
      </c>
      <c r="F70" s="15">
        <f t="shared" si="15"/>
        <v>7667270</v>
      </c>
      <c r="G70" s="15">
        <f t="shared" si="15"/>
        <v>20470526</v>
      </c>
      <c r="H70" s="15">
        <f t="shared" si="15"/>
        <v>0</v>
      </c>
      <c r="I70" s="15">
        <f t="shared" si="15"/>
        <v>13017452</v>
      </c>
      <c r="J70" s="15">
        <f t="shared" si="15"/>
        <v>9998946</v>
      </c>
      <c r="K70" s="15">
        <f t="shared" si="15"/>
        <v>31733953</v>
      </c>
      <c r="L70" s="15">
        <f t="shared" si="15"/>
        <v>4737569</v>
      </c>
      <c r="M70" s="15">
        <f t="shared" si="15"/>
        <v>0</v>
      </c>
      <c r="N70" s="15">
        <f>SUM(D70:M70)</f>
        <v>184995867</v>
      </c>
      <c r="O70" s="38">
        <f>(N70/O$72)</f>
        <v>22302.093670886075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143</v>
      </c>
      <c r="M72" s="118"/>
      <c r="N72" s="118"/>
      <c r="O72" s="43">
        <v>8295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90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56957662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56957662</v>
      </c>
      <c r="O5" s="33">
        <f t="shared" ref="O5:O36" si="1">(N5/O$65)</f>
        <v>6869.8181160294298</v>
      </c>
      <c r="P5" s="6"/>
    </row>
    <row r="6" spans="1:133">
      <c r="A6" s="12"/>
      <c r="B6" s="25">
        <v>311</v>
      </c>
      <c r="C6" s="20" t="s">
        <v>3</v>
      </c>
      <c r="D6" s="46">
        <v>50195981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50195981</v>
      </c>
      <c r="O6" s="47">
        <f t="shared" si="1"/>
        <v>6054.2734290194185</v>
      </c>
      <c r="P6" s="9"/>
    </row>
    <row r="7" spans="1:133">
      <c r="A7" s="12"/>
      <c r="B7" s="25">
        <v>312.41000000000003</v>
      </c>
      <c r="C7" s="20" t="s">
        <v>73</v>
      </c>
      <c r="D7" s="46">
        <v>240037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240037</v>
      </c>
      <c r="O7" s="47">
        <f t="shared" si="1"/>
        <v>28.951513689542878</v>
      </c>
      <c r="P7" s="9"/>
    </row>
    <row r="8" spans="1:133">
      <c r="A8" s="12"/>
      <c r="B8" s="25">
        <v>312.42</v>
      </c>
      <c r="C8" s="20" t="s">
        <v>74</v>
      </c>
      <c r="D8" s="46">
        <v>112244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112244</v>
      </c>
      <c r="O8" s="47">
        <f t="shared" si="1"/>
        <v>13.53805331081896</v>
      </c>
      <c r="P8" s="9"/>
    </row>
    <row r="9" spans="1:133">
      <c r="A9" s="12"/>
      <c r="B9" s="25">
        <v>314.10000000000002</v>
      </c>
      <c r="C9" s="20" t="s">
        <v>12</v>
      </c>
      <c r="D9" s="46">
        <v>2531458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2531458</v>
      </c>
      <c r="O9" s="47">
        <f t="shared" si="1"/>
        <v>305.32601616210349</v>
      </c>
      <c r="P9" s="9"/>
    </row>
    <row r="10" spans="1:133">
      <c r="A10" s="12"/>
      <c r="B10" s="25">
        <v>314.3</v>
      </c>
      <c r="C10" s="20" t="s">
        <v>13</v>
      </c>
      <c r="D10" s="46">
        <v>1842141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1842141</v>
      </c>
      <c r="O10" s="47">
        <f t="shared" si="1"/>
        <v>222.18562296466047</v>
      </c>
      <c r="P10" s="9"/>
    </row>
    <row r="11" spans="1:133">
      <c r="A11" s="12"/>
      <c r="B11" s="25">
        <v>314.39999999999998</v>
      </c>
      <c r="C11" s="20" t="s">
        <v>15</v>
      </c>
      <c r="D11" s="46">
        <v>345385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345385</v>
      </c>
      <c r="O11" s="47">
        <f t="shared" si="1"/>
        <v>41.65782173441081</v>
      </c>
      <c r="P11" s="9"/>
    </row>
    <row r="12" spans="1:133">
      <c r="A12" s="12"/>
      <c r="B12" s="25">
        <v>314.8</v>
      </c>
      <c r="C12" s="20" t="s">
        <v>16</v>
      </c>
      <c r="D12" s="46">
        <v>21017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21017</v>
      </c>
      <c r="O12" s="47">
        <f t="shared" si="1"/>
        <v>2.534917380291883</v>
      </c>
      <c r="P12" s="9"/>
    </row>
    <row r="13" spans="1:133">
      <c r="A13" s="12"/>
      <c r="B13" s="25">
        <v>315</v>
      </c>
      <c r="C13" s="20" t="s">
        <v>104</v>
      </c>
      <c r="D13" s="46">
        <v>955689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955689</v>
      </c>
      <c r="O13" s="47">
        <f t="shared" si="1"/>
        <v>115.26824267277772</v>
      </c>
      <c r="P13" s="9"/>
    </row>
    <row r="14" spans="1:133">
      <c r="A14" s="12"/>
      <c r="B14" s="25">
        <v>316</v>
      </c>
      <c r="C14" s="20" t="s">
        <v>105</v>
      </c>
      <c r="D14" s="46">
        <v>713710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713710</v>
      </c>
      <c r="O14" s="47">
        <f t="shared" si="1"/>
        <v>86.082499095404657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9330239</v>
      </c>
      <c r="E15" s="32">
        <f t="shared" si="3"/>
        <v>243680</v>
      </c>
      <c r="F15" s="32">
        <f t="shared" si="3"/>
        <v>752483</v>
      </c>
      <c r="G15" s="32">
        <f t="shared" si="3"/>
        <v>231827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10558229</v>
      </c>
      <c r="O15" s="45">
        <f t="shared" si="1"/>
        <v>1273.4566397298274</v>
      </c>
      <c r="P15" s="10"/>
    </row>
    <row r="16" spans="1:133">
      <c r="A16" s="12"/>
      <c r="B16" s="25">
        <v>322</v>
      </c>
      <c r="C16" s="20" t="s">
        <v>0</v>
      </c>
      <c r="D16" s="46">
        <v>6490797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6490797</v>
      </c>
      <c r="O16" s="47">
        <f t="shared" si="1"/>
        <v>782.87263297551567</v>
      </c>
      <c r="P16" s="9"/>
    </row>
    <row r="17" spans="1:16">
      <c r="A17" s="12"/>
      <c r="B17" s="25">
        <v>323.10000000000002</v>
      </c>
      <c r="C17" s="20" t="s">
        <v>19</v>
      </c>
      <c r="D17" s="46">
        <v>1935063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1935063</v>
      </c>
      <c r="O17" s="47">
        <f t="shared" si="1"/>
        <v>233.39319744301051</v>
      </c>
      <c r="P17" s="9"/>
    </row>
    <row r="18" spans="1:16">
      <c r="A18" s="12"/>
      <c r="B18" s="25">
        <v>323.39999999999998</v>
      </c>
      <c r="C18" s="20" t="s">
        <v>20</v>
      </c>
      <c r="D18" s="46">
        <v>370652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370652</v>
      </c>
      <c r="O18" s="47">
        <f t="shared" si="1"/>
        <v>44.705343143167291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243680</v>
      </c>
      <c r="F19" s="46">
        <v>752483</v>
      </c>
      <c r="G19" s="46">
        <v>231827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1227990</v>
      </c>
      <c r="O19" s="47">
        <f t="shared" si="1"/>
        <v>148.11120492099866</v>
      </c>
      <c r="P19" s="9"/>
    </row>
    <row r="20" spans="1:16">
      <c r="A20" s="12"/>
      <c r="B20" s="25">
        <v>329</v>
      </c>
      <c r="C20" s="20" t="s">
        <v>21</v>
      </c>
      <c r="D20" s="46">
        <v>533727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533727</v>
      </c>
      <c r="O20" s="47">
        <f t="shared" si="1"/>
        <v>64.374261247135451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1028494</v>
      </c>
      <c r="E21" s="32">
        <f t="shared" si="5"/>
        <v>0</v>
      </c>
      <c r="F21" s="32">
        <f t="shared" si="5"/>
        <v>0</v>
      </c>
      <c r="G21" s="32">
        <f t="shared" si="5"/>
        <v>394232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1422726</v>
      </c>
      <c r="O21" s="45">
        <f t="shared" si="1"/>
        <v>171.59884211795924</v>
      </c>
      <c r="P21" s="10"/>
    </row>
    <row r="22" spans="1:16">
      <c r="A22" s="12"/>
      <c r="B22" s="25">
        <v>334.2</v>
      </c>
      <c r="C22" s="20" t="s">
        <v>135</v>
      </c>
      <c r="D22" s="46">
        <v>1388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1388</v>
      </c>
      <c r="O22" s="47">
        <f t="shared" si="1"/>
        <v>0.16741044506090941</v>
      </c>
      <c r="P22" s="9"/>
    </row>
    <row r="23" spans="1:16">
      <c r="A23" s="12"/>
      <c r="B23" s="25">
        <v>334.5</v>
      </c>
      <c r="C23" s="20" t="s">
        <v>94</v>
      </c>
      <c r="D23" s="46">
        <v>0</v>
      </c>
      <c r="E23" s="46">
        <v>0</v>
      </c>
      <c r="F23" s="46">
        <v>0</v>
      </c>
      <c r="G23" s="46">
        <v>43385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43385</v>
      </c>
      <c r="O23" s="47">
        <f t="shared" si="1"/>
        <v>5.2327825352792185</v>
      </c>
      <c r="P23" s="9"/>
    </row>
    <row r="24" spans="1:16">
      <c r="A24" s="12"/>
      <c r="B24" s="25">
        <v>335.12</v>
      </c>
      <c r="C24" s="20" t="s">
        <v>107</v>
      </c>
      <c r="D24" s="46">
        <v>256665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256665</v>
      </c>
      <c r="O24" s="47">
        <f t="shared" si="1"/>
        <v>30.957061874321553</v>
      </c>
      <c r="P24" s="9"/>
    </row>
    <row r="25" spans="1:16">
      <c r="A25" s="12"/>
      <c r="B25" s="25">
        <v>335.15</v>
      </c>
      <c r="C25" s="20" t="s">
        <v>108</v>
      </c>
      <c r="D25" s="46">
        <v>23635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23635</v>
      </c>
      <c r="O25" s="47">
        <f t="shared" si="1"/>
        <v>2.8506814618260763</v>
      </c>
      <c r="P25" s="9"/>
    </row>
    <row r="26" spans="1:16">
      <c r="A26" s="12"/>
      <c r="B26" s="25">
        <v>335.18</v>
      </c>
      <c r="C26" s="20" t="s">
        <v>109</v>
      </c>
      <c r="D26" s="46">
        <v>633740</v>
      </c>
      <c r="E26" s="46">
        <v>0</v>
      </c>
      <c r="F26" s="46">
        <v>0</v>
      </c>
      <c r="G26" s="46">
        <v>350847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984587</v>
      </c>
      <c r="O26" s="47">
        <f t="shared" si="1"/>
        <v>118.75370884091183</v>
      </c>
      <c r="P26" s="9"/>
    </row>
    <row r="27" spans="1:16">
      <c r="A27" s="12"/>
      <c r="B27" s="25">
        <v>335.23</v>
      </c>
      <c r="C27" s="20" t="s">
        <v>77</v>
      </c>
      <c r="D27" s="46">
        <v>43771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43771</v>
      </c>
      <c r="O27" s="47">
        <f t="shared" si="1"/>
        <v>5.2793390423350619</v>
      </c>
      <c r="P27" s="9"/>
    </row>
    <row r="28" spans="1:16">
      <c r="A28" s="12"/>
      <c r="B28" s="25">
        <v>335.29</v>
      </c>
      <c r="C28" s="20" t="s">
        <v>78</v>
      </c>
      <c r="D28" s="46">
        <v>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</v>
      </c>
      <c r="O28" s="47">
        <f t="shared" si="1"/>
        <v>6.0306356289952963E-3</v>
      </c>
      <c r="P28" s="9"/>
    </row>
    <row r="29" spans="1:16">
      <c r="A29" s="12"/>
      <c r="B29" s="25">
        <v>335.49</v>
      </c>
      <c r="C29" s="20" t="s">
        <v>79</v>
      </c>
      <c r="D29" s="46">
        <v>24685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24685</v>
      </c>
      <c r="O29" s="47">
        <f t="shared" si="1"/>
        <v>2.9773248100349776</v>
      </c>
      <c r="P29" s="9"/>
    </row>
    <row r="30" spans="1:16">
      <c r="A30" s="12"/>
      <c r="B30" s="25">
        <v>337.2</v>
      </c>
      <c r="C30" s="20" t="s">
        <v>32</v>
      </c>
      <c r="D30" s="46">
        <v>24962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24962</v>
      </c>
      <c r="O30" s="47">
        <f t="shared" si="1"/>
        <v>3.0107345314196117</v>
      </c>
      <c r="P30" s="9"/>
    </row>
    <row r="31" spans="1:16">
      <c r="A31" s="12"/>
      <c r="B31" s="25">
        <v>338</v>
      </c>
      <c r="C31" s="20" t="s">
        <v>33</v>
      </c>
      <c r="D31" s="46">
        <v>19598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19598</v>
      </c>
      <c r="O31" s="47">
        <f t="shared" si="1"/>
        <v>2.3637679411409964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SUM(D33:D44)</f>
        <v>3681925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6326299</v>
      </c>
      <c r="J32" s="32">
        <f t="shared" si="7"/>
        <v>9200525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19208749</v>
      </c>
      <c r="O32" s="45">
        <f t="shared" si="1"/>
        <v>2316.8193221565552</v>
      </c>
      <c r="P32" s="10"/>
    </row>
    <row r="33" spans="1:16">
      <c r="A33" s="12"/>
      <c r="B33" s="25">
        <v>341.2</v>
      </c>
      <c r="C33" s="20" t="s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6621685</v>
      </c>
      <c r="K33" s="46">
        <v>0</v>
      </c>
      <c r="L33" s="46">
        <v>0</v>
      </c>
      <c r="M33" s="46">
        <v>0</v>
      </c>
      <c r="N33" s="46">
        <f t="shared" ref="N33:N44" si="8">SUM(D33:M33)</f>
        <v>6621685</v>
      </c>
      <c r="O33" s="47">
        <f t="shared" si="1"/>
        <v>798.65938969967431</v>
      </c>
      <c r="P33" s="9"/>
    </row>
    <row r="34" spans="1:16">
      <c r="A34" s="12"/>
      <c r="B34" s="25">
        <v>342.1</v>
      </c>
      <c r="C34" s="20" t="s">
        <v>42</v>
      </c>
      <c r="D34" s="46">
        <v>598522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598522</v>
      </c>
      <c r="O34" s="47">
        <f t="shared" si="1"/>
        <v>72.189361958750453</v>
      </c>
      <c r="P34" s="9"/>
    </row>
    <row r="35" spans="1:16">
      <c r="A35" s="12"/>
      <c r="B35" s="25">
        <v>342.2</v>
      </c>
      <c r="C35" s="20" t="s">
        <v>43</v>
      </c>
      <c r="D35" s="46">
        <v>132180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132180</v>
      </c>
      <c r="O35" s="47">
        <f t="shared" si="1"/>
        <v>15.942588348811965</v>
      </c>
      <c r="P35" s="9"/>
    </row>
    <row r="36" spans="1:16">
      <c r="A36" s="12"/>
      <c r="B36" s="25">
        <v>342.5</v>
      </c>
      <c r="C36" s="20" t="s">
        <v>80</v>
      </c>
      <c r="D36" s="46">
        <v>178454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178454</v>
      </c>
      <c r="O36" s="47">
        <f t="shared" si="1"/>
        <v>21.523821010734533</v>
      </c>
      <c r="P36" s="9"/>
    </row>
    <row r="37" spans="1:16">
      <c r="A37" s="12"/>
      <c r="B37" s="25">
        <v>342.6</v>
      </c>
      <c r="C37" s="20" t="s">
        <v>81</v>
      </c>
      <c r="D37" s="46">
        <v>414961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414961</v>
      </c>
      <c r="O37" s="47">
        <f t="shared" ref="O37:O63" si="9">(N37/O$65)</f>
        <v>50.049571824870341</v>
      </c>
      <c r="P37" s="9"/>
    </row>
    <row r="38" spans="1:16">
      <c r="A38" s="12"/>
      <c r="B38" s="25">
        <v>343.4</v>
      </c>
      <c r="C38" s="20" t="s">
        <v>44</v>
      </c>
      <c r="D38" s="46">
        <v>1273225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1273225</v>
      </c>
      <c r="O38" s="47">
        <f t="shared" si="9"/>
        <v>153.5671209745507</v>
      </c>
      <c r="P38" s="9"/>
    </row>
    <row r="39" spans="1:16">
      <c r="A39" s="12"/>
      <c r="B39" s="25">
        <v>343.9</v>
      </c>
      <c r="C39" s="20" t="s">
        <v>45</v>
      </c>
      <c r="D39" s="46">
        <v>3978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3978</v>
      </c>
      <c r="O39" s="47">
        <f t="shared" si="9"/>
        <v>0.47979737064286576</v>
      </c>
      <c r="P39" s="9"/>
    </row>
    <row r="40" spans="1:16">
      <c r="A40" s="12"/>
      <c r="B40" s="25">
        <v>344.2</v>
      </c>
      <c r="C40" s="20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3648726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3648726</v>
      </c>
      <c r="O40" s="47">
        <f t="shared" si="9"/>
        <v>440.08274032082983</v>
      </c>
      <c r="P40" s="9"/>
    </row>
    <row r="41" spans="1:16">
      <c r="A41" s="12"/>
      <c r="B41" s="25">
        <v>344.5</v>
      </c>
      <c r="C41" s="20" t="s">
        <v>112</v>
      </c>
      <c r="D41" s="46">
        <v>1041988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1041988</v>
      </c>
      <c r="O41" s="47">
        <f t="shared" si="9"/>
        <v>125.67699915571102</v>
      </c>
      <c r="P41" s="9"/>
    </row>
    <row r="42" spans="1:16">
      <c r="A42" s="12"/>
      <c r="B42" s="25">
        <v>347.2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2361150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2361150</v>
      </c>
      <c r="O42" s="47">
        <f t="shared" si="9"/>
        <v>284.78470630804486</v>
      </c>
      <c r="P42" s="9"/>
    </row>
    <row r="43" spans="1:16">
      <c r="A43" s="12"/>
      <c r="B43" s="25">
        <v>347.9</v>
      </c>
      <c r="C43" s="20" t="s">
        <v>127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229247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229247</v>
      </c>
      <c r="O43" s="47">
        <f t="shared" si="9"/>
        <v>27.650102520805692</v>
      </c>
      <c r="P43" s="9"/>
    </row>
    <row r="44" spans="1:16">
      <c r="A44" s="12"/>
      <c r="B44" s="25">
        <v>349</v>
      </c>
      <c r="C44" s="20" t="s">
        <v>1</v>
      </c>
      <c r="D44" s="46">
        <v>38617</v>
      </c>
      <c r="E44" s="46">
        <v>0</v>
      </c>
      <c r="F44" s="46">
        <v>0</v>
      </c>
      <c r="G44" s="46">
        <v>0</v>
      </c>
      <c r="H44" s="46">
        <v>0</v>
      </c>
      <c r="I44" s="46">
        <v>87176</v>
      </c>
      <c r="J44" s="46">
        <v>2578840</v>
      </c>
      <c r="K44" s="46">
        <v>0</v>
      </c>
      <c r="L44" s="46">
        <v>0</v>
      </c>
      <c r="M44" s="46">
        <v>0</v>
      </c>
      <c r="N44" s="46">
        <f t="shared" si="8"/>
        <v>2704633</v>
      </c>
      <c r="O44" s="47">
        <f t="shared" si="9"/>
        <v>326.21312266312867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SUM(D46:D48)</f>
        <v>799768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799768</v>
      </c>
      <c r="O45" s="45">
        <f t="shared" si="9"/>
        <v>96.462187914606204</v>
      </c>
      <c r="P45" s="10"/>
    </row>
    <row r="46" spans="1:16">
      <c r="A46" s="13"/>
      <c r="B46" s="39">
        <v>351.1</v>
      </c>
      <c r="C46" s="21" t="s">
        <v>136</v>
      </c>
      <c r="D46" s="46">
        <v>486972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486972</v>
      </c>
      <c r="O46" s="47">
        <f t="shared" si="9"/>
        <v>58.735013870461948</v>
      </c>
      <c r="P46" s="9"/>
    </row>
    <row r="47" spans="1:16">
      <c r="A47" s="13"/>
      <c r="B47" s="39">
        <v>354</v>
      </c>
      <c r="C47" s="21" t="s">
        <v>50</v>
      </c>
      <c r="D47" s="46">
        <v>178244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178244</v>
      </c>
      <c r="O47" s="47">
        <f t="shared" si="9"/>
        <v>21.498492341092753</v>
      </c>
      <c r="P47" s="9"/>
    </row>
    <row r="48" spans="1:16">
      <c r="A48" s="13"/>
      <c r="B48" s="39">
        <v>359</v>
      </c>
      <c r="C48" s="21" t="s">
        <v>51</v>
      </c>
      <c r="D48" s="46">
        <v>134552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134552</v>
      </c>
      <c r="O48" s="47">
        <f t="shared" si="9"/>
        <v>16.228681703051503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SUM(D50:D59)</f>
        <v>891664</v>
      </c>
      <c r="E49" s="32">
        <f t="shared" si="12"/>
        <v>3316528</v>
      </c>
      <c r="F49" s="32">
        <f t="shared" si="12"/>
        <v>0</v>
      </c>
      <c r="G49" s="32">
        <f t="shared" si="12"/>
        <v>332655</v>
      </c>
      <c r="H49" s="32">
        <f t="shared" si="12"/>
        <v>0</v>
      </c>
      <c r="I49" s="32">
        <f t="shared" si="12"/>
        <v>6682</v>
      </c>
      <c r="J49" s="32">
        <f t="shared" si="12"/>
        <v>442684</v>
      </c>
      <c r="K49" s="32">
        <f t="shared" si="12"/>
        <v>34431007</v>
      </c>
      <c r="L49" s="32">
        <f t="shared" si="12"/>
        <v>5368782</v>
      </c>
      <c r="M49" s="32">
        <f t="shared" si="12"/>
        <v>0</v>
      </c>
      <c r="N49" s="32">
        <f t="shared" si="11"/>
        <v>44790002</v>
      </c>
      <c r="O49" s="45">
        <f t="shared" si="9"/>
        <v>5402.2436376794112</v>
      </c>
      <c r="P49" s="10"/>
    </row>
    <row r="50" spans="1:119">
      <c r="A50" s="12"/>
      <c r="B50" s="25">
        <v>361.1</v>
      </c>
      <c r="C50" s="20" t="s">
        <v>52</v>
      </c>
      <c r="D50" s="46">
        <v>421514</v>
      </c>
      <c r="E50" s="46">
        <v>16843</v>
      </c>
      <c r="F50" s="46">
        <v>0</v>
      </c>
      <c r="G50" s="46">
        <v>300640</v>
      </c>
      <c r="H50" s="46">
        <v>0</v>
      </c>
      <c r="I50" s="46">
        <v>40651</v>
      </c>
      <c r="J50" s="46">
        <v>133324</v>
      </c>
      <c r="K50" s="46">
        <v>22948</v>
      </c>
      <c r="L50" s="46">
        <v>19793</v>
      </c>
      <c r="M50" s="46">
        <v>0</v>
      </c>
      <c r="N50" s="46">
        <f t="shared" si="11"/>
        <v>955713</v>
      </c>
      <c r="O50" s="47">
        <f t="shared" si="9"/>
        <v>115.27113737787963</v>
      </c>
      <c r="P50" s="9"/>
    </row>
    <row r="51" spans="1:119">
      <c r="A51" s="12"/>
      <c r="B51" s="25">
        <v>361.2</v>
      </c>
      <c r="C51" s="20" t="s">
        <v>85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993095</v>
      </c>
      <c r="L51" s="46">
        <v>523206</v>
      </c>
      <c r="M51" s="46">
        <v>0</v>
      </c>
      <c r="N51" s="46">
        <f t="shared" ref="N51:N59" si="13">SUM(D51:M51)</f>
        <v>1516301</v>
      </c>
      <c r="O51" s="47">
        <f t="shared" si="9"/>
        <v>182.88517669762393</v>
      </c>
      <c r="P51" s="9"/>
    </row>
    <row r="52" spans="1:119">
      <c r="A52" s="12"/>
      <c r="B52" s="25">
        <v>361.3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18994360</v>
      </c>
      <c r="L52" s="46">
        <v>1918999</v>
      </c>
      <c r="M52" s="46">
        <v>0</v>
      </c>
      <c r="N52" s="46">
        <f t="shared" si="13"/>
        <v>20913359</v>
      </c>
      <c r="O52" s="47">
        <f t="shared" si="9"/>
        <v>2522.4169581473889</v>
      </c>
      <c r="P52" s="9"/>
    </row>
    <row r="53" spans="1:119">
      <c r="A53" s="12"/>
      <c r="B53" s="25">
        <v>361.4</v>
      </c>
      <c r="C53" s="20" t="s">
        <v>137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2566503</v>
      </c>
      <c r="L53" s="46">
        <v>293083</v>
      </c>
      <c r="M53" s="46">
        <v>0</v>
      </c>
      <c r="N53" s="46">
        <f t="shared" si="13"/>
        <v>2859586</v>
      </c>
      <c r="O53" s="47">
        <f t="shared" si="9"/>
        <v>344.90242431552286</v>
      </c>
      <c r="P53" s="9"/>
    </row>
    <row r="54" spans="1:119">
      <c r="A54" s="12"/>
      <c r="B54" s="25">
        <v>362</v>
      </c>
      <c r="C54" s="20" t="s">
        <v>54</v>
      </c>
      <c r="D54" s="46">
        <v>34892</v>
      </c>
      <c r="E54" s="46">
        <v>0</v>
      </c>
      <c r="F54" s="46">
        <v>0</v>
      </c>
      <c r="G54" s="46">
        <v>0</v>
      </c>
      <c r="H54" s="46">
        <v>0</v>
      </c>
      <c r="I54" s="46">
        <v>4622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39514</v>
      </c>
      <c r="O54" s="47">
        <f t="shared" si="9"/>
        <v>4.7658907248824027</v>
      </c>
      <c r="P54" s="9"/>
    </row>
    <row r="55" spans="1:119">
      <c r="A55" s="12"/>
      <c r="B55" s="25">
        <v>364</v>
      </c>
      <c r="C55" s="20" t="s">
        <v>113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-40000</v>
      </c>
      <c r="J55" s="46">
        <v>-45374</v>
      </c>
      <c r="K55" s="46">
        <v>0</v>
      </c>
      <c r="L55" s="46">
        <v>0</v>
      </c>
      <c r="M55" s="46">
        <v>0</v>
      </c>
      <c r="N55" s="46">
        <f t="shared" si="13"/>
        <v>-85374</v>
      </c>
      <c r="O55" s="47">
        <f t="shared" si="9"/>
        <v>-10.297189723796889</v>
      </c>
      <c r="P55" s="9"/>
    </row>
    <row r="56" spans="1:119">
      <c r="A56" s="12"/>
      <c r="B56" s="25">
        <v>366</v>
      </c>
      <c r="C56" s="20" t="s">
        <v>55</v>
      </c>
      <c r="D56" s="46">
        <v>0</v>
      </c>
      <c r="E56" s="46">
        <v>3289902</v>
      </c>
      <c r="F56" s="46">
        <v>0</v>
      </c>
      <c r="G56" s="46">
        <v>5000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3294902</v>
      </c>
      <c r="O56" s="47">
        <f t="shared" si="9"/>
        <v>397.40706790495716</v>
      </c>
      <c r="P56" s="9"/>
    </row>
    <row r="57" spans="1:119">
      <c r="A57" s="12"/>
      <c r="B57" s="25">
        <v>368</v>
      </c>
      <c r="C57" s="20" t="s">
        <v>56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11850792</v>
      </c>
      <c r="L57" s="46">
        <v>0</v>
      </c>
      <c r="M57" s="46">
        <v>0</v>
      </c>
      <c r="N57" s="46">
        <f t="shared" si="13"/>
        <v>11850792</v>
      </c>
      <c r="O57" s="47">
        <f t="shared" si="9"/>
        <v>1429.3561693402485</v>
      </c>
      <c r="P57" s="9"/>
    </row>
    <row r="58" spans="1:119">
      <c r="A58" s="12"/>
      <c r="B58" s="25">
        <v>369.3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354723</v>
      </c>
      <c r="K58" s="46">
        <v>0</v>
      </c>
      <c r="L58" s="46">
        <v>0</v>
      </c>
      <c r="M58" s="46">
        <v>0</v>
      </c>
      <c r="N58" s="46">
        <f t="shared" si="13"/>
        <v>354723</v>
      </c>
      <c r="O58" s="47">
        <f t="shared" si="9"/>
        <v>42.784103244481969</v>
      </c>
      <c r="P58" s="9"/>
    </row>
    <row r="59" spans="1:119">
      <c r="A59" s="12"/>
      <c r="B59" s="25">
        <v>369.9</v>
      </c>
      <c r="C59" s="20" t="s">
        <v>58</v>
      </c>
      <c r="D59" s="46">
        <v>435258</v>
      </c>
      <c r="E59" s="46">
        <v>9783</v>
      </c>
      <c r="F59" s="46">
        <v>0</v>
      </c>
      <c r="G59" s="46">
        <v>27015</v>
      </c>
      <c r="H59" s="46">
        <v>0</v>
      </c>
      <c r="I59" s="46">
        <v>1409</v>
      </c>
      <c r="J59" s="46">
        <v>11</v>
      </c>
      <c r="K59" s="46">
        <v>3309</v>
      </c>
      <c r="L59" s="46">
        <v>2613701</v>
      </c>
      <c r="M59" s="46">
        <v>0</v>
      </c>
      <c r="N59" s="46">
        <f t="shared" si="13"/>
        <v>3090486</v>
      </c>
      <c r="O59" s="47">
        <f t="shared" si="9"/>
        <v>372.75189965022315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SUM(D61:D62)</f>
        <v>685000</v>
      </c>
      <c r="E60" s="32">
        <f t="shared" si="14"/>
        <v>1130071</v>
      </c>
      <c r="F60" s="32">
        <f t="shared" si="14"/>
        <v>7114433</v>
      </c>
      <c r="G60" s="32">
        <f t="shared" si="14"/>
        <v>9555200</v>
      </c>
      <c r="H60" s="32">
        <f t="shared" si="14"/>
        <v>0</v>
      </c>
      <c r="I60" s="32">
        <f t="shared" si="14"/>
        <v>132530</v>
      </c>
      <c r="J60" s="32">
        <f t="shared" si="14"/>
        <v>475996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19093230</v>
      </c>
      <c r="O60" s="45">
        <f t="shared" si="9"/>
        <v>2302.8862622120373</v>
      </c>
      <c r="P60" s="9"/>
    </row>
    <row r="61" spans="1:119">
      <c r="A61" s="12"/>
      <c r="B61" s="25">
        <v>381</v>
      </c>
      <c r="C61" s="20" t="s">
        <v>59</v>
      </c>
      <c r="D61" s="46">
        <v>685000</v>
      </c>
      <c r="E61" s="46">
        <v>1130071</v>
      </c>
      <c r="F61" s="46">
        <v>7114433</v>
      </c>
      <c r="G61" s="46">
        <v>9555200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18484704</v>
      </c>
      <c r="O61" s="47">
        <f t="shared" si="9"/>
        <v>2229.4902906766374</v>
      </c>
      <c r="P61" s="9"/>
    </row>
    <row r="62" spans="1:119" ht="15.75" thickBot="1">
      <c r="A62" s="12"/>
      <c r="B62" s="25">
        <v>389.4</v>
      </c>
      <c r="C62" s="20" t="s">
        <v>128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132530</v>
      </c>
      <c r="J62" s="46">
        <v>475996</v>
      </c>
      <c r="K62" s="46">
        <v>0</v>
      </c>
      <c r="L62" s="46">
        <v>0</v>
      </c>
      <c r="M62" s="46">
        <v>0</v>
      </c>
      <c r="N62" s="46">
        <f>SUM(D62:M62)</f>
        <v>608526</v>
      </c>
      <c r="O62" s="47">
        <f t="shared" si="9"/>
        <v>73.395971535399838</v>
      </c>
      <c r="P62" s="9"/>
    </row>
    <row r="63" spans="1:119" ht="16.5" thickBot="1">
      <c r="A63" s="14" t="s">
        <v>48</v>
      </c>
      <c r="B63" s="23"/>
      <c r="C63" s="22"/>
      <c r="D63" s="15">
        <f t="shared" ref="D63:M63" si="15">SUM(D5,D15,D21,D32,D45,D49,D60)</f>
        <v>73374752</v>
      </c>
      <c r="E63" s="15">
        <f t="shared" si="15"/>
        <v>4690279</v>
      </c>
      <c r="F63" s="15">
        <f t="shared" si="15"/>
        <v>7866916</v>
      </c>
      <c r="G63" s="15">
        <f t="shared" si="15"/>
        <v>10513914</v>
      </c>
      <c r="H63" s="15">
        <f t="shared" si="15"/>
        <v>0</v>
      </c>
      <c r="I63" s="15">
        <f t="shared" si="15"/>
        <v>6465511</v>
      </c>
      <c r="J63" s="15">
        <f t="shared" si="15"/>
        <v>10119205</v>
      </c>
      <c r="K63" s="15">
        <f t="shared" si="15"/>
        <v>34431007</v>
      </c>
      <c r="L63" s="15">
        <f t="shared" si="15"/>
        <v>5368782</v>
      </c>
      <c r="M63" s="15">
        <f t="shared" si="15"/>
        <v>0</v>
      </c>
      <c r="N63" s="15">
        <f>SUM(D63:M63)</f>
        <v>152830366</v>
      </c>
      <c r="O63" s="38">
        <f t="shared" si="9"/>
        <v>18433.285007839826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138</v>
      </c>
      <c r="M65" s="118"/>
      <c r="N65" s="118"/>
      <c r="O65" s="43">
        <v>8291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54535175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54535175</v>
      </c>
      <c r="O5" s="33">
        <f t="shared" ref="O5:O36" si="1">(N5/O$68)</f>
        <v>6782.9819651741291</v>
      </c>
      <c r="P5" s="6"/>
    </row>
    <row r="6" spans="1:133">
      <c r="A6" s="12"/>
      <c r="B6" s="25">
        <v>311</v>
      </c>
      <c r="C6" s="20" t="s">
        <v>3</v>
      </c>
      <c r="D6" s="46">
        <v>47882187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47882187</v>
      </c>
      <c r="O6" s="47">
        <f t="shared" si="1"/>
        <v>5955.4958955223883</v>
      </c>
      <c r="P6" s="9"/>
    </row>
    <row r="7" spans="1:133">
      <c r="A7" s="12"/>
      <c r="B7" s="25">
        <v>312.41000000000003</v>
      </c>
      <c r="C7" s="20" t="s">
        <v>73</v>
      </c>
      <c r="D7" s="46">
        <v>230764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230764</v>
      </c>
      <c r="O7" s="47">
        <f t="shared" si="1"/>
        <v>28.701990049751245</v>
      </c>
      <c r="P7" s="9"/>
    </row>
    <row r="8" spans="1:133">
      <c r="A8" s="12"/>
      <c r="B8" s="25">
        <v>312.42</v>
      </c>
      <c r="C8" s="20" t="s">
        <v>74</v>
      </c>
      <c r="D8" s="46">
        <v>107356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107356</v>
      </c>
      <c r="O8" s="47">
        <f t="shared" si="1"/>
        <v>13.35273631840796</v>
      </c>
      <c r="P8" s="9"/>
    </row>
    <row r="9" spans="1:133">
      <c r="A9" s="12"/>
      <c r="B9" s="25">
        <v>314.10000000000002</v>
      </c>
      <c r="C9" s="20" t="s">
        <v>12</v>
      </c>
      <c r="D9" s="46">
        <v>2592663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2592663</v>
      </c>
      <c r="O9" s="47">
        <f t="shared" si="1"/>
        <v>322.47052238805969</v>
      </c>
      <c r="P9" s="9"/>
    </row>
    <row r="10" spans="1:133">
      <c r="A10" s="12"/>
      <c r="B10" s="25">
        <v>314.3</v>
      </c>
      <c r="C10" s="20" t="s">
        <v>13</v>
      </c>
      <c r="D10" s="46">
        <v>1700644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1700644</v>
      </c>
      <c r="O10" s="47">
        <f t="shared" si="1"/>
        <v>211.5228855721393</v>
      </c>
      <c r="P10" s="9"/>
    </row>
    <row r="11" spans="1:133">
      <c r="A11" s="12"/>
      <c r="B11" s="25">
        <v>314.39999999999998</v>
      </c>
      <c r="C11" s="20" t="s">
        <v>15</v>
      </c>
      <c r="D11" s="46">
        <v>299322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299322</v>
      </c>
      <c r="O11" s="47">
        <f t="shared" si="1"/>
        <v>37.229104477611941</v>
      </c>
      <c r="P11" s="9"/>
    </row>
    <row r="12" spans="1:133">
      <c r="A12" s="12"/>
      <c r="B12" s="25">
        <v>314.8</v>
      </c>
      <c r="C12" s="20" t="s">
        <v>16</v>
      </c>
      <c r="D12" s="46">
        <v>15916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15916</v>
      </c>
      <c r="O12" s="47">
        <f t="shared" si="1"/>
        <v>1.9796019900497512</v>
      </c>
      <c r="P12" s="9"/>
    </row>
    <row r="13" spans="1:133">
      <c r="A13" s="12"/>
      <c r="B13" s="25">
        <v>315</v>
      </c>
      <c r="C13" s="20" t="s">
        <v>104</v>
      </c>
      <c r="D13" s="46">
        <v>982674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982674</v>
      </c>
      <c r="O13" s="47">
        <f t="shared" si="1"/>
        <v>122.22313432835821</v>
      </c>
      <c r="P13" s="9"/>
    </row>
    <row r="14" spans="1:133">
      <c r="A14" s="12"/>
      <c r="B14" s="25">
        <v>316</v>
      </c>
      <c r="C14" s="20" t="s">
        <v>105</v>
      </c>
      <c r="D14" s="46">
        <v>723649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723649</v>
      </c>
      <c r="O14" s="47">
        <f t="shared" si="1"/>
        <v>90.006094527363189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11554877</v>
      </c>
      <c r="E15" s="32">
        <f t="shared" si="3"/>
        <v>240430</v>
      </c>
      <c r="F15" s="32">
        <f t="shared" si="3"/>
        <v>778384</v>
      </c>
      <c r="G15" s="32">
        <f t="shared" si="3"/>
        <v>238544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12812235</v>
      </c>
      <c r="O15" s="45">
        <f t="shared" si="1"/>
        <v>1593.561567164179</v>
      </c>
      <c r="P15" s="10"/>
    </row>
    <row r="16" spans="1:133">
      <c r="A16" s="12"/>
      <c r="B16" s="25">
        <v>322</v>
      </c>
      <c r="C16" s="20" t="s">
        <v>0</v>
      </c>
      <c r="D16" s="46">
        <v>8791344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8791344</v>
      </c>
      <c r="O16" s="47">
        <f t="shared" si="1"/>
        <v>1093.4507462686568</v>
      </c>
      <c r="P16" s="9"/>
    </row>
    <row r="17" spans="1:16">
      <c r="A17" s="12"/>
      <c r="B17" s="25">
        <v>323.10000000000002</v>
      </c>
      <c r="C17" s="20" t="s">
        <v>19</v>
      </c>
      <c r="D17" s="46">
        <v>1939949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1939949</v>
      </c>
      <c r="O17" s="47">
        <f t="shared" si="1"/>
        <v>241.28718905472635</v>
      </c>
      <c r="P17" s="9"/>
    </row>
    <row r="18" spans="1:16">
      <c r="A18" s="12"/>
      <c r="B18" s="25">
        <v>323.39999999999998</v>
      </c>
      <c r="C18" s="20" t="s">
        <v>20</v>
      </c>
      <c r="D18" s="46">
        <v>192070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192070</v>
      </c>
      <c r="O18" s="47">
        <f t="shared" si="1"/>
        <v>23.889303482587064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16961</v>
      </c>
      <c r="F19" s="46">
        <v>778384</v>
      </c>
      <c r="G19" s="46">
        <v>238544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1033889</v>
      </c>
      <c r="O19" s="47">
        <f t="shared" si="1"/>
        <v>128.59315920398009</v>
      </c>
      <c r="P19" s="9"/>
    </row>
    <row r="20" spans="1:16">
      <c r="A20" s="12"/>
      <c r="B20" s="25">
        <v>325.2</v>
      </c>
      <c r="C20" s="20" t="s">
        <v>106</v>
      </c>
      <c r="D20" s="46">
        <v>0</v>
      </c>
      <c r="E20" s="46">
        <v>223469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223469</v>
      </c>
      <c r="O20" s="47">
        <f t="shared" si="1"/>
        <v>27.794651741293531</v>
      </c>
      <c r="P20" s="9"/>
    </row>
    <row r="21" spans="1:16">
      <c r="A21" s="12"/>
      <c r="B21" s="25">
        <v>329</v>
      </c>
      <c r="C21" s="20" t="s">
        <v>21</v>
      </c>
      <c r="D21" s="46">
        <v>631514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631514</v>
      </c>
      <c r="O21" s="47">
        <f t="shared" si="1"/>
        <v>78.54651741293533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SUM(D23:D35)</f>
        <v>1122466</v>
      </c>
      <c r="E22" s="32">
        <f t="shared" si="5"/>
        <v>0</v>
      </c>
      <c r="F22" s="32">
        <f t="shared" si="5"/>
        <v>0</v>
      </c>
      <c r="G22" s="32">
        <f t="shared" si="5"/>
        <v>3160073</v>
      </c>
      <c r="H22" s="32">
        <f t="shared" si="5"/>
        <v>0</v>
      </c>
      <c r="I22" s="32">
        <f t="shared" si="5"/>
        <v>0</v>
      </c>
      <c r="J22" s="32">
        <f t="shared" si="5"/>
        <v>150000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4432539</v>
      </c>
      <c r="O22" s="45">
        <f t="shared" si="1"/>
        <v>551.3108208955224</v>
      </c>
      <c r="P22" s="10"/>
    </row>
    <row r="23" spans="1:16">
      <c r="A23" s="12"/>
      <c r="B23" s="25">
        <v>331.2</v>
      </c>
      <c r="C23" s="20" t="s">
        <v>22</v>
      </c>
      <c r="D23" s="46">
        <v>2566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2566</v>
      </c>
      <c r="O23" s="47">
        <f t="shared" si="1"/>
        <v>0.31915422885572137</v>
      </c>
      <c r="P23" s="9"/>
    </row>
    <row r="24" spans="1:16">
      <c r="A24" s="12"/>
      <c r="B24" s="25">
        <v>334.39</v>
      </c>
      <c r="C24" s="20" t="s">
        <v>25</v>
      </c>
      <c r="D24" s="46">
        <v>0</v>
      </c>
      <c r="E24" s="46">
        <v>0</v>
      </c>
      <c r="F24" s="46">
        <v>0</v>
      </c>
      <c r="G24" s="46">
        <v>563500</v>
      </c>
      <c r="H24" s="46">
        <v>0</v>
      </c>
      <c r="I24" s="46">
        <v>0</v>
      </c>
      <c r="J24" s="46">
        <v>150000</v>
      </c>
      <c r="K24" s="46">
        <v>0</v>
      </c>
      <c r="L24" s="46">
        <v>0</v>
      </c>
      <c r="M24" s="46">
        <v>0</v>
      </c>
      <c r="N24" s="46">
        <f t="shared" ref="N24:N32" si="6">SUM(D24:M24)</f>
        <v>713500</v>
      </c>
      <c r="O24" s="47">
        <f t="shared" si="1"/>
        <v>88.743781094527364</v>
      </c>
      <c r="P24" s="9"/>
    </row>
    <row r="25" spans="1:16">
      <c r="A25" s="12"/>
      <c r="B25" s="25">
        <v>334.5</v>
      </c>
      <c r="C25" s="20" t="s">
        <v>94</v>
      </c>
      <c r="D25" s="46">
        <v>0</v>
      </c>
      <c r="E25" s="46">
        <v>0</v>
      </c>
      <c r="F25" s="46">
        <v>0</v>
      </c>
      <c r="G25" s="46">
        <v>127255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127255</v>
      </c>
      <c r="O25" s="47">
        <f t="shared" si="1"/>
        <v>15.827736318407959</v>
      </c>
      <c r="P25" s="9"/>
    </row>
    <row r="26" spans="1:16">
      <c r="A26" s="12"/>
      <c r="B26" s="25">
        <v>335.12</v>
      </c>
      <c r="C26" s="20" t="s">
        <v>107</v>
      </c>
      <c r="D26" s="46">
        <v>255801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255801</v>
      </c>
      <c r="O26" s="47">
        <f t="shared" si="1"/>
        <v>31.816044776119401</v>
      </c>
      <c r="P26" s="9"/>
    </row>
    <row r="27" spans="1:16">
      <c r="A27" s="12"/>
      <c r="B27" s="25">
        <v>335.15</v>
      </c>
      <c r="C27" s="20" t="s">
        <v>108</v>
      </c>
      <c r="D27" s="46">
        <v>24107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24107</v>
      </c>
      <c r="O27" s="47">
        <f t="shared" si="1"/>
        <v>2.9983830845771142</v>
      </c>
      <c r="P27" s="9"/>
    </row>
    <row r="28" spans="1:16">
      <c r="A28" s="12"/>
      <c r="B28" s="25">
        <v>335.18</v>
      </c>
      <c r="C28" s="20" t="s">
        <v>109</v>
      </c>
      <c r="D28" s="46">
        <v>647792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647792</v>
      </c>
      <c r="O28" s="47">
        <f t="shared" si="1"/>
        <v>80.571144278606965</v>
      </c>
      <c r="P28" s="9"/>
    </row>
    <row r="29" spans="1:16">
      <c r="A29" s="12"/>
      <c r="B29" s="25">
        <v>335.22</v>
      </c>
      <c r="C29" s="20" t="s">
        <v>30</v>
      </c>
      <c r="D29" s="46">
        <v>95593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95593</v>
      </c>
      <c r="O29" s="47">
        <f t="shared" si="1"/>
        <v>11.889676616915423</v>
      </c>
      <c r="P29" s="9"/>
    </row>
    <row r="30" spans="1:16">
      <c r="A30" s="12"/>
      <c r="B30" s="25">
        <v>335.23</v>
      </c>
      <c r="C30" s="20" t="s">
        <v>77</v>
      </c>
      <c r="D30" s="46">
        <v>30198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30198</v>
      </c>
      <c r="O30" s="47">
        <f t="shared" si="1"/>
        <v>3.7559701492537312</v>
      </c>
      <c r="P30" s="9"/>
    </row>
    <row r="31" spans="1:16">
      <c r="A31" s="12"/>
      <c r="B31" s="25">
        <v>335.29</v>
      </c>
      <c r="C31" s="20" t="s">
        <v>78</v>
      </c>
      <c r="D31" s="46">
        <v>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200</v>
      </c>
      <c r="O31" s="47">
        <f t="shared" si="1"/>
        <v>2.4875621890547265E-2</v>
      </c>
      <c r="P31" s="9"/>
    </row>
    <row r="32" spans="1:16">
      <c r="A32" s="12"/>
      <c r="B32" s="25">
        <v>335.49</v>
      </c>
      <c r="C32" s="20" t="s">
        <v>79</v>
      </c>
      <c r="D32" s="46">
        <v>28878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28878</v>
      </c>
      <c r="O32" s="47">
        <f t="shared" si="1"/>
        <v>3.5917910447761194</v>
      </c>
      <c r="P32" s="9"/>
    </row>
    <row r="33" spans="1:16">
      <c r="A33" s="12"/>
      <c r="B33" s="25">
        <v>337.2</v>
      </c>
      <c r="C33" s="20" t="s">
        <v>32</v>
      </c>
      <c r="D33" s="46">
        <v>13132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13132</v>
      </c>
      <c r="O33" s="47">
        <f t="shared" si="1"/>
        <v>1.6333333333333333</v>
      </c>
      <c r="P33" s="9"/>
    </row>
    <row r="34" spans="1:16">
      <c r="A34" s="12"/>
      <c r="B34" s="25">
        <v>337.3</v>
      </c>
      <c r="C34" s="20" t="s">
        <v>96</v>
      </c>
      <c r="D34" s="46">
        <v>0</v>
      </c>
      <c r="E34" s="46">
        <v>0</v>
      </c>
      <c r="F34" s="46">
        <v>0</v>
      </c>
      <c r="G34" s="46">
        <v>2469318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2469318</v>
      </c>
      <c r="O34" s="47">
        <f t="shared" si="1"/>
        <v>307.12910447761192</v>
      </c>
      <c r="P34" s="9"/>
    </row>
    <row r="35" spans="1:16">
      <c r="A35" s="12"/>
      <c r="B35" s="25">
        <v>338</v>
      </c>
      <c r="C35" s="20" t="s">
        <v>33</v>
      </c>
      <c r="D35" s="46">
        <v>24199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24199</v>
      </c>
      <c r="O35" s="47">
        <f t="shared" si="1"/>
        <v>3.009825870646766</v>
      </c>
      <c r="P35" s="9"/>
    </row>
    <row r="36" spans="1:16" ht="15.75">
      <c r="A36" s="29" t="s">
        <v>38</v>
      </c>
      <c r="B36" s="30"/>
      <c r="C36" s="31"/>
      <c r="D36" s="32">
        <f t="shared" ref="D36:M36" si="7">SUM(D37:D49)</f>
        <v>4131755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6096130</v>
      </c>
      <c r="J36" s="32">
        <f t="shared" si="7"/>
        <v>9328014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19555899</v>
      </c>
      <c r="O36" s="45">
        <f t="shared" si="1"/>
        <v>2432.3257462686565</v>
      </c>
      <c r="P36" s="10"/>
    </row>
    <row r="37" spans="1:16">
      <c r="A37" s="12"/>
      <c r="B37" s="25">
        <v>341.2</v>
      </c>
      <c r="C37" s="20" t="s">
        <v>110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6841723</v>
      </c>
      <c r="K37" s="46">
        <v>0</v>
      </c>
      <c r="L37" s="46">
        <v>0</v>
      </c>
      <c r="M37" s="46">
        <v>0</v>
      </c>
      <c r="N37" s="46">
        <f t="shared" ref="N37:N49" si="8">SUM(D37:M37)</f>
        <v>6841723</v>
      </c>
      <c r="O37" s="47">
        <f t="shared" ref="O37:O66" si="9">(N37/O$68)</f>
        <v>850.96057213930351</v>
      </c>
      <c r="P37" s="9"/>
    </row>
    <row r="38" spans="1:16">
      <c r="A38" s="12"/>
      <c r="B38" s="25">
        <v>342.1</v>
      </c>
      <c r="C38" s="20" t="s">
        <v>42</v>
      </c>
      <c r="D38" s="46">
        <v>1106545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1106545</v>
      </c>
      <c r="O38" s="47">
        <f t="shared" si="9"/>
        <v>137.62997512437812</v>
      </c>
      <c r="P38" s="9"/>
    </row>
    <row r="39" spans="1:16">
      <c r="A39" s="12"/>
      <c r="B39" s="25">
        <v>342.2</v>
      </c>
      <c r="C39" s="20" t="s">
        <v>43</v>
      </c>
      <c r="D39" s="46">
        <v>127788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127788</v>
      </c>
      <c r="O39" s="47">
        <f t="shared" si="9"/>
        <v>15.894029850746268</v>
      </c>
      <c r="P39" s="9"/>
    </row>
    <row r="40" spans="1:16">
      <c r="A40" s="12"/>
      <c r="B40" s="25">
        <v>342.3</v>
      </c>
      <c r="C40" s="20" t="s">
        <v>126</v>
      </c>
      <c r="D40" s="46">
        <v>6280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6280</v>
      </c>
      <c r="O40" s="47">
        <f t="shared" si="9"/>
        <v>0.78109452736318408</v>
      </c>
      <c r="P40" s="9"/>
    </row>
    <row r="41" spans="1:16">
      <c r="A41" s="12"/>
      <c r="B41" s="25">
        <v>342.5</v>
      </c>
      <c r="C41" s="20" t="s">
        <v>80</v>
      </c>
      <c r="D41" s="46">
        <v>176802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176802</v>
      </c>
      <c r="O41" s="47">
        <f t="shared" si="9"/>
        <v>21.990298507462686</v>
      </c>
      <c r="P41" s="9"/>
    </row>
    <row r="42" spans="1:16">
      <c r="A42" s="12"/>
      <c r="B42" s="25">
        <v>342.6</v>
      </c>
      <c r="C42" s="20" t="s">
        <v>81</v>
      </c>
      <c r="D42" s="46">
        <v>419881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419881</v>
      </c>
      <c r="O42" s="47">
        <f t="shared" si="9"/>
        <v>52.22400497512438</v>
      </c>
      <c r="P42" s="9"/>
    </row>
    <row r="43" spans="1:16">
      <c r="A43" s="12"/>
      <c r="B43" s="25">
        <v>343.4</v>
      </c>
      <c r="C43" s="20" t="s">
        <v>44</v>
      </c>
      <c r="D43" s="46">
        <v>1174860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1174860</v>
      </c>
      <c r="O43" s="47">
        <f t="shared" si="9"/>
        <v>146.12686567164178</v>
      </c>
      <c r="P43" s="9"/>
    </row>
    <row r="44" spans="1:16">
      <c r="A44" s="12"/>
      <c r="B44" s="25">
        <v>343.9</v>
      </c>
      <c r="C44" s="20" t="s">
        <v>45</v>
      </c>
      <c r="D44" s="46">
        <v>4641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4641</v>
      </c>
      <c r="O44" s="47">
        <f t="shared" si="9"/>
        <v>0.5772388059701492</v>
      </c>
      <c r="P44" s="9"/>
    </row>
    <row r="45" spans="1:16">
      <c r="A45" s="12"/>
      <c r="B45" s="25">
        <v>344.2</v>
      </c>
      <c r="C45" s="20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3578728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3578728</v>
      </c>
      <c r="O45" s="47">
        <f t="shared" si="9"/>
        <v>445.11542288557212</v>
      </c>
      <c r="P45" s="9"/>
    </row>
    <row r="46" spans="1:16">
      <c r="A46" s="12"/>
      <c r="B46" s="25">
        <v>344.5</v>
      </c>
      <c r="C46" s="20" t="s">
        <v>112</v>
      </c>
      <c r="D46" s="46">
        <v>1077731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1077731</v>
      </c>
      <c r="O46" s="47">
        <f t="shared" si="9"/>
        <v>134.04614427860696</v>
      </c>
      <c r="P46" s="9"/>
    </row>
    <row r="47" spans="1:16">
      <c r="A47" s="12"/>
      <c r="B47" s="25">
        <v>347.2</v>
      </c>
      <c r="C47" s="20" t="s">
        <v>47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2274508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2274508</v>
      </c>
      <c r="O47" s="47">
        <f t="shared" si="9"/>
        <v>282.8990049751244</v>
      </c>
      <c r="P47" s="9"/>
    </row>
    <row r="48" spans="1:16">
      <c r="A48" s="12"/>
      <c r="B48" s="25">
        <v>347.9</v>
      </c>
      <c r="C48" s="20" t="s">
        <v>127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161702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161702</v>
      </c>
      <c r="O48" s="47">
        <f t="shared" si="9"/>
        <v>20.112189054726368</v>
      </c>
      <c r="P48" s="9"/>
    </row>
    <row r="49" spans="1:16">
      <c r="A49" s="12"/>
      <c r="B49" s="25">
        <v>349</v>
      </c>
      <c r="C49" s="20" t="s">
        <v>1</v>
      </c>
      <c r="D49" s="46">
        <v>37227</v>
      </c>
      <c r="E49" s="46">
        <v>0</v>
      </c>
      <c r="F49" s="46">
        <v>0</v>
      </c>
      <c r="G49" s="46">
        <v>0</v>
      </c>
      <c r="H49" s="46">
        <v>0</v>
      </c>
      <c r="I49" s="46">
        <v>81192</v>
      </c>
      <c r="J49" s="46">
        <v>2486291</v>
      </c>
      <c r="K49" s="46">
        <v>0</v>
      </c>
      <c r="L49" s="46">
        <v>0</v>
      </c>
      <c r="M49" s="46">
        <v>0</v>
      </c>
      <c r="N49" s="46">
        <f t="shared" si="8"/>
        <v>2604710</v>
      </c>
      <c r="O49" s="47">
        <f t="shared" si="9"/>
        <v>323.96890547263683</v>
      </c>
      <c r="P49" s="9"/>
    </row>
    <row r="50" spans="1:16" ht="15.75">
      <c r="A50" s="29" t="s">
        <v>39</v>
      </c>
      <c r="B50" s="30"/>
      <c r="C50" s="31"/>
      <c r="D50" s="32">
        <f t="shared" ref="D50:M50" si="10">SUM(D51:D52)</f>
        <v>1174838</v>
      </c>
      <c r="E50" s="32">
        <f t="shared" si="10"/>
        <v>10710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1185548</v>
      </c>
      <c r="O50" s="45">
        <f t="shared" si="9"/>
        <v>147.45621890547264</v>
      </c>
      <c r="P50" s="10"/>
    </row>
    <row r="51" spans="1:16">
      <c r="A51" s="13"/>
      <c r="B51" s="39">
        <v>351.2</v>
      </c>
      <c r="C51" s="21" t="s">
        <v>83</v>
      </c>
      <c r="D51" s="46">
        <v>0</v>
      </c>
      <c r="E51" s="46">
        <v>10710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10710</v>
      </c>
      <c r="O51" s="47">
        <f t="shared" si="9"/>
        <v>1.3320895522388059</v>
      </c>
      <c r="P51" s="9"/>
    </row>
    <row r="52" spans="1:16">
      <c r="A52" s="13"/>
      <c r="B52" s="39">
        <v>354</v>
      </c>
      <c r="C52" s="21" t="s">
        <v>50</v>
      </c>
      <c r="D52" s="46">
        <v>1174838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1174838</v>
      </c>
      <c r="O52" s="47">
        <f t="shared" si="9"/>
        <v>146.12412935323383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SUM(D54:D61)</f>
        <v>773162</v>
      </c>
      <c r="E53" s="32">
        <f t="shared" si="11"/>
        <v>882053</v>
      </c>
      <c r="F53" s="32">
        <f t="shared" si="11"/>
        <v>0</v>
      </c>
      <c r="G53" s="32">
        <f t="shared" si="11"/>
        <v>1385121</v>
      </c>
      <c r="H53" s="32">
        <f t="shared" si="11"/>
        <v>0</v>
      </c>
      <c r="I53" s="32">
        <f t="shared" si="11"/>
        <v>79549</v>
      </c>
      <c r="J53" s="32">
        <f t="shared" si="11"/>
        <v>577507</v>
      </c>
      <c r="K53" s="32">
        <f t="shared" si="11"/>
        <v>22048070</v>
      </c>
      <c r="L53" s="32">
        <f t="shared" si="11"/>
        <v>4223026</v>
      </c>
      <c r="M53" s="32">
        <f t="shared" si="11"/>
        <v>0</v>
      </c>
      <c r="N53" s="32">
        <f>SUM(D53:M53)</f>
        <v>29968488</v>
      </c>
      <c r="O53" s="45">
        <f t="shared" si="9"/>
        <v>3727.4238805970149</v>
      </c>
      <c r="P53" s="10"/>
    </row>
    <row r="54" spans="1:16">
      <c r="A54" s="12"/>
      <c r="B54" s="25">
        <v>361.1</v>
      </c>
      <c r="C54" s="20" t="s">
        <v>52</v>
      </c>
      <c r="D54" s="46">
        <v>490102</v>
      </c>
      <c r="E54" s="46">
        <v>395</v>
      </c>
      <c r="F54" s="46">
        <v>0</v>
      </c>
      <c r="G54" s="46">
        <v>366722</v>
      </c>
      <c r="H54" s="46">
        <v>0</v>
      </c>
      <c r="I54" s="46">
        <v>65492</v>
      </c>
      <c r="J54" s="46">
        <v>345979</v>
      </c>
      <c r="K54" s="46">
        <v>5911</v>
      </c>
      <c r="L54" s="46">
        <v>18078</v>
      </c>
      <c r="M54" s="46">
        <v>0</v>
      </c>
      <c r="N54" s="46">
        <f>SUM(D54:M54)</f>
        <v>1292679</v>
      </c>
      <c r="O54" s="47">
        <f t="shared" si="9"/>
        <v>160.78097014925373</v>
      </c>
      <c r="P54" s="9"/>
    </row>
    <row r="55" spans="1:16">
      <c r="A55" s="12"/>
      <c r="B55" s="25">
        <v>361.2</v>
      </c>
      <c r="C55" s="20" t="s">
        <v>85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1362532</v>
      </c>
      <c r="L55" s="46">
        <v>509749</v>
      </c>
      <c r="M55" s="46">
        <v>0</v>
      </c>
      <c r="N55" s="46">
        <f t="shared" ref="N55:N61" si="12">SUM(D55:M55)</f>
        <v>1872281</v>
      </c>
      <c r="O55" s="47">
        <f t="shared" si="9"/>
        <v>232.87077114427862</v>
      </c>
      <c r="P55" s="9"/>
    </row>
    <row r="56" spans="1:16">
      <c r="A56" s="12"/>
      <c r="B56" s="25">
        <v>361.3</v>
      </c>
      <c r="C56" s="20" t="s">
        <v>53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13245794</v>
      </c>
      <c r="L56" s="46">
        <v>1197212</v>
      </c>
      <c r="M56" s="46">
        <v>0</v>
      </c>
      <c r="N56" s="46">
        <f t="shared" si="12"/>
        <v>14443006</v>
      </c>
      <c r="O56" s="47">
        <f t="shared" si="9"/>
        <v>1796.3937810945274</v>
      </c>
      <c r="P56" s="9"/>
    </row>
    <row r="57" spans="1:16">
      <c r="A57" s="12"/>
      <c r="B57" s="25">
        <v>362</v>
      </c>
      <c r="C57" s="20" t="s">
        <v>54</v>
      </c>
      <c r="D57" s="46">
        <v>37919</v>
      </c>
      <c r="E57" s="46">
        <v>0</v>
      </c>
      <c r="F57" s="46">
        <v>0</v>
      </c>
      <c r="G57" s="46">
        <v>0</v>
      </c>
      <c r="H57" s="46">
        <v>0</v>
      </c>
      <c r="I57" s="46">
        <v>6643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44562</v>
      </c>
      <c r="O57" s="47">
        <f t="shared" si="9"/>
        <v>5.5425373134328355</v>
      </c>
      <c r="P57" s="9"/>
    </row>
    <row r="58" spans="1:16">
      <c r="A58" s="12"/>
      <c r="B58" s="25">
        <v>364</v>
      </c>
      <c r="C58" s="20" t="s">
        <v>113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16636</v>
      </c>
      <c r="K58" s="46">
        <v>0</v>
      </c>
      <c r="L58" s="46">
        <v>0</v>
      </c>
      <c r="M58" s="46">
        <v>0</v>
      </c>
      <c r="N58" s="46">
        <f t="shared" si="12"/>
        <v>16636</v>
      </c>
      <c r="O58" s="47">
        <f t="shared" si="9"/>
        <v>2.0691542288557212</v>
      </c>
      <c r="P58" s="9"/>
    </row>
    <row r="59" spans="1:16">
      <c r="A59" s="12"/>
      <c r="B59" s="25">
        <v>366</v>
      </c>
      <c r="C59" s="20" t="s">
        <v>55</v>
      </c>
      <c r="D59" s="46">
        <v>0</v>
      </c>
      <c r="E59" s="46">
        <v>881658</v>
      </c>
      <c r="F59" s="46">
        <v>0</v>
      </c>
      <c r="G59" s="46">
        <v>1010000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1891658</v>
      </c>
      <c r="O59" s="47">
        <f t="shared" si="9"/>
        <v>235.28084577114427</v>
      </c>
      <c r="P59" s="9"/>
    </row>
    <row r="60" spans="1:16">
      <c r="A60" s="12"/>
      <c r="B60" s="25">
        <v>368</v>
      </c>
      <c r="C60" s="20" t="s">
        <v>56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7418057</v>
      </c>
      <c r="L60" s="46">
        <v>0</v>
      </c>
      <c r="M60" s="46">
        <v>0</v>
      </c>
      <c r="N60" s="46">
        <f t="shared" si="12"/>
        <v>7418057</v>
      </c>
      <c r="O60" s="47">
        <f t="shared" si="9"/>
        <v>922.64390547263679</v>
      </c>
      <c r="P60" s="9"/>
    </row>
    <row r="61" spans="1:16">
      <c r="A61" s="12"/>
      <c r="B61" s="25">
        <v>369.9</v>
      </c>
      <c r="C61" s="20" t="s">
        <v>58</v>
      </c>
      <c r="D61" s="46">
        <v>245141</v>
      </c>
      <c r="E61" s="46">
        <v>0</v>
      </c>
      <c r="F61" s="46">
        <v>0</v>
      </c>
      <c r="G61" s="46">
        <v>8399</v>
      </c>
      <c r="H61" s="46">
        <v>0</v>
      </c>
      <c r="I61" s="46">
        <v>7414</v>
      </c>
      <c r="J61" s="46">
        <v>214892</v>
      </c>
      <c r="K61" s="46">
        <v>15776</v>
      </c>
      <c r="L61" s="46">
        <v>2497987</v>
      </c>
      <c r="M61" s="46">
        <v>0</v>
      </c>
      <c r="N61" s="46">
        <f t="shared" si="12"/>
        <v>2989609</v>
      </c>
      <c r="O61" s="47">
        <f t="shared" si="9"/>
        <v>371.84191542288556</v>
      </c>
      <c r="P61" s="9"/>
    </row>
    <row r="62" spans="1:16" ht="15.75">
      <c r="A62" s="29" t="s">
        <v>40</v>
      </c>
      <c r="B62" s="30"/>
      <c r="C62" s="31"/>
      <c r="D62" s="32">
        <f t="shared" ref="D62:M62" si="13">SUM(D63:D65)</f>
        <v>785000</v>
      </c>
      <c r="E62" s="32">
        <f t="shared" si="13"/>
        <v>2530250</v>
      </c>
      <c r="F62" s="32">
        <f t="shared" si="13"/>
        <v>65632789</v>
      </c>
      <c r="G62" s="32">
        <f t="shared" si="13"/>
        <v>9368393</v>
      </c>
      <c r="H62" s="32">
        <f t="shared" si="13"/>
        <v>0</v>
      </c>
      <c r="I62" s="32">
        <f t="shared" si="13"/>
        <v>0</v>
      </c>
      <c r="J62" s="32">
        <f t="shared" si="13"/>
        <v>367204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78683636</v>
      </c>
      <c r="O62" s="45">
        <f t="shared" si="9"/>
        <v>9786.521890547263</v>
      </c>
      <c r="P62" s="9"/>
    </row>
    <row r="63" spans="1:16">
      <c r="A63" s="12"/>
      <c r="B63" s="25">
        <v>381</v>
      </c>
      <c r="C63" s="20" t="s">
        <v>59</v>
      </c>
      <c r="D63" s="46">
        <v>785000</v>
      </c>
      <c r="E63" s="46">
        <v>2530250</v>
      </c>
      <c r="F63" s="46">
        <v>7200725</v>
      </c>
      <c r="G63" s="46">
        <v>9368393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19884368</v>
      </c>
      <c r="O63" s="47">
        <f t="shared" si="9"/>
        <v>2473.1800995024873</v>
      </c>
      <c r="P63" s="9"/>
    </row>
    <row r="64" spans="1:16">
      <c r="A64" s="12"/>
      <c r="B64" s="25">
        <v>384</v>
      </c>
      <c r="C64" s="20" t="s">
        <v>60</v>
      </c>
      <c r="D64" s="46">
        <v>0</v>
      </c>
      <c r="E64" s="46">
        <v>0</v>
      </c>
      <c r="F64" s="46">
        <v>58432064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58432064</v>
      </c>
      <c r="O64" s="47">
        <f t="shared" si="9"/>
        <v>7267.6696517412938</v>
      </c>
      <c r="P64" s="9"/>
    </row>
    <row r="65" spans="1:119" ht="15.75" thickBot="1">
      <c r="A65" s="12"/>
      <c r="B65" s="25">
        <v>389.4</v>
      </c>
      <c r="C65" s="20" t="s">
        <v>128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367204</v>
      </c>
      <c r="K65" s="46">
        <v>0</v>
      </c>
      <c r="L65" s="46">
        <v>0</v>
      </c>
      <c r="M65" s="46">
        <v>0</v>
      </c>
      <c r="N65" s="46">
        <f>SUM(D65:M65)</f>
        <v>367204</v>
      </c>
      <c r="O65" s="47">
        <f t="shared" si="9"/>
        <v>45.672139303482588</v>
      </c>
      <c r="P65" s="9"/>
    </row>
    <row r="66" spans="1:119" ht="16.5" thickBot="1">
      <c r="A66" s="14" t="s">
        <v>48</v>
      </c>
      <c r="B66" s="23"/>
      <c r="C66" s="22"/>
      <c r="D66" s="15">
        <f t="shared" ref="D66:M66" si="14">SUM(D5,D15,D22,D36,D50,D53,D62)</f>
        <v>74077273</v>
      </c>
      <c r="E66" s="15">
        <f t="shared" si="14"/>
        <v>3663443</v>
      </c>
      <c r="F66" s="15">
        <f t="shared" si="14"/>
        <v>66411173</v>
      </c>
      <c r="G66" s="15">
        <f t="shared" si="14"/>
        <v>14152131</v>
      </c>
      <c r="H66" s="15">
        <f t="shared" si="14"/>
        <v>0</v>
      </c>
      <c r="I66" s="15">
        <f t="shared" si="14"/>
        <v>6175679</v>
      </c>
      <c r="J66" s="15">
        <f t="shared" si="14"/>
        <v>10422725</v>
      </c>
      <c r="K66" s="15">
        <f t="shared" si="14"/>
        <v>22048070</v>
      </c>
      <c r="L66" s="15">
        <f t="shared" si="14"/>
        <v>4223026</v>
      </c>
      <c r="M66" s="15">
        <f t="shared" si="14"/>
        <v>0</v>
      </c>
      <c r="N66" s="15">
        <f>SUM(D66:M66)</f>
        <v>201173520</v>
      </c>
      <c r="O66" s="38">
        <f t="shared" si="9"/>
        <v>25021.582089552237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133</v>
      </c>
      <c r="M68" s="118"/>
      <c r="N68" s="118"/>
      <c r="O68" s="43">
        <v>8040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50440457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50440457</v>
      </c>
      <c r="O5" s="33">
        <f t="shared" ref="O5:O36" si="1">(N5/O$68)</f>
        <v>6272.9084690958834</v>
      </c>
      <c r="P5" s="6"/>
    </row>
    <row r="6" spans="1:133">
      <c r="A6" s="12"/>
      <c r="B6" s="25">
        <v>311</v>
      </c>
      <c r="C6" s="20" t="s">
        <v>3</v>
      </c>
      <c r="D6" s="46">
        <v>43869888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43869888</v>
      </c>
      <c r="O6" s="47">
        <f t="shared" si="1"/>
        <v>5455.7751523442357</v>
      </c>
      <c r="P6" s="9"/>
    </row>
    <row r="7" spans="1:133">
      <c r="A7" s="12"/>
      <c r="B7" s="25">
        <v>312.41000000000003</v>
      </c>
      <c r="C7" s="20" t="s">
        <v>73</v>
      </c>
      <c r="D7" s="46">
        <v>224355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224355</v>
      </c>
      <c r="O7" s="47">
        <f t="shared" si="1"/>
        <v>27.901380425320234</v>
      </c>
      <c r="P7" s="9"/>
    </row>
    <row r="8" spans="1:133">
      <c r="A8" s="12"/>
      <c r="B8" s="25">
        <v>312.42</v>
      </c>
      <c r="C8" s="20" t="s">
        <v>74</v>
      </c>
      <c r="D8" s="46">
        <v>105126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105126</v>
      </c>
      <c r="O8" s="47">
        <f t="shared" si="1"/>
        <v>13.073747046387265</v>
      </c>
      <c r="P8" s="9"/>
    </row>
    <row r="9" spans="1:133">
      <c r="A9" s="12"/>
      <c r="B9" s="25">
        <v>314.10000000000002</v>
      </c>
      <c r="C9" s="20" t="s">
        <v>12</v>
      </c>
      <c r="D9" s="46">
        <v>2554383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2554383</v>
      </c>
      <c r="O9" s="47">
        <f t="shared" si="1"/>
        <v>317.66981718691704</v>
      </c>
      <c r="P9" s="9"/>
    </row>
    <row r="10" spans="1:133">
      <c r="A10" s="12"/>
      <c r="B10" s="25">
        <v>314.3</v>
      </c>
      <c r="C10" s="20" t="s">
        <v>13</v>
      </c>
      <c r="D10" s="46">
        <v>1663154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1663154</v>
      </c>
      <c r="O10" s="47">
        <f t="shared" si="1"/>
        <v>206.83422459893049</v>
      </c>
      <c r="P10" s="9"/>
    </row>
    <row r="11" spans="1:133">
      <c r="A11" s="12"/>
      <c r="B11" s="25">
        <v>314.39999999999998</v>
      </c>
      <c r="C11" s="20" t="s">
        <v>15</v>
      </c>
      <c r="D11" s="46">
        <v>255299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255299</v>
      </c>
      <c r="O11" s="47">
        <f t="shared" si="1"/>
        <v>31.749658002735977</v>
      </c>
      <c r="P11" s="9"/>
    </row>
    <row r="12" spans="1:133">
      <c r="A12" s="12"/>
      <c r="B12" s="25">
        <v>314.8</v>
      </c>
      <c r="C12" s="20" t="s">
        <v>16</v>
      </c>
      <c r="D12" s="46">
        <v>11050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11050</v>
      </c>
      <c r="O12" s="47">
        <f t="shared" si="1"/>
        <v>1.3742071881606766</v>
      </c>
      <c r="P12" s="9"/>
    </row>
    <row r="13" spans="1:133">
      <c r="A13" s="12"/>
      <c r="B13" s="25">
        <v>315</v>
      </c>
      <c r="C13" s="20" t="s">
        <v>104</v>
      </c>
      <c r="D13" s="46">
        <v>1074774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1074774</v>
      </c>
      <c r="O13" s="47">
        <f t="shared" si="1"/>
        <v>133.66173361522198</v>
      </c>
      <c r="P13" s="9"/>
    </row>
    <row r="14" spans="1:133">
      <c r="A14" s="12"/>
      <c r="B14" s="25">
        <v>316</v>
      </c>
      <c r="C14" s="20" t="s">
        <v>105</v>
      </c>
      <c r="D14" s="46">
        <v>682428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682428</v>
      </c>
      <c r="O14" s="47">
        <f t="shared" si="1"/>
        <v>84.868548687974126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12188290</v>
      </c>
      <c r="E15" s="32">
        <f t="shared" si="3"/>
        <v>530394</v>
      </c>
      <c r="F15" s="32">
        <f t="shared" si="3"/>
        <v>777716</v>
      </c>
      <c r="G15" s="32">
        <f t="shared" si="3"/>
        <v>229987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13726387</v>
      </c>
      <c r="O15" s="45">
        <f t="shared" si="1"/>
        <v>1707.0497450565849</v>
      </c>
      <c r="P15" s="10"/>
    </row>
    <row r="16" spans="1:133">
      <c r="A16" s="12"/>
      <c r="B16" s="25">
        <v>322</v>
      </c>
      <c r="C16" s="20" t="s">
        <v>0</v>
      </c>
      <c r="D16" s="46">
        <v>9508851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9508851</v>
      </c>
      <c r="O16" s="47">
        <f t="shared" si="1"/>
        <v>1182.5458276333788</v>
      </c>
      <c r="P16" s="9"/>
    </row>
    <row r="17" spans="1:16">
      <c r="A17" s="12"/>
      <c r="B17" s="25">
        <v>323.10000000000002</v>
      </c>
      <c r="C17" s="20" t="s">
        <v>19</v>
      </c>
      <c r="D17" s="46">
        <v>1999420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1999420</v>
      </c>
      <c r="O17" s="47">
        <f t="shared" si="1"/>
        <v>248.65315259296108</v>
      </c>
      <c r="P17" s="9"/>
    </row>
    <row r="18" spans="1:16">
      <c r="A18" s="12"/>
      <c r="B18" s="25">
        <v>323.39999999999998</v>
      </c>
      <c r="C18" s="20" t="s">
        <v>20</v>
      </c>
      <c r="D18" s="46">
        <v>168751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168751</v>
      </c>
      <c r="O18" s="47">
        <f t="shared" si="1"/>
        <v>20.986320109439124</v>
      </c>
      <c r="P18" s="9"/>
    </row>
    <row r="19" spans="1:16">
      <c r="A19" s="12"/>
      <c r="B19" s="25">
        <v>325.10000000000002</v>
      </c>
      <c r="C19" s="20" t="s">
        <v>75</v>
      </c>
      <c r="D19" s="46">
        <v>0</v>
      </c>
      <c r="E19" s="46">
        <v>16110</v>
      </c>
      <c r="F19" s="46">
        <v>777716</v>
      </c>
      <c r="G19" s="46">
        <v>229987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1023813</v>
      </c>
      <c r="O19" s="47">
        <f t="shared" si="1"/>
        <v>127.32408904365128</v>
      </c>
      <c r="P19" s="9"/>
    </row>
    <row r="20" spans="1:16">
      <c r="A20" s="12"/>
      <c r="B20" s="25">
        <v>325.2</v>
      </c>
      <c r="C20" s="20" t="s">
        <v>106</v>
      </c>
      <c r="D20" s="46">
        <v>0</v>
      </c>
      <c r="E20" s="46">
        <v>514284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514284</v>
      </c>
      <c r="O20" s="47">
        <f t="shared" si="1"/>
        <v>63.957716701902747</v>
      </c>
      <c r="P20" s="9"/>
    </row>
    <row r="21" spans="1:16">
      <c r="A21" s="12"/>
      <c r="B21" s="25">
        <v>329</v>
      </c>
      <c r="C21" s="20" t="s">
        <v>21</v>
      </c>
      <c r="D21" s="46">
        <v>511268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511268</v>
      </c>
      <c r="O21" s="47">
        <f t="shared" si="1"/>
        <v>63.582638975251832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SUM(D23:D36)</f>
        <v>1102688</v>
      </c>
      <c r="E22" s="32">
        <f t="shared" si="5"/>
        <v>0</v>
      </c>
      <c r="F22" s="32">
        <f t="shared" si="5"/>
        <v>0</v>
      </c>
      <c r="G22" s="32">
        <f t="shared" si="5"/>
        <v>461913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1564601</v>
      </c>
      <c r="O22" s="45">
        <f t="shared" si="1"/>
        <v>194.57791319487626</v>
      </c>
      <c r="P22" s="10"/>
    </row>
    <row r="23" spans="1:16">
      <c r="A23" s="12"/>
      <c r="B23" s="25">
        <v>331.2</v>
      </c>
      <c r="C23" s="20" t="s">
        <v>22</v>
      </c>
      <c r="D23" s="46">
        <v>4212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4212</v>
      </c>
      <c r="O23" s="47">
        <f t="shared" si="1"/>
        <v>0.52381544584006967</v>
      </c>
      <c r="P23" s="9"/>
    </row>
    <row r="24" spans="1:16">
      <c r="A24" s="12"/>
      <c r="B24" s="25">
        <v>331.5</v>
      </c>
      <c r="C24" s="20" t="s">
        <v>93</v>
      </c>
      <c r="D24" s="46">
        <v>3077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3077</v>
      </c>
      <c r="O24" s="47">
        <f t="shared" si="1"/>
        <v>0.38266384778012685</v>
      </c>
      <c r="P24" s="9"/>
    </row>
    <row r="25" spans="1:16">
      <c r="A25" s="12"/>
      <c r="B25" s="25">
        <v>334.39</v>
      </c>
      <c r="C25" s="20" t="s">
        <v>25</v>
      </c>
      <c r="D25" s="46">
        <v>0</v>
      </c>
      <c r="E25" s="46">
        <v>0</v>
      </c>
      <c r="F25" s="46">
        <v>0</v>
      </c>
      <c r="G25" s="46">
        <v>136500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136500</v>
      </c>
      <c r="O25" s="47">
        <f t="shared" si="1"/>
        <v>16.975500559631886</v>
      </c>
      <c r="P25" s="9"/>
    </row>
    <row r="26" spans="1:16">
      <c r="A26" s="12"/>
      <c r="B26" s="25">
        <v>334.5</v>
      </c>
      <c r="C26" s="20" t="s">
        <v>94</v>
      </c>
      <c r="D26" s="46">
        <v>0</v>
      </c>
      <c r="E26" s="46">
        <v>0</v>
      </c>
      <c r="F26" s="46">
        <v>0</v>
      </c>
      <c r="G26" s="46">
        <v>28059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28059</v>
      </c>
      <c r="O26" s="47">
        <f t="shared" si="1"/>
        <v>3.4894913567964183</v>
      </c>
      <c r="P26" s="9"/>
    </row>
    <row r="27" spans="1:16">
      <c r="A27" s="12"/>
      <c r="B27" s="25">
        <v>335.12</v>
      </c>
      <c r="C27" s="20" t="s">
        <v>107</v>
      </c>
      <c r="D27" s="46">
        <v>255278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255278</v>
      </c>
      <c r="O27" s="47">
        <f t="shared" si="1"/>
        <v>31.747046387265264</v>
      </c>
      <c r="P27" s="9"/>
    </row>
    <row r="28" spans="1:16">
      <c r="A28" s="12"/>
      <c r="B28" s="25">
        <v>335.15</v>
      </c>
      <c r="C28" s="20" t="s">
        <v>108</v>
      </c>
      <c r="D28" s="46">
        <v>22708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22708</v>
      </c>
      <c r="O28" s="47">
        <f t="shared" si="1"/>
        <v>2.8240268623305558</v>
      </c>
      <c r="P28" s="9"/>
    </row>
    <row r="29" spans="1:16">
      <c r="A29" s="12"/>
      <c r="B29" s="25">
        <v>335.18</v>
      </c>
      <c r="C29" s="20" t="s">
        <v>109</v>
      </c>
      <c r="D29" s="46">
        <v>631987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631987</v>
      </c>
      <c r="O29" s="47">
        <f t="shared" si="1"/>
        <v>78.59557268996393</v>
      </c>
      <c r="P29" s="9"/>
    </row>
    <row r="30" spans="1:16">
      <c r="A30" s="12"/>
      <c r="B30" s="25">
        <v>335.22</v>
      </c>
      <c r="C30" s="20" t="s">
        <v>30</v>
      </c>
      <c r="D30" s="46">
        <v>99026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99026</v>
      </c>
      <c r="O30" s="47">
        <f t="shared" si="1"/>
        <v>12.315134933465988</v>
      </c>
      <c r="P30" s="9"/>
    </row>
    <row r="31" spans="1:16">
      <c r="A31" s="12"/>
      <c r="B31" s="25">
        <v>335.23</v>
      </c>
      <c r="C31" s="20" t="s">
        <v>77</v>
      </c>
      <c r="D31" s="46">
        <v>29293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29293</v>
      </c>
      <c r="O31" s="47">
        <f t="shared" si="1"/>
        <v>3.6429548563611491</v>
      </c>
      <c r="P31" s="9"/>
    </row>
    <row r="32" spans="1:16">
      <c r="A32" s="12"/>
      <c r="B32" s="25">
        <v>335.29</v>
      </c>
      <c r="C32" s="20" t="s">
        <v>78</v>
      </c>
      <c r="D32" s="46">
        <v>2667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2667</v>
      </c>
      <c r="O32" s="47">
        <f t="shared" si="1"/>
        <v>0.33167516478049996</v>
      </c>
      <c r="P32" s="9"/>
    </row>
    <row r="33" spans="1:16">
      <c r="A33" s="12"/>
      <c r="B33" s="25">
        <v>335.49</v>
      </c>
      <c r="C33" s="20" t="s">
        <v>79</v>
      </c>
      <c r="D33" s="46">
        <v>18235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18235</v>
      </c>
      <c r="O33" s="47">
        <f t="shared" si="1"/>
        <v>2.2677527670687727</v>
      </c>
      <c r="P33" s="9"/>
    </row>
    <row r="34" spans="1:16">
      <c r="A34" s="12"/>
      <c r="B34" s="25">
        <v>337.2</v>
      </c>
      <c r="C34" s="20" t="s">
        <v>32</v>
      </c>
      <c r="D34" s="46">
        <v>21165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21165</v>
      </c>
      <c r="O34" s="47">
        <f t="shared" si="1"/>
        <v>2.632135306553911</v>
      </c>
      <c r="P34" s="9"/>
    </row>
    <row r="35" spans="1:16">
      <c r="A35" s="12"/>
      <c r="B35" s="25">
        <v>337.3</v>
      </c>
      <c r="C35" s="20" t="s">
        <v>96</v>
      </c>
      <c r="D35" s="46">
        <v>0</v>
      </c>
      <c r="E35" s="46">
        <v>0</v>
      </c>
      <c r="F35" s="46">
        <v>0</v>
      </c>
      <c r="G35" s="46">
        <v>297354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297354</v>
      </c>
      <c r="O35" s="47">
        <f t="shared" si="1"/>
        <v>36.97972888944161</v>
      </c>
      <c r="P35" s="9"/>
    </row>
    <row r="36" spans="1:16">
      <c r="A36" s="12"/>
      <c r="B36" s="25">
        <v>338</v>
      </c>
      <c r="C36" s="20" t="s">
        <v>33</v>
      </c>
      <c r="D36" s="46">
        <v>15040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15040</v>
      </c>
      <c r="O36" s="47">
        <f t="shared" si="1"/>
        <v>1.8704141275960702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SUM(D38:D50)</f>
        <v>3957602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5802202</v>
      </c>
      <c r="J37" s="32">
        <f t="shared" si="7"/>
        <v>8666392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18426196</v>
      </c>
      <c r="O37" s="45">
        <f t="shared" ref="O37:O66" si="8">(N37/O$68)</f>
        <v>2291.5304066658377</v>
      </c>
      <c r="P37" s="10"/>
    </row>
    <row r="38" spans="1:16">
      <c r="A38" s="12"/>
      <c r="B38" s="25">
        <v>341.2</v>
      </c>
      <c r="C38" s="20" t="s">
        <v>110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6848948</v>
      </c>
      <c r="K38" s="46">
        <v>0</v>
      </c>
      <c r="L38" s="46">
        <v>0</v>
      </c>
      <c r="M38" s="46">
        <v>0</v>
      </c>
      <c r="N38" s="46">
        <f t="shared" ref="N38:N50" si="9">SUM(D38:M38)</f>
        <v>6848948</v>
      </c>
      <c r="O38" s="47">
        <f t="shared" si="8"/>
        <v>851.75326451933836</v>
      </c>
      <c r="P38" s="9"/>
    </row>
    <row r="39" spans="1:16">
      <c r="A39" s="12"/>
      <c r="B39" s="25">
        <v>342.1</v>
      </c>
      <c r="C39" s="20" t="s">
        <v>42</v>
      </c>
      <c r="D39" s="46">
        <v>899806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899806</v>
      </c>
      <c r="O39" s="47">
        <f t="shared" si="8"/>
        <v>111.90225096381047</v>
      </c>
      <c r="P39" s="9"/>
    </row>
    <row r="40" spans="1:16">
      <c r="A40" s="12"/>
      <c r="B40" s="25">
        <v>342.2</v>
      </c>
      <c r="C40" s="20" t="s">
        <v>43</v>
      </c>
      <c r="D40" s="46">
        <v>141090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141090</v>
      </c>
      <c r="O40" s="47">
        <f t="shared" si="8"/>
        <v>17.546325083944783</v>
      </c>
      <c r="P40" s="9"/>
    </row>
    <row r="41" spans="1:16">
      <c r="A41" s="12"/>
      <c r="B41" s="25">
        <v>342.3</v>
      </c>
      <c r="C41" s="20" t="s">
        <v>126</v>
      </c>
      <c r="D41" s="46">
        <v>20630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20630</v>
      </c>
      <c r="O41" s="47">
        <f t="shared" si="8"/>
        <v>2.5656012933714711</v>
      </c>
      <c r="P41" s="9"/>
    </row>
    <row r="42" spans="1:16">
      <c r="A42" s="12"/>
      <c r="B42" s="25">
        <v>342.5</v>
      </c>
      <c r="C42" s="20" t="s">
        <v>80</v>
      </c>
      <c r="D42" s="46">
        <v>183177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183177</v>
      </c>
      <c r="O42" s="47">
        <f t="shared" si="8"/>
        <v>22.780375575177217</v>
      </c>
      <c r="P42" s="9"/>
    </row>
    <row r="43" spans="1:16">
      <c r="A43" s="12"/>
      <c r="B43" s="25">
        <v>342.6</v>
      </c>
      <c r="C43" s="20" t="s">
        <v>81</v>
      </c>
      <c r="D43" s="46">
        <v>466386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466386</v>
      </c>
      <c r="O43" s="47">
        <f t="shared" si="8"/>
        <v>58.000994901131698</v>
      </c>
      <c r="P43" s="9"/>
    </row>
    <row r="44" spans="1:16">
      <c r="A44" s="12"/>
      <c r="B44" s="25">
        <v>343.4</v>
      </c>
      <c r="C44" s="20" t="s">
        <v>44</v>
      </c>
      <c r="D44" s="46">
        <v>1187446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1187446</v>
      </c>
      <c r="O44" s="47">
        <f t="shared" si="8"/>
        <v>147.67392115408532</v>
      </c>
      <c r="P44" s="9"/>
    </row>
    <row r="45" spans="1:16">
      <c r="A45" s="12"/>
      <c r="B45" s="25">
        <v>343.9</v>
      </c>
      <c r="C45" s="20" t="s">
        <v>45</v>
      </c>
      <c r="D45" s="46">
        <v>4641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4641</v>
      </c>
      <c r="O45" s="47">
        <f t="shared" si="8"/>
        <v>0.57716701902748413</v>
      </c>
      <c r="P45" s="9"/>
    </row>
    <row r="46" spans="1:16">
      <c r="A46" s="12"/>
      <c r="B46" s="25">
        <v>344.2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3456103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3456103</v>
      </c>
      <c r="O46" s="47">
        <f t="shared" si="8"/>
        <v>429.81009824648675</v>
      </c>
      <c r="P46" s="9"/>
    </row>
    <row r="47" spans="1:16">
      <c r="A47" s="12"/>
      <c r="B47" s="25">
        <v>344.5</v>
      </c>
      <c r="C47" s="20" t="s">
        <v>112</v>
      </c>
      <c r="D47" s="46">
        <v>1015374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1015374</v>
      </c>
      <c r="O47" s="47">
        <f t="shared" si="8"/>
        <v>126.2745927123492</v>
      </c>
      <c r="P47" s="9"/>
    </row>
    <row r="48" spans="1:16">
      <c r="A48" s="12"/>
      <c r="B48" s="25">
        <v>347.2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2102276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2102276</v>
      </c>
      <c r="O48" s="47">
        <f t="shared" si="8"/>
        <v>261.44459644322848</v>
      </c>
      <c r="P48" s="9"/>
    </row>
    <row r="49" spans="1:16">
      <c r="A49" s="12"/>
      <c r="B49" s="25">
        <v>347.9</v>
      </c>
      <c r="C49" s="20" t="s">
        <v>127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174439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174439</v>
      </c>
      <c r="O49" s="47">
        <f t="shared" si="8"/>
        <v>21.693694814077851</v>
      </c>
      <c r="P49" s="9"/>
    </row>
    <row r="50" spans="1:16">
      <c r="A50" s="12"/>
      <c r="B50" s="25">
        <v>349</v>
      </c>
      <c r="C50" s="20" t="s">
        <v>1</v>
      </c>
      <c r="D50" s="46">
        <v>39052</v>
      </c>
      <c r="E50" s="46">
        <v>0</v>
      </c>
      <c r="F50" s="46">
        <v>0</v>
      </c>
      <c r="G50" s="46">
        <v>0</v>
      </c>
      <c r="H50" s="46">
        <v>0</v>
      </c>
      <c r="I50" s="46">
        <v>69384</v>
      </c>
      <c r="J50" s="46">
        <v>1817444</v>
      </c>
      <c r="K50" s="46">
        <v>0</v>
      </c>
      <c r="L50" s="46">
        <v>0</v>
      </c>
      <c r="M50" s="46">
        <v>0</v>
      </c>
      <c r="N50" s="46">
        <f t="shared" si="9"/>
        <v>1925880</v>
      </c>
      <c r="O50" s="47">
        <f t="shared" si="8"/>
        <v>239.50752393980849</v>
      </c>
      <c r="P50" s="9"/>
    </row>
    <row r="51" spans="1:16" ht="15.75">
      <c r="A51" s="29" t="s">
        <v>39</v>
      </c>
      <c r="B51" s="30"/>
      <c r="C51" s="31"/>
      <c r="D51" s="32">
        <f t="shared" ref="D51:M51" si="10">SUM(D52:D53)</f>
        <v>1099526</v>
      </c>
      <c r="E51" s="32">
        <f t="shared" si="10"/>
        <v>15714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>SUM(D51:M51)</f>
        <v>1115240</v>
      </c>
      <c r="O51" s="45">
        <f t="shared" si="8"/>
        <v>138.6941922646437</v>
      </c>
      <c r="P51" s="10"/>
    </row>
    <row r="52" spans="1:16">
      <c r="A52" s="13"/>
      <c r="B52" s="39">
        <v>351.2</v>
      </c>
      <c r="C52" s="21" t="s">
        <v>83</v>
      </c>
      <c r="D52" s="46">
        <v>0</v>
      </c>
      <c r="E52" s="46">
        <v>15714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15714</v>
      </c>
      <c r="O52" s="47">
        <f t="shared" si="8"/>
        <v>1.9542345479417982</v>
      </c>
      <c r="P52" s="9"/>
    </row>
    <row r="53" spans="1:16">
      <c r="A53" s="13"/>
      <c r="B53" s="39">
        <v>354</v>
      </c>
      <c r="C53" s="21" t="s">
        <v>50</v>
      </c>
      <c r="D53" s="46">
        <v>1099526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1099526</v>
      </c>
      <c r="O53" s="47">
        <f t="shared" si="8"/>
        <v>136.73995771670189</v>
      </c>
      <c r="P53" s="9"/>
    </row>
    <row r="54" spans="1:16" ht="15.75">
      <c r="A54" s="29" t="s">
        <v>4</v>
      </c>
      <c r="B54" s="30"/>
      <c r="C54" s="31"/>
      <c r="D54" s="32">
        <f t="shared" ref="D54:M54" si="11">SUM(D55:D62)</f>
        <v>765821</v>
      </c>
      <c r="E54" s="32">
        <f t="shared" si="11"/>
        <v>504608</v>
      </c>
      <c r="F54" s="32">
        <f t="shared" si="11"/>
        <v>100</v>
      </c>
      <c r="G54" s="32">
        <f t="shared" si="11"/>
        <v>828787</v>
      </c>
      <c r="H54" s="32">
        <f t="shared" si="11"/>
        <v>0</v>
      </c>
      <c r="I54" s="32">
        <f t="shared" si="11"/>
        <v>28794</v>
      </c>
      <c r="J54" s="32">
        <f t="shared" si="11"/>
        <v>1021868</v>
      </c>
      <c r="K54" s="32">
        <f t="shared" si="11"/>
        <v>-850092</v>
      </c>
      <c r="L54" s="32">
        <f t="shared" si="11"/>
        <v>1251774</v>
      </c>
      <c r="M54" s="32">
        <f t="shared" si="11"/>
        <v>0</v>
      </c>
      <c r="N54" s="32">
        <f>SUM(D54:M54)</f>
        <v>3551660</v>
      </c>
      <c r="O54" s="45">
        <f t="shared" si="8"/>
        <v>441.69381917671933</v>
      </c>
      <c r="P54" s="10"/>
    </row>
    <row r="55" spans="1:16">
      <c r="A55" s="12"/>
      <c r="B55" s="25">
        <v>361.1</v>
      </c>
      <c r="C55" s="20" t="s">
        <v>52</v>
      </c>
      <c r="D55" s="46">
        <v>597585</v>
      </c>
      <c r="E55" s="46">
        <v>338</v>
      </c>
      <c r="F55" s="46">
        <v>100</v>
      </c>
      <c r="G55" s="46">
        <v>586917</v>
      </c>
      <c r="H55" s="46">
        <v>0</v>
      </c>
      <c r="I55" s="46">
        <v>17024</v>
      </c>
      <c r="J55" s="46">
        <v>268597</v>
      </c>
      <c r="K55" s="46">
        <v>1048</v>
      </c>
      <c r="L55" s="46">
        <v>18900</v>
      </c>
      <c r="M55" s="46">
        <v>0</v>
      </c>
      <c r="N55" s="46">
        <f>SUM(D55:M55)</f>
        <v>1490509</v>
      </c>
      <c r="O55" s="47">
        <f t="shared" si="8"/>
        <v>185.36363636363637</v>
      </c>
      <c r="P55" s="9"/>
    </row>
    <row r="56" spans="1:16">
      <c r="A56" s="12"/>
      <c r="B56" s="25">
        <v>361.2</v>
      </c>
      <c r="C56" s="20" t="s">
        <v>85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1827241</v>
      </c>
      <c r="L56" s="46">
        <v>441948</v>
      </c>
      <c r="M56" s="46">
        <v>0</v>
      </c>
      <c r="N56" s="46">
        <f t="shared" ref="N56:N62" si="12">SUM(D56:M56)</f>
        <v>2269189</v>
      </c>
      <c r="O56" s="47">
        <f t="shared" si="8"/>
        <v>282.20233801765949</v>
      </c>
      <c r="P56" s="9"/>
    </row>
    <row r="57" spans="1:16">
      <c r="A57" s="12"/>
      <c r="B57" s="25">
        <v>361.3</v>
      </c>
      <c r="C57" s="20" t="s">
        <v>53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-9700074</v>
      </c>
      <c r="L57" s="46">
        <v>-2047747</v>
      </c>
      <c r="M57" s="46">
        <v>0</v>
      </c>
      <c r="N57" s="46">
        <f t="shared" si="12"/>
        <v>-11747821</v>
      </c>
      <c r="O57" s="47">
        <f t="shared" si="8"/>
        <v>-1460.9900509886829</v>
      </c>
      <c r="P57" s="9"/>
    </row>
    <row r="58" spans="1:16">
      <c r="A58" s="12"/>
      <c r="B58" s="25">
        <v>362</v>
      </c>
      <c r="C58" s="20" t="s">
        <v>54</v>
      </c>
      <c r="D58" s="46">
        <v>57599</v>
      </c>
      <c r="E58" s="46">
        <v>0</v>
      </c>
      <c r="F58" s="46">
        <v>0</v>
      </c>
      <c r="G58" s="46">
        <v>0</v>
      </c>
      <c r="H58" s="46">
        <v>0</v>
      </c>
      <c r="I58" s="46">
        <v>5814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63413</v>
      </c>
      <c r="O58" s="47">
        <f t="shared" si="8"/>
        <v>7.8862081830618083</v>
      </c>
      <c r="P58" s="9"/>
    </row>
    <row r="59" spans="1:16">
      <c r="A59" s="12"/>
      <c r="B59" s="25">
        <v>364</v>
      </c>
      <c r="C59" s="20" t="s">
        <v>113</v>
      </c>
      <c r="D59" s="46">
        <v>2171</v>
      </c>
      <c r="E59" s="46">
        <v>0</v>
      </c>
      <c r="F59" s="46">
        <v>0</v>
      </c>
      <c r="G59" s="46">
        <v>0</v>
      </c>
      <c r="H59" s="46">
        <v>0</v>
      </c>
      <c r="I59" s="46">
        <v>4168</v>
      </c>
      <c r="J59" s="46">
        <v>-95974</v>
      </c>
      <c r="K59" s="46">
        <v>0</v>
      </c>
      <c r="L59" s="46">
        <v>0</v>
      </c>
      <c r="M59" s="46">
        <v>0</v>
      </c>
      <c r="N59" s="46">
        <f t="shared" si="12"/>
        <v>-89635</v>
      </c>
      <c r="O59" s="47">
        <f t="shared" si="8"/>
        <v>-11.147245367491605</v>
      </c>
      <c r="P59" s="9"/>
    </row>
    <row r="60" spans="1:16">
      <c r="A60" s="12"/>
      <c r="B60" s="25">
        <v>366</v>
      </c>
      <c r="C60" s="20" t="s">
        <v>55</v>
      </c>
      <c r="D60" s="46">
        <v>0</v>
      </c>
      <c r="E60" s="46">
        <v>504270</v>
      </c>
      <c r="F60" s="46">
        <v>0</v>
      </c>
      <c r="G60" s="46">
        <v>232500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736770</v>
      </c>
      <c r="O60" s="47">
        <f t="shared" si="8"/>
        <v>91.626663350329565</v>
      </c>
      <c r="P60" s="9"/>
    </row>
    <row r="61" spans="1:16">
      <c r="A61" s="12"/>
      <c r="B61" s="25">
        <v>368</v>
      </c>
      <c r="C61" s="20" t="s">
        <v>56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6967699</v>
      </c>
      <c r="L61" s="46">
        <v>0</v>
      </c>
      <c r="M61" s="46">
        <v>0</v>
      </c>
      <c r="N61" s="46">
        <f t="shared" si="12"/>
        <v>6967699</v>
      </c>
      <c r="O61" s="47">
        <f t="shared" si="8"/>
        <v>866.52145255565233</v>
      </c>
      <c r="P61" s="9"/>
    </row>
    <row r="62" spans="1:16">
      <c r="A62" s="12"/>
      <c r="B62" s="25">
        <v>369.9</v>
      </c>
      <c r="C62" s="20" t="s">
        <v>58</v>
      </c>
      <c r="D62" s="46">
        <v>108466</v>
      </c>
      <c r="E62" s="46">
        <v>0</v>
      </c>
      <c r="F62" s="46">
        <v>0</v>
      </c>
      <c r="G62" s="46">
        <v>9370</v>
      </c>
      <c r="H62" s="46">
        <v>0</v>
      </c>
      <c r="I62" s="46">
        <v>1788</v>
      </c>
      <c r="J62" s="46">
        <v>849245</v>
      </c>
      <c r="K62" s="46">
        <v>53994</v>
      </c>
      <c r="L62" s="46">
        <v>2838673</v>
      </c>
      <c r="M62" s="46">
        <v>0</v>
      </c>
      <c r="N62" s="46">
        <f t="shared" si="12"/>
        <v>3861536</v>
      </c>
      <c r="O62" s="47">
        <f t="shared" si="8"/>
        <v>480.23081706255442</v>
      </c>
      <c r="P62" s="9"/>
    </row>
    <row r="63" spans="1:16" ht="15.75">
      <c r="A63" s="29" t="s">
        <v>40</v>
      </c>
      <c r="B63" s="30"/>
      <c r="C63" s="31"/>
      <c r="D63" s="32">
        <f t="shared" ref="D63:M63" si="13">SUM(D64:D65)</f>
        <v>885000</v>
      </c>
      <c r="E63" s="32">
        <f t="shared" si="13"/>
        <v>0</v>
      </c>
      <c r="F63" s="32">
        <f t="shared" si="13"/>
        <v>7036813</v>
      </c>
      <c r="G63" s="32">
        <f t="shared" si="13"/>
        <v>15940037</v>
      </c>
      <c r="H63" s="32">
        <f t="shared" si="13"/>
        <v>0</v>
      </c>
      <c r="I63" s="32">
        <f t="shared" si="13"/>
        <v>25000</v>
      </c>
      <c r="J63" s="32">
        <f t="shared" si="13"/>
        <v>274201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24161051</v>
      </c>
      <c r="O63" s="45">
        <f t="shared" si="8"/>
        <v>3004.7321228702899</v>
      </c>
      <c r="P63" s="9"/>
    </row>
    <row r="64" spans="1:16">
      <c r="A64" s="12"/>
      <c r="B64" s="25">
        <v>381</v>
      </c>
      <c r="C64" s="20" t="s">
        <v>59</v>
      </c>
      <c r="D64" s="46">
        <v>885000</v>
      </c>
      <c r="E64" s="46">
        <v>0</v>
      </c>
      <c r="F64" s="46">
        <v>7036813</v>
      </c>
      <c r="G64" s="46">
        <v>15940037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23861850</v>
      </c>
      <c r="O64" s="47">
        <f t="shared" si="8"/>
        <v>2967.5226961820667</v>
      </c>
      <c r="P64" s="9"/>
    </row>
    <row r="65" spans="1:119" ht="15.75" thickBot="1">
      <c r="A65" s="12"/>
      <c r="B65" s="25">
        <v>389.4</v>
      </c>
      <c r="C65" s="20" t="s">
        <v>128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25000</v>
      </c>
      <c r="J65" s="46">
        <v>274201</v>
      </c>
      <c r="K65" s="46">
        <v>0</v>
      </c>
      <c r="L65" s="46">
        <v>0</v>
      </c>
      <c r="M65" s="46">
        <v>0</v>
      </c>
      <c r="N65" s="46">
        <f>SUM(D65:M65)</f>
        <v>299201</v>
      </c>
      <c r="O65" s="47">
        <f t="shared" si="8"/>
        <v>37.209426688222855</v>
      </c>
      <c r="P65" s="9"/>
    </row>
    <row r="66" spans="1:119" ht="16.5" thickBot="1">
      <c r="A66" s="14" t="s">
        <v>48</v>
      </c>
      <c r="B66" s="23"/>
      <c r="C66" s="22"/>
      <c r="D66" s="15">
        <f t="shared" ref="D66:M66" si="14">SUM(D5,D15,D22,D37,D51,D54,D63)</f>
        <v>70439384</v>
      </c>
      <c r="E66" s="15">
        <f t="shared" si="14"/>
        <v>1050716</v>
      </c>
      <c r="F66" s="15">
        <f t="shared" si="14"/>
        <v>7814629</v>
      </c>
      <c r="G66" s="15">
        <f t="shared" si="14"/>
        <v>17460724</v>
      </c>
      <c r="H66" s="15">
        <f t="shared" si="14"/>
        <v>0</v>
      </c>
      <c r="I66" s="15">
        <f t="shared" si="14"/>
        <v>5855996</v>
      </c>
      <c r="J66" s="15">
        <f t="shared" si="14"/>
        <v>9962461</v>
      </c>
      <c r="K66" s="15">
        <f t="shared" si="14"/>
        <v>-850092</v>
      </c>
      <c r="L66" s="15">
        <f t="shared" si="14"/>
        <v>1251774</v>
      </c>
      <c r="M66" s="15">
        <f t="shared" si="14"/>
        <v>0</v>
      </c>
      <c r="N66" s="15">
        <f>SUM(D66:M66)</f>
        <v>112985592</v>
      </c>
      <c r="O66" s="38">
        <f t="shared" si="8"/>
        <v>14051.186668324835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131</v>
      </c>
      <c r="M68" s="118"/>
      <c r="N68" s="118"/>
      <c r="O68" s="43">
        <v>8041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2025-04-23T17:05:38Z</cp:lastPrinted>
  <dcterms:created xsi:type="dcterms:W3CDTF">2000-08-31T21:26:31Z</dcterms:created>
  <dcterms:modified xsi:type="dcterms:W3CDTF">2025-04-23T17:05:43Z</dcterms:modified>
</cp:coreProperties>
</file>