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75" windowWidth="15480" windowHeight="603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'2008'!$A$1:$O$62</definedName>
    <definedName name="_xlnm.Print_Area" localSheetId="13">'2009'!$A$1:$O$61</definedName>
    <definedName name="_xlnm.Print_Area" localSheetId="12">'2010'!$A$1:$O$59</definedName>
    <definedName name="_xlnm.Print_Area" localSheetId="11">'2011'!$A$1:$O$60</definedName>
    <definedName name="_xlnm.Print_Area" localSheetId="10">'2012'!$A$1:$O$60</definedName>
    <definedName name="_xlnm.Print_Area" localSheetId="9">'2013'!$A$1:$O$60</definedName>
    <definedName name="_xlnm.Print_Area" localSheetId="8">'2014'!$A$1:$O$59</definedName>
    <definedName name="_xlnm.Print_Area" localSheetId="7">'2015'!$A$1:$O$57</definedName>
    <definedName name="_xlnm.Print_Area" localSheetId="6">'2016'!$A$1:$O$60</definedName>
    <definedName name="_xlnm.Print_Area" localSheetId="5">'2017'!$A$1:$O$62</definedName>
    <definedName name="_xlnm.Print_Area" localSheetId="4">'2018'!$A$1:$O$64</definedName>
    <definedName name="_xlnm.Print_Area" localSheetId="3">'2019'!$A$1:$O$63</definedName>
    <definedName name="_xlnm.Print_Area" localSheetId="2">'2020'!$A$1:$O$66</definedName>
    <definedName name="_xlnm.Print_Area" localSheetId="1">'2021'!$A$1:$P$69</definedName>
    <definedName name="_xlnm.Print_Area" localSheetId="0">'2022'!$A$1:$P$67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62" i="47" l="1"/>
  <c r="P62" i="47" s="1"/>
  <c r="N61" i="47"/>
  <c r="M61" i="47"/>
  <c r="L61" i="47"/>
  <c r="K61" i="47"/>
  <c r="J61" i="47"/>
  <c r="I61" i="47"/>
  <c r="H61" i="47"/>
  <c r="G61" i="47"/>
  <c r="F61" i="47"/>
  <c r="E61" i="47"/>
  <c r="D61" i="47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1" i="47" l="1"/>
  <c r="P61" i="47" s="1"/>
  <c r="O51" i="47"/>
  <c r="P51" i="47" s="1"/>
  <c r="O48" i="47"/>
  <c r="P48" i="47" s="1"/>
  <c r="O38" i="47"/>
  <c r="P38" i="47" s="1"/>
  <c r="O25" i="47"/>
  <c r="P25" i="47" s="1"/>
  <c r="H63" i="47"/>
  <c r="L63" i="47"/>
  <c r="D63" i="47"/>
  <c r="M63" i="47"/>
  <c r="F63" i="47"/>
  <c r="I63" i="47"/>
  <c r="J63" i="47"/>
  <c r="K63" i="47"/>
  <c r="O12" i="47"/>
  <c r="P12" i="47" s="1"/>
  <c r="N63" i="47"/>
  <c r="G63" i="47"/>
  <c r="E63" i="47"/>
  <c r="O5" i="47"/>
  <c r="P5" i="47" s="1"/>
  <c r="N22" i="45"/>
  <c r="O22" i="45" s="1"/>
  <c r="N21" i="45"/>
  <c r="O21" i="45" s="1"/>
  <c r="O64" i="46"/>
  <c r="P64" i="46"/>
  <c r="O63" i="46"/>
  <c r="P63" i="46"/>
  <c r="N62" i="46"/>
  <c r="M62" i="46"/>
  <c r="L62" i="46"/>
  <c r="K62" i="46"/>
  <c r="J62" i="46"/>
  <c r="I62" i="46"/>
  <c r="H62" i="46"/>
  <c r="G62" i="46"/>
  <c r="F62" i="46"/>
  <c r="E62" i="46"/>
  <c r="D62" i="46"/>
  <c r="O61" i="46"/>
  <c r="P61" i="46"/>
  <c r="O60" i="46"/>
  <c r="P60" i="46"/>
  <c r="O59" i="46"/>
  <c r="P59" i="46" s="1"/>
  <c r="O58" i="46"/>
  <c r="P58" i="46"/>
  <c r="O57" i="46"/>
  <c r="P57" i="46"/>
  <c r="O56" i="46"/>
  <c r="P56" i="46" s="1"/>
  <c r="O55" i="46"/>
  <c r="P55" i="46"/>
  <c r="O54" i="46"/>
  <c r="P54" i="46"/>
  <c r="O53" i="46"/>
  <c r="P53" i="46" s="1"/>
  <c r="N52" i="46"/>
  <c r="M52" i="46"/>
  <c r="L52" i="46"/>
  <c r="K52" i="46"/>
  <c r="J52" i="46"/>
  <c r="I52" i="46"/>
  <c r="H52" i="46"/>
  <c r="G52" i="46"/>
  <c r="F52" i="46"/>
  <c r="E52" i="46"/>
  <c r="D52" i="46"/>
  <c r="O51" i="46"/>
  <c r="P51" i="46"/>
  <c r="O50" i="46"/>
  <c r="P50" i="46" s="1"/>
  <c r="N49" i="46"/>
  <c r="M49" i="46"/>
  <c r="L49" i="46"/>
  <c r="K49" i="46"/>
  <c r="J49" i="46"/>
  <c r="I49" i="46"/>
  <c r="H49" i="46"/>
  <c r="G49" i="46"/>
  <c r="F49" i="46"/>
  <c r="E49" i="46"/>
  <c r="D49" i="46"/>
  <c r="O48" i="46"/>
  <c r="P48" i="46"/>
  <c r="O47" i="46"/>
  <c r="P47" i="46" s="1"/>
  <c r="O46" i="46"/>
  <c r="P46" i="46"/>
  <c r="O45" i="46"/>
  <c r="P45" i="46"/>
  <c r="O44" i="46"/>
  <c r="P44" i="46" s="1"/>
  <c r="O43" i="46"/>
  <c r="P43" i="46"/>
  <c r="O42" i="46"/>
  <c r="P42" i="46"/>
  <c r="O41" i="46"/>
  <c r="P41" i="46" s="1"/>
  <c r="O40" i="46"/>
  <c r="P40" i="46"/>
  <c r="N39" i="46"/>
  <c r="M39" i="46"/>
  <c r="L39" i="46"/>
  <c r="K39" i="46"/>
  <c r="J39" i="46"/>
  <c r="I39" i="46"/>
  <c r="H39" i="46"/>
  <c r="G39" i="46"/>
  <c r="F39" i="46"/>
  <c r="E39" i="46"/>
  <c r="D39" i="46"/>
  <c r="O38" i="46"/>
  <c r="P38" i="46"/>
  <c r="O37" i="46"/>
  <c r="P37" i="46" s="1"/>
  <c r="O36" i="46"/>
  <c r="P36" i="46"/>
  <c r="O35" i="46"/>
  <c r="P35" i="46" s="1"/>
  <c r="O34" i="46"/>
  <c r="P34" i="46" s="1"/>
  <c r="O33" i="46"/>
  <c r="P33" i="46"/>
  <c r="O32" i="46"/>
  <c r="P32" i="46"/>
  <c r="O31" i="46"/>
  <c r="P31" i="46" s="1"/>
  <c r="O30" i="46"/>
  <c r="P30" i="46" s="1"/>
  <c r="O29" i="46"/>
  <c r="P29" i="46" s="1"/>
  <c r="O28" i="46"/>
  <c r="P28" i="46" s="1"/>
  <c r="O27" i="46"/>
  <c r="P27" i="46"/>
  <c r="N26" i="46"/>
  <c r="M26" i="46"/>
  <c r="L26" i="46"/>
  <c r="K26" i="46"/>
  <c r="J26" i="46"/>
  <c r="I26" i="46"/>
  <c r="H26" i="46"/>
  <c r="G26" i="46"/>
  <c r="F26" i="46"/>
  <c r="E26" i="46"/>
  <c r="D26" i="46"/>
  <c r="O25" i="46"/>
  <c r="P25" i="46"/>
  <c r="O24" i="46"/>
  <c r="P24" i="46"/>
  <c r="O23" i="46"/>
  <c r="P23" i="46" s="1"/>
  <c r="O22" i="46"/>
  <c r="P22" i="46"/>
  <c r="O21" i="46"/>
  <c r="P21" i="46"/>
  <c r="O20" i="46"/>
  <c r="P20" i="46" s="1"/>
  <c r="O19" i="46"/>
  <c r="P19" i="46"/>
  <c r="O18" i="46"/>
  <c r="P18" i="46"/>
  <c r="O17" i="46"/>
  <c r="P17" i="46" s="1"/>
  <c r="O16" i="46"/>
  <c r="P16" i="46"/>
  <c r="O15" i="46"/>
  <c r="P15" i="46"/>
  <c r="O14" i="46"/>
  <c r="P14" i="46" s="1"/>
  <c r="O13" i="46"/>
  <c r="P13" i="46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/>
  <c r="O10" i="46"/>
  <c r="P10" i="46" s="1"/>
  <c r="O9" i="46"/>
  <c r="P9" i="46" s="1"/>
  <c r="O8" i="46"/>
  <c r="P8" i="46" s="1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61" i="45"/>
  <c r="O61" i="45"/>
  <c r="N60" i="45"/>
  <c r="O60" i="45"/>
  <c r="M59" i="45"/>
  <c r="L59" i="45"/>
  <c r="K59" i="45"/>
  <c r="J59" i="45"/>
  <c r="I59" i="45"/>
  <c r="H59" i="45"/>
  <c r="G59" i="45"/>
  <c r="F59" i="45"/>
  <c r="E59" i="45"/>
  <c r="D59" i="45"/>
  <c r="N58" i="45"/>
  <c r="O58" i="45"/>
  <c r="N57" i="45"/>
  <c r="O57" i="45" s="1"/>
  <c r="N56" i="45"/>
  <c r="O56" i="45"/>
  <c r="N55" i="45"/>
  <c r="O55" i="45"/>
  <c r="N54" i="45"/>
  <c r="O54" i="45" s="1"/>
  <c r="N53" i="45"/>
  <c r="O53" i="45"/>
  <c r="N52" i="45"/>
  <c r="O52" i="45"/>
  <c r="N51" i="45"/>
  <c r="O51" i="45" s="1"/>
  <c r="M50" i="45"/>
  <c r="L50" i="45"/>
  <c r="K50" i="45"/>
  <c r="J50" i="45"/>
  <c r="I50" i="45"/>
  <c r="H50" i="45"/>
  <c r="G50" i="45"/>
  <c r="F50" i="45"/>
  <c r="E50" i="45"/>
  <c r="D50" i="45"/>
  <c r="N49" i="45"/>
  <c r="O49" i="45" s="1"/>
  <c r="N48" i="45"/>
  <c r="O48" i="45"/>
  <c r="M47" i="45"/>
  <c r="L47" i="45"/>
  <c r="K47" i="45"/>
  <c r="J47" i="45"/>
  <c r="I47" i="45"/>
  <c r="H47" i="45"/>
  <c r="G47" i="45"/>
  <c r="F47" i="45"/>
  <c r="E47" i="45"/>
  <c r="D47" i="45"/>
  <c r="N46" i="45"/>
  <c r="O46" i="45"/>
  <c r="N45" i="45"/>
  <c r="O45" i="45" s="1"/>
  <c r="N44" i="45"/>
  <c r="O44" i="45" s="1"/>
  <c r="N43" i="45"/>
  <c r="O43" i="45"/>
  <c r="N42" i="45"/>
  <c r="O42" i="45"/>
  <c r="N41" i="45"/>
  <c r="O41" i="45" s="1"/>
  <c r="N40" i="45"/>
  <c r="O40" i="45"/>
  <c r="N39" i="45"/>
  <c r="O39" i="45" s="1"/>
  <c r="N38" i="45"/>
  <c r="O38" i="45" s="1"/>
  <c r="M37" i="45"/>
  <c r="L37" i="45"/>
  <c r="K37" i="45"/>
  <c r="J37" i="45"/>
  <c r="I37" i="45"/>
  <c r="I62" i="45" s="1"/>
  <c r="H37" i="45"/>
  <c r="G37" i="45"/>
  <c r="F37" i="45"/>
  <c r="E37" i="45"/>
  <c r="D37" i="45"/>
  <c r="N36" i="45"/>
  <c r="O36" i="45" s="1"/>
  <c r="N35" i="45"/>
  <c r="O35" i="45"/>
  <c r="N34" i="45"/>
  <c r="O34" i="45"/>
  <c r="N33" i="45"/>
  <c r="O33" i="45" s="1"/>
  <c r="N32" i="45"/>
  <c r="O32" i="45"/>
  <c r="N31" i="45"/>
  <c r="O31" i="45" s="1"/>
  <c r="N30" i="45"/>
  <c r="O30" i="45" s="1"/>
  <c r="N29" i="45"/>
  <c r="O29" i="45"/>
  <c r="N28" i="45"/>
  <c r="O28" i="45"/>
  <c r="N27" i="45"/>
  <c r="O27" i="45" s="1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0" i="45"/>
  <c r="O20" i="45" s="1"/>
  <c r="N19" i="45"/>
  <c r="O19" i="45"/>
  <c r="N18" i="45"/>
  <c r="O18" i="45"/>
  <c r="N17" i="45"/>
  <c r="O17" i="45"/>
  <c r="N16" i="45"/>
  <c r="O16" i="45" s="1"/>
  <c r="N15" i="45"/>
  <c r="O15" i="45" s="1"/>
  <c r="N14" i="45"/>
  <c r="O14" i="45" s="1"/>
  <c r="N13" i="45"/>
  <c r="O13" i="45"/>
  <c r="M12" i="45"/>
  <c r="L12" i="45"/>
  <c r="K12" i="45"/>
  <c r="K62" i="45"/>
  <c r="J12" i="45"/>
  <c r="I12" i="45"/>
  <c r="H12" i="45"/>
  <c r="G12" i="45"/>
  <c r="G62" i="45"/>
  <c r="F12" i="45"/>
  <c r="E12" i="45"/>
  <c r="D12" i="45"/>
  <c r="N11" i="45"/>
  <c r="O11" i="45"/>
  <c r="N10" i="45"/>
  <c r="O10" i="45"/>
  <c r="N9" i="45"/>
  <c r="O9" i="45"/>
  <c r="N8" i="45"/>
  <c r="O8" i="45"/>
  <c r="N7" i="45"/>
  <c r="O7" i="45" s="1"/>
  <c r="N6" i="45"/>
  <c r="O6" i="45" s="1"/>
  <c r="M5" i="45"/>
  <c r="L5" i="45"/>
  <c r="L62" i="45" s="1"/>
  <c r="K5" i="45"/>
  <c r="J5" i="45"/>
  <c r="J62" i="45" s="1"/>
  <c r="I5" i="45"/>
  <c r="H5" i="45"/>
  <c r="H62" i="45" s="1"/>
  <c r="G5" i="45"/>
  <c r="F5" i="45"/>
  <c r="F62" i="45" s="1"/>
  <c r="E5" i="45"/>
  <c r="D5" i="45"/>
  <c r="N58" i="44"/>
  <c r="O58" i="44" s="1"/>
  <c r="N57" i="44"/>
  <c r="O57" i="44" s="1"/>
  <c r="N56" i="44"/>
  <c r="O56" i="44" s="1"/>
  <c r="M55" i="44"/>
  <c r="L55" i="44"/>
  <c r="K55" i="44"/>
  <c r="J55" i="44"/>
  <c r="I55" i="44"/>
  <c r="H55" i="44"/>
  <c r="G55" i="44"/>
  <c r="F55" i="44"/>
  <c r="E55" i="44"/>
  <c r="D55" i="44"/>
  <c r="N54" i="44"/>
  <c r="O54" i="44" s="1"/>
  <c r="N53" i="44"/>
  <c r="O53" i="44" s="1"/>
  <c r="N52" i="44"/>
  <c r="O52" i="44"/>
  <c r="N51" i="44"/>
  <c r="O51" i="44"/>
  <c r="N50" i="44"/>
  <c r="O50" i="44" s="1"/>
  <c r="N49" i="44"/>
  <c r="O49" i="44" s="1"/>
  <c r="N48" i="44"/>
  <c r="O48" i="44" s="1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5" i="44"/>
  <c r="O45" i="44" s="1"/>
  <c r="N44" i="44"/>
  <c r="O44" i="44"/>
  <c r="M43" i="44"/>
  <c r="L43" i="44"/>
  <c r="K43" i="44"/>
  <c r="J43" i="44"/>
  <c r="I43" i="44"/>
  <c r="H43" i="44"/>
  <c r="G43" i="44"/>
  <c r="F43" i="44"/>
  <c r="E43" i="44"/>
  <c r="D43" i="44"/>
  <c r="N42" i="44"/>
  <c r="O42" i="44"/>
  <c r="N41" i="44"/>
  <c r="O41" i="44"/>
  <c r="N40" i="44"/>
  <c r="O40" i="44" s="1"/>
  <c r="N39" i="44"/>
  <c r="O39" i="44" s="1"/>
  <c r="N38" i="44"/>
  <c r="O38" i="44" s="1"/>
  <c r="N37" i="44"/>
  <c r="O37" i="44" s="1"/>
  <c r="N36" i="44"/>
  <c r="O36" i="44"/>
  <c r="N35" i="44"/>
  <c r="O35" i="44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N31" i="44"/>
  <c r="O31" i="44" s="1"/>
  <c r="N30" i="44"/>
  <c r="O30" i="44" s="1"/>
  <c r="N29" i="44"/>
  <c r="O29" i="44" s="1"/>
  <c r="N28" i="44"/>
  <c r="O28" i="44"/>
  <c r="N27" i="44"/>
  <c r="O27" i="44"/>
  <c r="N26" i="44"/>
  <c r="O26" i="44" s="1"/>
  <c r="N25" i="44"/>
  <c r="O25" i="44" s="1"/>
  <c r="N24" i="44"/>
  <c r="O24" i="44" s="1"/>
  <c r="N23" i="44"/>
  <c r="O23" i="44" s="1"/>
  <c r="N22" i="44"/>
  <c r="O22" i="44"/>
  <c r="N21" i="44"/>
  <c r="O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 s="1"/>
  <c r="N15" i="44"/>
  <c r="O15" i="44" s="1"/>
  <c r="N14" i="44"/>
  <c r="O14" i="44"/>
  <c r="N13" i="44"/>
  <c r="O13" i="44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59" i="43"/>
  <c r="O59" i="43"/>
  <c r="N58" i="43"/>
  <c r="O58" i="43"/>
  <c r="N57" i="43"/>
  <c r="O57" i="43" s="1"/>
  <c r="M56" i="43"/>
  <c r="L56" i="43"/>
  <c r="K56" i="43"/>
  <c r="J56" i="43"/>
  <c r="I56" i="43"/>
  <c r="H56" i="43"/>
  <c r="G56" i="43"/>
  <c r="F56" i="43"/>
  <c r="E56" i="43"/>
  <c r="D56" i="43"/>
  <c r="N55" i="43"/>
  <c r="O55" i="43" s="1"/>
  <c r="N54" i="43"/>
  <c r="O54" i="43" s="1"/>
  <c r="N53" i="43"/>
  <c r="O53" i="43" s="1"/>
  <c r="N52" i="43"/>
  <c r="O52" i="43" s="1"/>
  <c r="N51" i="43"/>
  <c r="O51" i="43"/>
  <c r="N50" i="43"/>
  <c r="O50" i="43"/>
  <c r="N49" i="43"/>
  <c r="O49" i="43" s="1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 s="1"/>
  <c r="M44" i="43"/>
  <c r="L44" i="43"/>
  <c r="K44" i="43"/>
  <c r="J44" i="43"/>
  <c r="I44" i="43"/>
  <c r="H44" i="43"/>
  <c r="G44" i="43"/>
  <c r="F44" i="43"/>
  <c r="E44" i="43"/>
  <c r="D44" i="43"/>
  <c r="N43" i="43"/>
  <c r="O43" i="43" s="1"/>
  <c r="N42" i="43"/>
  <c r="O42" i="43" s="1"/>
  <c r="N41" i="43"/>
  <c r="O41" i="43"/>
  <c r="N40" i="43"/>
  <c r="O40" i="43"/>
  <c r="N39" i="43"/>
  <c r="O39" i="43" s="1"/>
  <c r="N38" i="43"/>
  <c r="O38" i="43" s="1"/>
  <c r="N37" i="43"/>
  <c r="O37" i="43" s="1"/>
  <c r="N36" i="43"/>
  <c r="O36" i="43" s="1"/>
  <c r="N35" i="43"/>
  <c r="O35" i="43"/>
  <c r="M34" i="43"/>
  <c r="L34" i="43"/>
  <c r="K34" i="43"/>
  <c r="J34" i="43"/>
  <c r="I34" i="43"/>
  <c r="H34" i="43"/>
  <c r="G34" i="43"/>
  <c r="F34" i="43"/>
  <c r="E34" i="43"/>
  <c r="D34" i="43"/>
  <c r="N33" i="43"/>
  <c r="O33" i="43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/>
  <c r="N26" i="43"/>
  <c r="O26" i="43" s="1"/>
  <c r="N25" i="43"/>
  <c r="O25" i="43" s="1"/>
  <c r="N24" i="43"/>
  <c r="O24" i="43" s="1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 s="1"/>
  <c r="N17" i="43"/>
  <c r="O17" i="43" s="1"/>
  <c r="N16" i="43"/>
  <c r="O16" i="43" s="1"/>
  <c r="N15" i="43"/>
  <c r="O15" i="43" s="1"/>
  <c r="N14" i="43"/>
  <c r="O14" i="43" s="1"/>
  <c r="N13" i="43"/>
  <c r="O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7" i="42"/>
  <c r="O57" i="42" s="1"/>
  <c r="N56" i="42"/>
  <c r="O56" i="42"/>
  <c r="N55" i="42"/>
  <c r="O55" i="42" s="1"/>
  <c r="M54" i="42"/>
  <c r="L54" i="42"/>
  <c r="K54" i="42"/>
  <c r="J54" i="42"/>
  <c r="I54" i="42"/>
  <c r="H54" i="42"/>
  <c r="G54" i="42"/>
  <c r="F54" i="42"/>
  <c r="E54" i="42"/>
  <c r="D54" i="42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/>
  <c r="N47" i="42"/>
  <c r="O47" i="42" s="1"/>
  <c r="N46" i="42"/>
  <c r="O46" i="42" s="1"/>
  <c r="M45" i="42"/>
  <c r="L45" i="42"/>
  <c r="K45" i="42"/>
  <c r="J45" i="42"/>
  <c r="I45" i="42"/>
  <c r="H45" i="42"/>
  <c r="G45" i="42"/>
  <c r="F45" i="42"/>
  <c r="E45" i="42"/>
  <c r="D45" i="42"/>
  <c r="N44" i="42"/>
  <c r="O44" i="42" s="1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 s="1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5" i="41"/>
  <c r="O55" i="41" s="1"/>
  <c r="N54" i="41"/>
  <c r="O54" i="41" s="1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2" i="41"/>
  <c r="O42" i="41" s="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 s="1"/>
  <c r="N13" i="41"/>
  <c r="O13" i="41" s="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2" i="40"/>
  <c r="O52" i="40" s="1"/>
  <c r="M51" i="40"/>
  <c r="L51" i="40"/>
  <c r="K51" i="40"/>
  <c r="J51" i="40"/>
  <c r="I51" i="40"/>
  <c r="H51" i="40"/>
  <c r="G51" i="40"/>
  <c r="F51" i="40"/>
  <c r="E51" i="40"/>
  <c r="D51" i="40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N14" i="40"/>
  <c r="O14" i="40" s="1"/>
  <c r="N13" i="40"/>
  <c r="O13" i="40" s="1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54" i="39"/>
  <c r="O54" i="39" s="1"/>
  <c r="N53" i="39"/>
  <c r="O53" i="39" s="1"/>
  <c r="N52" i="39"/>
  <c r="O52" i="39" s="1"/>
  <c r="M51" i="39"/>
  <c r="L51" i="39"/>
  <c r="K51" i="39"/>
  <c r="J51" i="39"/>
  <c r="I51" i="39"/>
  <c r="H51" i="39"/>
  <c r="G51" i="39"/>
  <c r="F51" i="39"/>
  <c r="E51" i="39"/>
  <c r="D51" i="39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1" i="39"/>
  <c r="O41" i="39" s="1"/>
  <c r="N40" i="39"/>
  <c r="O40" i="39" s="1"/>
  <c r="N39" i="39"/>
  <c r="O39" i="39" s="1"/>
  <c r="M38" i="39"/>
  <c r="L38" i="39"/>
  <c r="K38" i="39"/>
  <c r="J38" i="39"/>
  <c r="I38" i="39"/>
  <c r="N38" i="39" s="1"/>
  <c r="O38" i="39" s="1"/>
  <c r="H38" i="39"/>
  <c r="G38" i="39"/>
  <c r="F38" i="39"/>
  <c r="E38" i="39"/>
  <c r="D38" i="39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 s="1"/>
  <c r="N15" i="39"/>
  <c r="O15" i="39" s="1"/>
  <c r="N14" i="39"/>
  <c r="O14" i="39" s="1"/>
  <c r="N13" i="39"/>
  <c r="O13" i="39" s="1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J55" i="39"/>
  <c r="I5" i="39"/>
  <c r="H5" i="39"/>
  <c r="G5" i="39"/>
  <c r="F5" i="39"/>
  <c r="E5" i="39"/>
  <c r="D5" i="39"/>
  <c r="N5" i="39" s="1"/>
  <c r="O5" i="39" s="1"/>
  <c r="N57" i="38"/>
  <c r="O57" i="38"/>
  <c r="N56" i="38"/>
  <c r="O56" i="38"/>
  <c r="N55" i="38"/>
  <c r="O55" i="38"/>
  <c r="M54" i="38"/>
  <c r="L54" i="38"/>
  <c r="K54" i="38"/>
  <c r="J54" i="38"/>
  <c r="I54" i="38"/>
  <c r="H54" i="38"/>
  <c r="G54" i="38"/>
  <c r="F54" i="38"/>
  <c r="E54" i="38"/>
  <c r="D54" i="38"/>
  <c r="N53" i="38"/>
  <c r="O53" i="38"/>
  <c r="N52" i="38"/>
  <c r="O52" i="38" s="1"/>
  <c r="N51" i="38"/>
  <c r="O51" i="38" s="1"/>
  <c r="N50" i="38"/>
  <c r="O50" i="38"/>
  <c r="N49" i="38"/>
  <c r="O49" i="38"/>
  <c r="N48" i="38"/>
  <c r="O48" i="38"/>
  <c r="N47" i="38"/>
  <c r="O47" i="38"/>
  <c r="N46" i="38"/>
  <c r="O46" i="38" s="1"/>
  <c r="N45" i="38"/>
  <c r="O45" i="38" s="1"/>
  <c r="N44" i="38"/>
  <c r="O44" i="38"/>
  <c r="M43" i="38"/>
  <c r="L43" i="38"/>
  <c r="K43" i="38"/>
  <c r="J43" i="38"/>
  <c r="I43" i="38"/>
  <c r="H43" i="38"/>
  <c r="G43" i="38"/>
  <c r="F43" i="38"/>
  <c r="E43" i="38"/>
  <c r="D43" i="38"/>
  <c r="N42" i="38"/>
  <c r="O42" i="38"/>
  <c r="N41" i="38"/>
  <c r="O41" i="38"/>
  <c r="N40" i="38"/>
  <c r="O40" i="38"/>
  <c r="N39" i="38"/>
  <c r="O39" i="38"/>
  <c r="M38" i="38"/>
  <c r="L38" i="38"/>
  <c r="K38" i="38"/>
  <c r="J38" i="38"/>
  <c r="I38" i="38"/>
  <c r="H38" i="38"/>
  <c r="G38" i="38"/>
  <c r="F38" i="38"/>
  <c r="E38" i="38"/>
  <c r="D38" i="38"/>
  <c r="N37" i="38"/>
  <c r="O37" i="38" s="1"/>
  <c r="N36" i="38"/>
  <c r="O36" i="38" s="1"/>
  <c r="N35" i="38"/>
  <c r="O35" i="38" s="1"/>
  <c r="N34" i="38"/>
  <c r="O34" i="38" s="1"/>
  <c r="N33" i="38"/>
  <c r="O33" i="38"/>
  <c r="N32" i="38"/>
  <c r="O32" i="38" s="1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58" i="38" s="1"/>
  <c r="G5" i="38"/>
  <c r="F5" i="38"/>
  <c r="F58" i="38" s="1"/>
  <c r="E5" i="38"/>
  <c r="D5" i="38"/>
  <c r="D58" i="38" s="1"/>
  <c r="N55" i="37"/>
  <c r="O55" i="37" s="1"/>
  <c r="N54" i="37"/>
  <c r="O54" i="37" s="1"/>
  <c r="N53" i="37"/>
  <c r="O53" i="37" s="1"/>
  <c r="N52" i="37"/>
  <c r="O52" i="37" s="1"/>
  <c r="M51" i="37"/>
  <c r="L51" i="37"/>
  <c r="K51" i="37"/>
  <c r="J51" i="37"/>
  <c r="I51" i="37"/>
  <c r="H51" i="37"/>
  <c r="G51" i="37"/>
  <c r="F51" i="37"/>
  <c r="E51" i="37"/>
  <c r="D51" i="37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2" i="37" s="1"/>
  <c r="O42" i="37" s="1"/>
  <c r="N41" i="37"/>
  <c r="O41" i="37" s="1"/>
  <c r="N40" i="37"/>
  <c r="O40" i="37" s="1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/>
  <c r="N35" i="37"/>
  <c r="O35" i="37" s="1"/>
  <c r="N34" i="37"/>
  <c r="O34" i="37"/>
  <c r="N33" i="37"/>
  <c r="O33" i="37"/>
  <c r="N32" i="37"/>
  <c r="O32" i="37"/>
  <c r="N31" i="37"/>
  <c r="O31" i="37" s="1"/>
  <c r="N30" i="37"/>
  <c r="O30" i="37"/>
  <c r="N29" i="37"/>
  <c r="O29" i="37" s="1"/>
  <c r="M28" i="37"/>
  <c r="L28" i="37"/>
  <c r="K28" i="37"/>
  <c r="J28" i="37"/>
  <c r="I28" i="37"/>
  <c r="H28" i="37"/>
  <c r="G28" i="37"/>
  <c r="F28" i="37"/>
  <c r="E28" i="37"/>
  <c r="N28" i="37" s="1"/>
  <c r="O28" i="37" s="1"/>
  <c r="D28" i="37"/>
  <c r="N27" i="37"/>
  <c r="O27" i="37"/>
  <c r="N26" i="37"/>
  <c r="O26" i="37"/>
  <c r="N25" i="37"/>
  <c r="O25" i="37"/>
  <c r="N24" i="37"/>
  <c r="O24" i="37" s="1"/>
  <c r="N23" i="37"/>
  <c r="O23" i="37"/>
  <c r="N22" i="37"/>
  <c r="O22" i="37" s="1"/>
  <c r="N21" i="37"/>
  <c r="O21" i="37"/>
  <c r="N20" i="37"/>
  <c r="O20" i="37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/>
  <c r="N16" i="37"/>
  <c r="O16" i="37" s="1"/>
  <c r="N15" i="37"/>
  <c r="O15" i="37"/>
  <c r="N14" i="37"/>
  <c r="O14" i="37" s="1"/>
  <c r="N13" i="37"/>
  <c r="O13" i="37"/>
  <c r="N12" i="37"/>
  <c r="O12" i="37"/>
  <c r="N11" i="37"/>
  <c r="O11" i="37"/>
  <c r="M10" i="37"/>
  <c r="L10" i="37"/>
  <c r="K10" i="37"/>
  <c r="J10" i="37"/>
  <c r="I10" i="37"/>
  <c r="H10" i="37"/>
  <c r="G10" i="37"/>
  <c r="F10" i="37"/>
  <c r="E10" i="37"/>
  <c r="D10" i="37"/>
  <c r="N9" i="37"/>
  <c r="O9" i="37"/>
  <c r="N8" i="37"/>
  <c r="O8" i="37" s="1"/>
  <c r="N7" i="37"/>
  <c r="O7" i="37"/>
  <c r="N6" i="37"/>
  <c r="O6" i="37" s="1"/>
  <c r="M5" i="37"/>
  <c r="L5" i="37"/>
  <c r="K5" i="37"/>
  <c r="K56" i="37"/>
  <c r="J5" i="37"/>
  <c r="I5" i="37"/>
  <c r="H5" i="37"/>
  <c r="G5" i="37"/>
  <c r="F5" i="37"/>
  <c r="E5" i="37"/>
  <c r="D5" i="37"/>
  <c r="D56" i="37" s="1"/>
  <c r="N56" i="37" s="1"/>
  <c r="O56" i="37" s="1"/>
  <c r="N55" i="36"/>
  <c r="O55" i="36" s="1"/>
  <c r="N54" i="36"/>
  <c r="O54" i="36" s="1"/>
  <c r="N53" i="36"/>
  <c r="O53" i="36" s="1"/>
  <c r="M52" i="36"/>
  <c r="L52" i="36"/>
  <c r="K52" i="36"/>
  <c r="J52" i="36"/>
  <c r="I52" i="36"/>
  <c r="H52" i="36"/>
  <c r="G52" i="36"/>
  <c r="F52" i="36"/>
  <c r="E52" i="36"/>
  <c r="D52" i="36"/>
  <c r="N51" i="36"/>
  <c r="O51" i="36" s="1"/>
  <c r="N50" i="36"/>
  <c r="O50" i="36" s="1"/>
  <c r="N49" i="36"/>
  <c r="O49" i="36" s="1"/>
  <c r="N48" i="36"/>
  <c r="O48" i="36" s="1"/>
  <c r="N47" i="36"/>
  <c r="O47" i="36" s="1"/>
  <c r="N46" i="36"/>
  <c r="O46" i="36" s="1"/>
  <c r="N45" i="36"/>
  <c r="O45" i="36" s="1"/>
  <c r="M44" i="36"/>
  <c r="L44" i="36"/>
  <c r="K44" i="36"/>
  <c r="J44" i="36"/>
  <c r="I44" i="36"/>
  <c r="H44" i="36"/>
  <c r="G44" i="36"/>
  <c r="F44" i="36"/>
  <c r="E44" i="36"/>
  <c r="N44" i="36" s="1"/>
  <c r="O44" i="36" s="1"/>
  <c r="D44" i="36"/>
  <c r="N43" i="36"/>
  <c r="O43" i="36" s="1"/>
  <c r="N42" i="36"/>
  <c r="O42" i="36" s="1"/>
  <c r="N41" i="36"/>
  <c r="O41" i="36" s="1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8" i="36"/>
  <c r="O38" i="36"/>
  <c r="N37" i="36"/>
  <c r="O37" i="36"/>
  <c r="N36" i="36"/>
  <c r="O36" i="36" s="1"/>
  <c r="N35" i="36"/>
  <c r="O35" i="36"/>
  <c r="N34" i="36"/>
  <c r="O34" i="36" s="1"/>
  <c r="N33" i="36"/>
  <c r="O33" i="36"/>
  <c r="N32" i="36"/>
  <c r="O32" i="36"/>
  <c r="N31" i="36"/>
  <c r="O31" i="36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/>
  <c r="N26" i="36"/>
  <c r="O26" i="36" s="1"/>
  <c r="N25" i="36"/>
  <c r="O25" i="36"/>
  <c r="N24" i="36"/>
  <c r="O24" i="36"/>
  <c r="N23" i="36"/>
  <c r="O23" i="36"/>
  <c r="N22" i="36"/>
  <c r="O22" i="36" s="1"/>
  <c r="N21" i="36"/>
  <c r="O21" i="36"/>
  <c r="N20" i="36"/>
  <c r="O20" i="36" s="1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N14" i="36"/>
  <c r="O14" i="36"/>
  <c r="N13" i="36"/>
  <c r="O13" i="36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F56" i="36" s="1"/>
  <c r="N56" i="36" s="1"/>
  <c r="O56" i="36" s="1"/>
  <c r="E10" i="36"/>
  <c r="D10" i="36"/>
  <c r="N9" i="36"/>
  <c r="O9" i="36" s="1"/>
  <c r="N8" i="36"/>
  <c r="O8" i="36" s="1"/>
  <c r="N7" i="36"/>
  <c r="O7" i="36" s="1"/>
  <c r="N6" i="36"/>
  <c r="O6" i="36"/>
  <c r="M5" i="36"/>
  <c r="L5" i="36"/>
  <c r="L56" i="36" s="1"/>
  <c r="K5" i="36"/>
  <c r="J5" i="36"/>
  <c r="I5" i="36"/>
  <c r="H5" i="36"/>
  <c r="G5" i="36"/>
  <c r="F5" i="36"/>
  <c r="E5" i="36"/>
  <c r="D5" i="36"/>
  <c r="N55" i="35"/>
  <c r="O55" i="35" s="1"/>
  <c r="N54" i="35"/>
  <c r="O54" i="35"/>
  <c r="M53" i="35"/>
  <c r="L53" i="35"/>
  <c r="K53" i="35"/>
  <c r="J53" i="35"/>
  <c r="I53" i="35"/>
  <c r="H53" i="35"/>
  <c r="G53" i="35"/>
  <c r="F53" i="35"/>
  <c r="E53" i="35"/>
  <c r="D53" i="35"/>
  <c r="N52" i="35"/>
  <c r="O52" i="35"/>
  <c r="N51" i="35"/>
  <c r="O51" i="35" s="1"/>
  <c r="N50" i="35"/>
  <c r="O50" i="35" s="1"/>
  <c r="N49" i="35"/>
  <c r="O49" i="35" s="1"/>
  <c r="N48" i="35"/>
  <c r="O48" i="35" s="1"/>
  <c r="N47" i="35"/>
  <c r="O47" i="35" s="1"/>
  <c r="N46" i="35"/>
  <c r="O46" i="35"/>
  <c r="M45" i="35"/>
  <c r="L45" i="35"/>
  <c r="K45" i="35"/>
  <c r="J45" i="35"/>
  <c r="I45" i="35"/>
  <c r="H45" i="35"/>
  <c r="G45" i="35"/>
  <c r="F45" i="35"/>
  <c r="E45" i="35"/>
  <c r="D45" i="35"/>
  <c r="N44" i="35"/>
  <c r="O44" i="35"/>
  <c r="N43" i="35"/>
  <c r="O43" i="35" s="1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N40" i="35" s="1"/>
  <c r="O40" i="35" s="1"/>
  <c r="D40" i="35"/>
  <c r="N39" i="35"/>
  <c r="O39" i="35" s="1"/>
  <c r="N38" i="35"/>
  <c r="O38" i="35" s="1"/>
  <c r="N37" i="35"/>
  <c r="O37" i="35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/>
  <c r="M30" i="35"/>
  <c r="L30" i="35"/>
  <c r="K30" i="35"/>
  <c r="J30" i="35"/>
  <c r="I30" i="35"/>
  <c r="H30" i="35"/>
  <c r="G30" i="35"/>
  <c r="F30" i="35"/>
  <c r="E30" i="35"/>
  <c r="D30" i="35"/>
  <c r="N29" i="35"/>
  <c r="O29" i="35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/>
  <c r="N14" i="35"/>
  <c r="O14" i="35" s="1"/>
  <c r="N13" i="35"/>
  <c r="O13" i="35" s="1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N10" i="35" s="1"/>
  <c r="O10" i="35" s="1"/>
  <c r="D10" i="35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F56" i="35" s="1"/>
  <c r="E5" i="35"/>
  <c r="D5" i="35"/>
  <c r="N54" i="34"/>
  <c r="O54" i="34"/>
  <c r="N53" i="34"/>
  <c r="O53" i="34"/>
  <c r="M52" i="34"/>
  <c r="L52" i="34"/>
  <c r="K52" i="34"/>
  <c r="J52" i="34"/>
  <c r="I52" i="34"/>
  <c r="H52" i="34"/>
  <c r="G52" i="34"/>
  <c r="F52" i="34"/>
  <c r="E52" i="34"/>
  <c r="D52" i="34"/>
  <c r="N51" i="34"/>
  <c r="O51" i="34"/>
  <c r="N50" i="34"/>
  <c r="O50" i="34" s="1"/>
  <c r="N49" i="34"/>
  <c r="O49" i="34"/>
  <c r="N48" i="34"/>
  <c r="O48" i="34" s="1"/>
  <c r="N47" i="34"/>
  <c r="O47" i="34" s="1"/>
  <c r="N46" i="34"/>
  <c r="O46" i="34"/>
  <c r="M45" i="34"/>
  <c r="L45" i="34"/>
  <c r="K45" i="34"/>
  <c r="J45" i="34"/>
  <c r="I45" i="34"/>
  <c r="H45" i="34"/>
  <c r="G45" i="34"/>
  <c r="F45" i="34"/>
  <c r="E45" i="34"/>
  <c r="D45" i="34"/>
  <c r="N45" i="34" s="1"/>
  <c r="O45" i="34" s="1"/>
  <c r="N44" i="34"/>
  <c r="O44" i="34"/>
  <c r="N43" i="34"/>
  <c r="O43" i="34" s="1"/>
  <c r="N42" i="34"/>
  <c r="O42" i="34" s="1"/>
  <c r="N41" i="34"/>
  <c r="O41" i="34" s="1"/>
  <c r="M40" i="34"/>
  <c r="L40" i="34"/>
  <c r="K40" i="34"/>
  <c r="J40" i="34"/>
  <c r="N40" i="34" s="1"/>
  <c r="O40" i="34" s="1"/>
  <c r="I40" i="34"/>
  <c r="H40" i="34"/>
  <c r="G40" i="34"/>
  <c r="F40" i="34"/>
  <c r="E40" i="34"/>
  <c r="D40" i="34"/>
  <c r="N39" i="34"/>
  <c r="O39" i="34" s="1"/>
  <c r="N38" i="34"/>
  <c r="O38" i="34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/>
  <c r="N31" i="34"/>
  <c r="O31" i="34"/>
  <c r="M30" i="34"/>
  <c r="L30" i="34"/>
  <c r="K30" i="34"/>
  <c r="J30" i="34"/>
  <c r="I30" i="34"/>
  <c r="H30" i="34"/>
  <c r="G30" i="34"/>
  <c r="F30" i="34"/>
  <c r="E30" i="34"/>
  <c r="D30" i="34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/>
  <c r="N23" i="34"/>
  <c r="O23" i="34" s="1"/>
  <c r="N22" i="34"/>
  <c r="O22" i="34" s="1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N16" i="34"/>
  <c r="O16" i="34" s="1"/>
  <c r="N15" i="34"/>
  <c r="O15" i="34" s="1"/>
  <c r="N14" i="34"/>
  <c r="O14" i="34" s="1"/>
  <c r="N13" i="34"/>
  <c r="O13" i="34" s="1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N8" i="34"/>
  <c r="O8" i="34" s="1"/>
  <c r="N7" i="34"/>
  <c r="O7" i="34" s="1"/>
  <c r="N6" i="34"/>
  <c r="O6" i="34" s="1"/>
  <c r="M5" i="34"/>
  <c r="M55" i="34" s="1"/>
  <c r="L5" i="34"/>
  <c r="L55" i="34" s="1"/>
  <c r="K5" i="34"/>
  <c r="K55" i="34"/>
  <c r="J5" i="34"/>
  <c r="J55" i="34"/>
  <c r="I5" i="34"/>
  <c r="I55" i="34"/>
  <c r="H5" i="34"/>
  <c r="H55" i="34"/>
  <c r="G5" i="34"/>
  <c r="G55" i="34" s="1"/>
  <c r="F5" i="34"/>
  <c r="F55" i="34" s="1"/>
  <c r="E5" i="34"/>
  <c r="E55" i="34"/>
  <c r="D5" i="34"/>
  <c r="D55" i="34" s="1"/>
  <c r="N32" i="33"/>
  <c r="O32" i="33" s="1"/>
  <c r="N55" i="33"/>
  <c r="O55" i="33" s="1"/>
  <c r="N56" i="33"/>
  <c r="O56" i="33" s="1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N21" i="33"/>
  <c r="O21" i="33" s="1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 s="1"/>
  <c r="E31" i="33"/>
  <c r="N31" i="33" s="1"/>
  <c r="O31" i="33" s="1"/>
  <c r="F31" i="33"/>
  <c r="G31" i="33"/>
  <c r="H31" i="33"/>
  <c r="I31" i="33"/>
  <c r="J31" i="33"/>
  <c r="K31" i="33"/>
  <c r="L31" i="33"/>
  <c r="M31" i="33"/>
  <c r="D31" i="33"/>
  <c r="E19" i="33"/>
  <c r="F19" i="33"/>
  <c r="G19" i="33"/>
  <c r="H19" i="33"/>
  <c r="I19" i="33"/>
  <c r="J19" i="33"/>
  <c r="K19" i="33"/>
  <c r="L19" i="33"/>
  <c r="M19" i="33"/>
  <c r="D19" i="33"/>
  <c r="N19" i="33" s="1"/>
  <c r="O19" i="33" s="1"/>
  <c r="E10" i="33"/>
  <c r="F10" i="33"/>
  <c r="G10" i="33"/>
  <c r="H10" i="33"/>
  <c r="H57" i="33" s="1"/>
  <c r="I10" i="33"/>
  <c r="J10" i="33"/>
  <c r="K10" i="33"/>
  <c r="L10" i="33"/>
  <c r="M10" i="33"/>
  <c r="D10" i="33"/>
  <c r="E5" i="33"/>
  <c r="E57" i="33"/>
  <c r="F5" i="33"/>
  <c r="G5" i="33"/>
  <c r="G57" i="33" s="1"/>
  <c r="H5" i="33"/>
  <c r="I5" i="33"/>
  <c r="I57" i="33" s="1"/>
  <c r="J5" i="33"/>
  <c r="J57" i="33" s="1"/>
  <c r="K5" i="33"/>
  <c r="K57" i="33"/>
  <c r="L5" i="33"/>
  <c r="M5" i="33"/>
  <c r="D5" i="33"/>
  <c r="E53" i="33"/>
  <c r="F53" i="33"/>
  <c r="G53" i="33"/>
  <c r="H53" i="33"/>
  <c r="I53" i="33"/>
  <c r="J53" i="33"/>
  <c r="K53" i="33"/>
  <c r="L53" i="33"/>
  <c r="M53" i="33"/>
  <c r="D53" i="33"/>
  <c r="N53" i="33" s="1"/>
  <c r="O53" i="33" s="1"/>
  <c r="N54" i="33"/>
  <c r="O54" i="33"/>
  <c r="N47" i="33"/>
  <c r="N48" i="33"/>
  <c r="O48" i="33" s="1"/>
  <c r="N49" i="33"/>
  <c r="O49" i="33" s="1"/>
  <c r="N50" i="33"/>
  <c r="O50" i="33"/>
  <c r="N51" i="33"/>
  <c r="O51" i="33"/>
  <c r="N52" i="33"/>
  <c r="O52" i="33"/>
  <c r="N46" i="33"/>
  <c r="O46" i="33"/>
  <c r="E45" i="33"/>
  <c r="F45" i="33"/>
  <c r="G45" i="33"/>
  <c r="H45" i="33"/>
  <c r="I45" i="33"/>
  <c r="J45" i="33"/>
  <c r="K45" i="33"/>
  <c r="L45" i="33"/>
  <c r="M45" i="33"/>
  <c r="D45" i="33"/>
  <c r="N45" i="33" s="1"/>
  <c r="O45" i="33" s="1"/>
  <c r="E40" i="33"/>
  <c r="F40" i="33"/>
  <c r="G40" i="33"/>
  <c r="H40" i="33"/>
  <c r="I40" i="33"/>
  <c r="J40" i="33"/>
  <c r="K40" i="33"/>
  <c r="L40" i="33"/>
  <c r="L57" i="33" s="1"/>
  <c r="M40" i="33"/>
  <c r="D40" i="33"/>
  <c r="N40" i="33" s="1"/>
  <c r="O40" i="33" s="1"/>
  <c r="N42" i="33"/>
  <c r="O42" i="33"/>
  <c r="N43" i="33"/>
  <c r="O43" i="33"/>
  <c r="N44" i="33"/>
  <c r="O44" i="33"/>
  <c r="N41" i="33"/>
  <c r="O41" i="33"/>
  <c r="N39" i="33"/>
  <c r="O39" i="33"/>
  <c r="O47" i="33"/>
  <c r="N12" i="33"/>
  <c r="O12" i="33"/>
  <c r="N13" i="33"/>
  <c r="O13" i="33"/>
  <c r="N14" i="33"/>
  <c r="O14" i="33"/>
  <c r="N15" i="33"/>
  <c r="O15" i="33"/>
  <c r="N16" i="33"/>
  <c r="O16" i="33"/>
  <c r="N17" i="33"/>
  <c r="O17" i="33"/>
  <c r="N18" i="33"/>
  <c r="O18" i="33"/>
  <c r="N7" i="33"/>
  <c r="O7" i="33"/>
  <c r="N8" i="33"/>
  <c r="O8" i="33"/>
  <c r="N9" i="33"/>
  <c r="O9" i="33"/>
  <c r="N6" i="33"/>
  <c r="O6" i="33"/>
  <c r="N20" i="33"/>
  <c r="O20" i="33"/>
  <c r="N11" i="33"/>
  <c r="O11" i="33"/>
  <c r="N5" i="34"/>
  <c r="O5" i="34"/>
  <c r="N30" i="34"/>
  <c r="O30" i="34" s="1"/>
  <c r="N10" i="34"/>
  <c r="O10" i="34" s="1"/>
  <c r="H56" i="35"/>
  <c r="L56" i="35"/>
  <c r="I56" i="35"/>
  <c r="M56" i="35"/>
  <c r="N30" i="35"/>
  <c r="O30" i="35" s="1"/>
  <c r="K56" i="35"/>
  <c r="G56" i="35"/>
  <c r="N53" i="35"/>
  <c r="O53" i="35" s="1"/>
  <c r="E56" i="35"/>
  <c r="N56" i="35" s="1"/>
  <c r="O56" i="35" s="1"/>
  <c r="N45" i="35"/>
  <c r="O45" i="35"/>
  <c r="N18" i="35"/>
  <c r="O18" i="35"/>
  <c r="N5" i="35"/>
  <c r="O5" i="35"/>
  <c r="D56" i="35"/>
  <c r="G56" i="36"/>
  <c r="H56" i="36"/>
  <c r="M56" i="36"/>
  <c r="E56" i="36"/>
  <c r="I56" i="36"/>
  <c r="K56" i="36"/>
  <c r="N39" i="36"/>
  <c r="O39" i="36" s="1"/>
  <c r="N5" i="36"/>
  <c r="O5" i="36" s="1"/>
  <c r="N18" i="36"/>
  <c r="O18" i="36" s="1"/>
  <c r="N52" i="36"/>
  <c r="O52" i="36" s="1"/>
  <c r="N29" i="36"/>
  <c r="O29" i="36" s="1"/>
  <c r="N10" i="36"/>
  <c r="O10" i="36" s="1"/>
  <c r="D56" i="36"/>
  <c r="M56" i="37"/>
  <c r="N51" i="37"/>
  <c r="O51" i="37" s="1"/>
  <c r="F56" i="37"/>
  <c r="H56" i="37"/>
  <c r="I56" i="37"/>
  <c r="E56" i="37"/>
  <c r="N38" i="37"/>
  <c r="O38" i="37" s="1"/>
  <c r="N10" i="37"/>
  <c r="O10" i="37" s="1"/>
  <c r="N10" i="33"/>
  <c r="O10" i="33" s="1"/>
  <c r="M57" i="33"/>
  <c r="L58" i="38"/>
  <c r="I58" i="38"/>
  <c r="M58" i="38"/>
  <c r="E58" i="38"/>
  <c r="N29" i="38"/>
  <c r="O29" i="38"/>
  <c r="N10" i="38"/>
  <c r="O10" i="38"/>
  <c r="J58" i="38"/>
  <c r="N54" i="38"/>
  <c r="O54" i="38" s="1"/>
  <c r="K58" i="38"/>
  <c r="N43" i="38"/>
  <c r="O43" i="38"/>
  <c r="G58" i="38"/>
  <c r="N15" i="38"/>
  <c r="O15" i="38" s="1"/>
  <c r="N5" i="38"/>
  <c r="O5" i="38" s="1"/>
  <c r="L55" i="39"/>
  <c r="I55" i="39"/>
  <c r="M55" i="39"/>
  <c r="H55" i="39"/>
  <c r="N28" i="39"/>
  <c r="O28" i="39" s="1"/>
  <c r="N18" i="39"/>
  <c r="O18" i="39" s="1"/>
  <c r="K55" i="39"/>
  <c r="G55" i="39"/>
  <c r="N51" i="39"/>
  <c r="O51" i="39" s="1"/>
  <c r="N42" i="39"/>
  <c r="O42" i="39" s="1"/>
  <c r="E55" i="39"/>
  <c r="N10" i="39"/>
  <c r="O10" i="39"/>
  <c r="F55" i="39"/>
  <c r="G56" i="37"/>
  <c r="F57" i="33"/>
  <c r="N52" i="34"/>
  <c r="O52" i="34" s="1"/>
  <c r="J56" i="35"/>
  <c r="J56" i="36"/>
  <c r="J56" i="37"/>
  <c r="D55" i="39"/>
  <c r="N55" i="39" s="1"/>
  <c r="O55" i="39" s="1"/>
  <c r="N38" i="38"/>
  <c r="O38" i="38" s="1"/>
  <c r="L56" i="37"/>
  <c r="N18" i="37"/>
  <c r="O18" i="37"/>
  <c r="K53" i="40"/>
  <c r="F53" i="40"/>
  <c r="I53" i="40"/>
  <c r="L53" i="40"/>
  <c r="M53" i="40"/>
  <c r="G53" i="40"/>
  <c r="N53" i="40" s="1"/>
  <c r="O53" i="40" s="1"/>
  <c r="H53" i="40"/>
  <c r="N5" i="40"/>
  <c r="O5" i="40" s="1"/>
  <c r="J53" i="40"/>
  <c r="N51" i="40"/>
  <c r="O51" i="40"/>
  <c r="N18" i="40"/>
  <c r="O18" i="40" s="1"/>
  <c r="N42" i="40"/>
  <c r="O42" i="40"/>
  <c r="N39" i="40"/>
  <c r="O39" i="40"/>
  <c r="E53" i="40"/>
  <c r="N29" i="40"/>
  <c r="O29" i="40" s="1"/>
  <c r="D53" i="40"/>
  <c r="N10" i="40"/>
  <c r="O10" i="40"/>
  <c r="M56" i="41"/>
  <c r="L56" i="41"/>
  <c r="N18" i="41"/>
  <c r="O18" i="41"/>
  <c r="N40" i="41"/>
  <c r="O40" i="41"/>
  <c r="I56" i="41"/>
  <c r="K56" i="41"/>
  <c r="J56" i="41"/>
  <c r="N52" i="41"/>
  <c r="O52" i="41"/>
  <c r="F56" i="41"/>
  <c r="G56" i="41"/>
  <c r="E56" i="41"/>
  <c r="N43" i="41"/>
  <c r="O43" i="41"/>
  <c r="H56" i="41"/>
  <c r="N30" i="41"/>
  <c r="O30" i="41" s="1"/>
  <c r="N10" i="41"/>
  <c r="O10" i="41" s="1"/>
  <c r="D56" i="41"/>
  <c r="N56" i="41" s="1"/>
  <c r="O56" i="41" s="1"/>
  <c r="N5" i="41"/>
  <c r="O5" i="41" s="1"/>
  <c r="I58" i="42"/>
  <c r="K58" i="42"/>
  <c r="L58" i="42"/>
  <c r="M58" i="42"/>
  <c r="H58" i="42"/>
  <c r="N42" i="42"/>
  <c r="O42" i="42" s="1"/>
  <c r="N21" i="42"/>
  <c r="O21" i="42"/>
  <c r="N54" i="42"/>
  <c r="O54" i="42" s="1"/>
  <c r="E58" i="42"/>
  <c r="F58" i="42"/>
  <c r="J58" i="42"/>
  <c r="G58" i="42"/>
  <c r="N45" i="42"/>
  <c r="O45" i="42" s="1"/>
  <c r="N32" i="42"/>
  <c r="O32" i="42" s="1"/>
  <c r="N11" i="42"/>
  <c r="O11" i="42"/>
  <c r="D58" i="42"/>
  <c r="N58" i="42" s="1"/>
  <c r="O58" i="42" s="1"/>
  <c r="N5" i="42"/>
  <c r="O5" i="42"/>
  <c r="K60" i="43"/>
  <c r="N11" i="43"/>
  <c r="O11" i="43" s="1"/>
  <c r="L60" i="43"/>
  <c r="J60" i="43"/>
  <c r="N5" i="43"/>
  <c r="O5" i="43"/>
  <c r="M60" i="43"/>
  <c r="I60" i="43"/>
  <c r="N44" i="43"/>
  <c r="O44" i="43" s="1"/>
  <c r="H60" i="43"/>
  <c r="N56" i="43"/>
  <c r="O56" i="43"/>
  <c r="N21" i="43"/>
  <c r="O21" i="43"/>
  <c r="F60" i="43"/>
  <c r="E60" i="43"/>
  <c r="N47" i="43"/>
  <c r="O47" i="43" s="1"/>
  <c r="G60" i="43"/>
  <c r="D60" i="43"/>
  <c r="N60" i="43" s="1"/>
  <c r="O60" i="43" s="1"/>
  <c r="N34" i="43"/>
  <c r="O34" i="43"/>
  <c r="L59" i="44"/>
  <c r="K59" i="44"/>
  <c r="M59" i="44"/>
  <c r="H59" i="44"/>
  <c r="N43" i="44"/>
  <c r="O43" i="44" s="1"/>
  <c r="N55" i="44"/>
  <c r="O55" i="44"/>
  <c r="J59" i="44"/>
  <c r="N46" i="44"/>
  <c r="O46" i="44" s="1"/>
  <c r="G59" i="44"/>
  <c r="I59" i="44"/>
  <c r="N33" i="44"/>
  <c r="O33" i="44" s="1"/>
  <c r="F59" i="44"/>
  <c r="N19" i="44"/>
  <c r="O19" i="44" s="1"/>
  <c r="E59" i="44"/>
  <c r="N10" i="44"/>
  <c r="O10" i="44" s="1"/>
  <c r="N5" i="44"/>
  <c r="O5" i="44" s="1"/>
  <c r="D59" i="44"/>
  <c r="N59" i="44" s="1"/>
  <c r="O59" i="44" s="1"/>
  <c r="M62" i="45"/>
  <c r="N47" i="45"/>
  <c r="O47" i="45"/>
  <c r="N37" i="45"/>
  <c r="O37" i="45" s="1"/>
  <c r="N59" i="45"/>
  <c r="O59" i="45" s="1"/>
  <c r="N50" i="45"/>
  <c r="O50" i="45" s="1"/>
  <c r="E62" i="45"/>
  <c r="N25" i="45"/>
  <c r="O25" i="45"/>
  <c r="D62" i="45"/>
  <c r="N5" i="45"/>
  <c r="O5" i="45"/>
  <c r="O62" i="46"/>
  <c r="P62" i="46" s="1"/>
  <c r="O52" i="46"/>
  <c r="P52" i="46" s="1"/>
  <c r="O49" i="46"/>
  <c r="P49" i="46" s="1"/>
  <c r="O39" i="46"/>
  <c r="P39" i="46" s="1"/>
  <c r="I65" i="46"/>
  <c r="O26" i="46"/>
  <c r="P26" i="46"/>
  <c r="G65" i="46"/>
  <c r="J65" i="46"/>
  <c r="K65" i="46"/>
  <c r="H65" i="46"/>
  <c r="D65" i="46"/>
  <c r="E65" i="46"/>
  <c r="O65" i="46" s="1"/>
  <c r="P65" i="46" s="1"/>
  <c r="O12" i="46"/>
  <c r="P12" i="46"/>
  <c r="N65" i="46"/>
  <c r="M65" i="46"/>
  <c r="F65" i="46"/>
  <c r="L65" i="46"/>
  <c r="O5" i="46"/>
  <c r="P5" i="46"/>
  <c r="N12" i="45"/>
  <c r="O12" i="45"/>
  <c r="O63" i="47" l="1"/>
  <c r="P63" i="47" s="1"/>
  <c r="N58" i="38"/>
  <c r="O58" i="38" s="1"/>
  <c r="N55" i="34"/>
  <c r="O55" i="34" s="1"/>
  <c r="N62" i="45"/>
  <c r="O62" i="45" s="1"/>
  <c r="N5" i="33"/>
  <c r="O5" i="33" s="1"/>
  <c r="N5" i="37"/>
  <c r="O5" i="37" s="1"/>
  <c r="D57" i="33"/>
  <c r="N57" i="33" s="1"/>
  <c r="O57" i="33" s="1"/>
</calcChain>
</file>

<file path=xl/sharedStrings.xml><?xml version="1.0" encoding="utf-8"?>
<sst xmlns="http://schemas.openxmlformats.org/spreadsheetml/2006/main" count="1111" uniqueCount="154">
  <si>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</si>
  <si>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</si>
  <si>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</si>
  <si>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</si>
  <si>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</si>
  <si>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</si>
  <si>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</si>
  <si>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</si>
  <si>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</si>
  <si>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</si>
  <si>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</si>
  <si>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</si>
  <si>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Telecommunications</t>
  </si>
  <si>
    <t>Local Business Tax</t>
  </si>
  <si>
    <t>Permits, Fees, and Special Assessments</t>
  </si>
  <si>
    <t>Franchise Fee - Electricity</t>
  </si>
  <si>
    <t>Franchise Fee - Solid Waste</t>
  </si>
  <si>
    <t>Impact Fees - Commercial - Public Safety</t>
  </si>
  <si>
    <t>Impact Fees - Commercial - Transportation</t>
  </si>
  <si>
    <t>Impact Fees - Residential - Culture / Recreation</t>
  </si>
  <si>
    <t>Impact Fees - Commercial - Culture / Recreation</t>
  </si>
  <si>
    <t>Other Permits, Fees, and Special Assessments</t>
  </si>
  <si>
    <t>Federal Grant - General Government</t>
  </si>
  <si>
    <t>Federal Grant - Public Safety</t>
  </si>
  <si>
    <t>Intergovernmental Revenue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</si>
  <si>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</si>
  <si>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</si>
  <si>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</si>
  <si>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</si>
  <si>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</si>
  <si>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</si>
  <si>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</si>
  <si>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</si>
  <si>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</si>
  <si>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</si>
  <si>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</si>
  <si>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</si>
  <si>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</si>
  <si>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</si>
  <si>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</si>
  <si>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</si>
  <si>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</si>
  <si>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</si>
  <si>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</si>
  <si>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</si>
  <si>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Public Safety - Ambulance Fees</t>
  </si>
  <si>
    <t>Physical Environment - Other Physical Environment Charges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</si>
  <si>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</si>
  <si>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</si>
  <si>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</si>
  <si>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</si>
  <si>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Traffic Court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</si>
  <si>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</si>
  <si>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</si>
  <si>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</si>
  <si>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</si>
  <si>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</si>
  <si>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</si>
  <si>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</si>
  <si>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</si>
  <si>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</si>
  <si>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</si>
  <si>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of General Capital Asset Dispositions - Sales</t>
  </si>
  <si>
    <t>Proprietary Non-Operating Sources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</si>
  <si>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</si>
  <si>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</si>
  <si>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</si>
  <si>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</si>
  <si>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</si>
  <si>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</si>
  <si>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</si>
  <si>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Palm Beach Gardens Revenues Reported by Account Code and Fund Type</t>
  </si>
  <si>
    <t>Local Fiscal Year Ended September 30, 2010</t>
  </si>
  <si>
    <t>Federal Grant - Culture / Recreation</t>
  </si>
  <si>
    <t>Public Safety - Other Public Safety Charges and Fees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</si>
  <si>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</si>
  <si>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</si>
  <si>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</si>
  <si>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</si>
  <si>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Proceeds - Proceeds from Refunding Bonds</t>
  </si>
  <si>
    <t>2011 Municipal Population:</t>
  </si>
  <si>
    <t>Local Fiscal Year Ended September 30, 2012</t>
  </si>
  <si>
    <t>General Gov't (Not Court-Related) - Administrative Service Fees</t>
  </si>
  <si>
    <t>Interest and Other Earnings - Gain or Loss on Sale of Investments</t>
  </si>
  <si>
    <t>Proceeds - Installment Purchases and Capital Lease Proceeds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</si>
  <si>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</si>
  <si>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</si>
  <si>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</si>
  <si>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</si>
  <si>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</si>
  <si>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</si>
  <si>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</si>
  <si>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</si>
  <si>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</si>
  <si>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Other General Government Charges and Fees</t>
  </si>
  <si>
    <t>Interest and Other Earnings - Gain (Loss) on Sale of Investments</t>
  </si>
  <si>
    <t>Sales - Disposition of Fixed Assets</t>
  </si>
  <si>
    <t>Proceeds - Debt Proceeds</t>
  </si>
  <si>
    <t>2013 Municipal Population:</t>
  </si>
  <si>
    <t>Local Fiscal Year Ended September 30, 2008</t>
  </si>
  <si>
    <t>Permits and Franchise Fees</t>
  </si>
  <si>
    <t>Other Permits and Fees</t>
  </si>
  <si>
    <t>State Grant - Public Safety</t>
  </si>
  <si>
    <t>Grants from Other Local Units - Other</t>
  </si>
  <si>
    <t>Impact Fees - Public Safety</t>
  </si>
  <si>
    <t>Impact Fees - Transportation</t>
  </si>
  <si>
    <t>Impact Fees - Culture / Recreation</t>
  </si>
  <si>
    <t>2008 Municipal Population:</t>
  </si>
  <si>
    <t>Local Fiscal Year Ended September 30, 2014</t>
  </si>
  <si>
    <t>2014 Municipal Population:</t>
  </si>
  <si>
    <t>Local Fiscal Year Ended September 30, 2015</t>
  </si>
  <si>
    <t>Grants from Other Local Units - Physical Environment</t>
  </si>
  <si>
    <t>2015 Municipal Population:</t>
  </si>
  <si>
    <t>Local Fiscal Year Ended September 30, 2016</t>
  </si>
  <si>
    <t>State Grant - Physical Environment - Sewer / Wastewater</t>
  </si>
  <si>
    <t>2016 Municipal Population:</t>
  </si>
  <si>
    <t>Local Fiscal Year Ended September 30, 2017</t>
  </si>
  <si>
    <t>Discretionary Sales Surtaxes</t>
  </si>
  <si>
    <t>Impact Fees - Residential - Other</t>
  </si>
  <si>
    <t>Special Assessments - Capital Improvement</t>
  </si>
  <si>
    <t>2017 Municipal Population:</t>
  </si>
  <si>
    <t>Local Fiscal Year Ended September 30, 2018</t>
  </si>
  <si>
    <t>State Grant - Other</t>
  </si>
  <si>
    <t>2018 Municipal Population:</t>
  </si>
  <si>
    <t>Local Fiscal Year Ended September 30, 2019</t>
  </si>
  <si>
    <t>State Grant - General Government</t>
  </si>
  <si>
    <t>2019 Municipal Population:</t>
  </si>
  <si>
    <t>Local Fiscal Year Ended September 30, 2020</t>
  </si>
  <si>
    <t>First Local Option Fuel Tax (1 to 6 Cents)</t>
  </si>
  <si>
    <t>Second Local Option Fuel Tax (1 to 5 Cents)</t>
  </si>
  <si>
    <t>Impact Fees - Residential - Public Safety</t>
  </si>
  <si>
    <t>Impact Fees - Residential - Transportation</t>
  </si>
  <si>
    <t>Impact Fees - Commercial - Other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</si>
  <si>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</si>
  <si>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</si>
  <si>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</si>
  <si>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</si>
  <si>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</si>
  <si>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</si>
  <si>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</si>
  <si>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</si>
  <si>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</si>
  <si>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</si>
  <si>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</si>
  <si>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</si>
  <si>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</si>
  <si>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</si>
  <si>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</si>
  <si>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</si>
  <si>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</si>
  <si>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Licenses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</si>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</sst>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64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135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136</v>
      </c>
      <c r="N4" s="35" t="s">
        <v>10</v>
      </c>
      <c r="O4" s="35" t="s">
        <v>137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138</v>
      </c>
      <c r="B5" s="26"/>
      <c r="C5" s="26"/>
      <c r="D5" s="27">
        <f t="shared" ref="D5:N5" si="0">SUM(D6:D11)</f>
        <v>75913071</v>
      </c>
      <c r="E5" s="27">
        <f t="shared" si="0"/>
        <v>823593</v>
      </c>
      <c r="F5" s="27">
        <f t="shared" si="0"/>
        <v>0</v>
      </c>
      <c r="G5" s="27">
        <f t="shared" si="0"/>
        <v>5398932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82135596</v>
      </c>
      <c r="P5" s="33">
        <f t="shared" ref="P5:P36" si="1">(O5/P$65)</f>
        <v>1353.6975030902349</v>
      </c>
      <c r="Q5" s="6"/>
    </row>
    <row r="6" spans="1:134">
      <c r="A6" s="12"/>
      <c r="B6" s="25">
        <v>311</v>
      </c>
      <c r="C6" s="20" t="s">
        <v>3</v>
      </c>
      <c r="D6" s="46">
        <v>72330588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72330588</v>
      </c>
      <c r="P6" s="47">
        <f t="shared" si="1"/>
        <v>1192.0986897404202</v>
      </c>
      <c r="Q6" s="9"/>
    </row>
    <row r="7" spans="1:134">
      <c r="A7" s="12"/>
      <c r="B7" s="25">
        <v>312.41000000000003</v>
      </c>
      <c r="C7" s="20" t="s">
        <v>139</v>
      </c>
      <c r="D7" s="46">
        <v>0</v>
      </c>
      <c r="E7" s="46">
        <v>554193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554193</v>
      </c>
      <c r="P7" s="47">
        <f t="shared" si="1"/>
        <v>9.1337948084054386</v>
      </c>
      <c r="Q7" s="9"/>
    </row>
    <row r="8" spans="1:134">
      <c r="A8" s="12"/>
      <c r="B8" s="25">
        <v>312.43</v>
      </c>
      <c r="C8" s="20" t="s">
        <v>140</v>
      </c>
      <c r="D8" s="46">
        <v>0</v>
      </c>
      <c r="E8" s="46">
        <v>269400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269400</v>
      </c>
      <c r="P8" s="47">
        <f t="shared" si="1"/>
        <v>4.4400494437577258</v>
      </c>
      <c r="Q8" s="9"/>
    </row>
    <row r="9" spans="1:134">
      <c r="A9" s="12"/>
      <c r="B9" s="25">
        <v>312.63</v>
      </c>
      <c r="C9" s="20" t="s">
        <v>141</v>
      </c>
      <c r="D9" s="46">
        <v>0</v>
      </c>
      <c r="E9" s="46">
        <v>0</v>
      </c>
      <c r="F9" s="46">
        <v>0</v>
      </c>
      <c r="G9" s="46">
        <v>5398932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5398932</v>
      </c>
      <c r="P9" s="47">
        <f t="shared" si="1"/>
        <v>88.981161928306548</v>
      </c>
      <c r="Q9" s="9"/>
    </row>
    <row r="10" spans="1:134">
      <c r="A10" s="12"/>
      <c r="B10" s="25">
        <v>315.2</v>
      </c>
      <c r="C10" s="20" t="s">
        <v>142</v>
      </c>
      <c r="D10" s="46">
        <v>2004552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2004552</v>
      </c>
      <c r="P10" s="47">
        <f t="shared" si="1"/>
        <v>33.037527812113723</v>
      </c>
      <c r="Q10" s="9"/>
    </row>
    <row r="11" spans="1:134">
      <c r="A11" s="12"/>
      <c r="B11" s="25">
        <v>316</v>
      </c>
      <c r="C11" s="20" t="s">
        <v>88</v>
      </c>
      <c r="D11" s="46">
        <v>1577931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1577931</v>
      </c>
      <c r="P11" s="47">
        <f t="shared" si="1"/>
        <v>26.006279357231151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SUM(D13:D24)</f>
        <v>19083899</v>
      </c>
      <c r="E12" s="32">
        <f t="shared" si="3"/>
        <v>0</v>
      </c>
      <c r="F12" s="32">
        <f t="shared" si="3"/>
        <v>0</v>
      </c>
      <c r="G12" s="32">
        <f t="shared" si="3"/>
        <v>5632813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24716712</v>
      </c>
      <c r="P12" s="45">
        <f t="shared" si="1"/>
        <v>407.36237330037085</v>
      </c>
      <c r="Q12" s="10"/>
    </row>
    <row r="13" spans="1:134">
      <c r="A13" s="12"/>
      <c r="B13" s="25">
        <v>322</v>
      </c>
      <c r="C13" s="20" t="s">
        <v>143</v>
      </c>
      <c r="D13" s="46">
        <v>11877780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11877780</v>
      </c>
      <c r="P13" s="47">
        <f t="shared" si="1"/>
        <v>195.76069221260815</v>
      </c>
      <c r="Q13" s="9"/>
    </row>
    <row r="14" spans="1:134">
      <c r="A14" s="12"/>
      <c r="B14" s="25">
        <v>323.10000000000002</v>
      </c>
      <c r="C14" s="20" t="s">
        <v>15</v>
      </c>
      <c r="D14" s="46">
        <v>6426475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4" si="4">SUM(D14:N14)</f>
        <v>6426475</v>
      </c>
      <c r="P14" s="47">
        <f t="shared" si="1"/>
        <v>105.91635764318089</v>
      </c>
      <c r="Q14" s="9"/>
    </row>
    <row r="15" spans="1:134">
      <c r="A15" s="12"/>
      <c r="B15" s="25">
        <v>323.7</v>
      </c>
      <c r="C15" s="20" t="s">
        <v>16</v>
      </c>
      <c r="D15" s="46">
        <v>350884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350884</v>
      </c>
      <c r="P15" s="47">
        <f t="shared" si="1"/>
        <v>5.7830078285949735</v>
      </c>
      <c r="Q15" s="9"/>
    </row>
    <row r="16" spans="1:134">
      <c r="A16" s="12"/>
      <c r="B16" s="25">
        <v>324.11</v>
      </c>
      <c r="C16" s="20" t="s">
        <v>130</v>
      </c>
      <c r="D16" s="46">
        <v>0</v>
      </c>
      <c r="E16" s="46">
        <v>0</v>
      </c>
      <c r="F16" s="46">
        <v>0</v>
      </c>
      <c r="G16" s="46">
        <v>687438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687438</v>
      </c>
      <c r="P16" s="47">
        <f t="shared" si="1"/>
        <v>11.329839307787392</v>
      </c>
      <c r="Q16" s="9"/>
    </row>
    <row r="17" spans="1:17">
      <c r="A17" s="12"/>
      <c r="B17" s="25">
        <v>324.12</v>
      </c>
      <c r="C17" s="20" t="s">
        <v>17</v>
      </c>
      <c r="D17" s="46">
        <v>0</v>
      </c>
      <c r="E17" s="46">
        <v>0</v>
      </c>
      <c r="F17" s="46">
        <v>0</v>
      </c>
      <c r="G17" s="46">
        <v>28190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28190</v>
      </c>
      <c r="P17" s="47">
        <f t="shared" si="1"/>
        <v>0.46460651009476722</v>
      </c>
      <c r="Q17" s="9"/>
    </row>
    <row r="18" spans="1:17">
      <c r="A18" s="12"/>
      <c r="B18" s="25">
        <v>324.31</v>
      </c>
      <c r="C18" s="20" t="s">
        <v>131</v>
      </c>
      <c r="D18" s="46">
        <v>0</v>
      </c>
      <c r="E18" s="46">
        <v>0</v>
      </c>
      <c r="F18" s="46">
        <v>0</v>
      </c>
      <c r="G18" s="46">
        <v>2952423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2952423</v>
      </c>
      <c r="P18" s="47">
        <f t="shared" si="1"/>
        <v>48.659629171817059</v>
      </c>
      <c r="Q18" s="9"/>
    </row>
    <row r="19" spans="1:17">
      <c r="A19" s="12"/>
      <c r="B19" s="25">
        <v>324.32</v>
      </c>
      <c r="C19" s="20" t="s">
        <v>18</v>
      </c>
      <c r="D19" s="46">
        <v>0</v>
      </c>
      <c r="E19" s="46">
        <v>0</v>
      </c>
      <c r="F19" s="46">
        <v>0</v>
      </c>
      <c r="G19" s="46">
        <v>90469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90469</v>
      </c>
      <c r="P19" s="47">
        <f t="shared" si="1"/>
        <v>1.4910424392253812</v>
      </c>
      <c r="Q19" s="9"/>
    </row>
    <row r="20" spans="1:17">
      <c r="A20" s="12"/>
      <c r="B20" s="25">
        <v>324.61</v>
      </c>
      <c r="C20" s="20" t="s">
        <v>19</v>
      </c>
      <c r="D20" s="46">
        <v>0</v>
      </c>
      <c r="E20" s="46">
        <v>0</v>
      </c>
      <c r="F20" s="46">
        <v>0</v>
      </c>
      <c r="G20" s="46">
        <v>1748904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1748904</v>
      </c>
      <c r="P20" s="47">
        <f t="shared" si="1"/>
        <v>28.824128553770088</v>
      </c>
      <c r="Q20" s="9"/>
    </row>
    <row r="21" spans="1:17">
      <c r="A21" s="12"/>
      <c r="B21" s="25">
        <v>324.91000000000003</v>
      </c>
      <c r="C21" s="20" t="s">
        <v>118</v>
      </c>
      <c r="D21" s="46">
        <v>0</v>
      </c>
      <c r="E21" s="46">
        <v>0</v>
      </c>
      <c r="F21" s="46">
        <v>0</v>
      </c>
      <c r="G21" s="46">
        <v>123655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123655</v>
      </c>
      <c r="P21" s="47">
        <f t="shared" si="1"/>
        <v>2.0379892871858263</v>
      </c>
      <c r="Q21" s="9"/>
    </row>
    <row r="22" spans="1:17">
      <c r="A22" s="12"/>
      <c r="B22" s="25">
        <v>324.92</v>
      </c>
      <c r="C22" s="20" t="s">
        <v>132</v>
      </c>
      <c r="D22" s="46">
        <v>0</v>
      </c>
      <c r="E22" s="46">
        <v>0</v>
      </c>
      <c r="F22" s="46">
        <v>0</v>
      </c>
      <c r="G22" s="46">
        <v>1734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1734</v>
      </c>
      <c r="P22" s="47">
        <f t="shared" si="1"/>
        <v>2.857849196538937E-2</v>
      </c>
      <c r="Q22" s="9"/>
    </row>
    <row r="23" spans="1:17">
      <c r="A23" s="12"/>
      <c r="B23" s="25">
        <v>325.10000000000002</v>
      </c>
      <c r="C23" s="20" t="s">
        <v>119</v>
      </c>
      <c r="D23" s="46">
        <v>112402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112402</v>
      </c>
      <c r="P23" s="47">
        <f t="shared" si="1"/>
        <v>1.8525257519571487</v>
      </c>
      <c r="Q23" s="9"/>
    </row>
    <row r="24" spans="1:17">
      <c r="A24" s="12"/>
      <c r="B24" s="25">
        <v>329.5</v>
      </c>
      <c r="C24" s="20" t="s">
        <v>144</v>
      </c>
      <c r="D24" s="46">
        <v>316358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316358</v>
      </c>
      <c r="P24" s="47">
        <f t="shared" si="1"/>
        <v>5.2139761021837661</v>
      </c>
      <c r="Q24" s="9"/>
    </row>
    <row r="25" spans="1:17" ht="15.75">
      <c r="A25" s="29" t="s">
        <v>145</v>
      </c>
      <c r="B25" s="30"/>
      <c r="C25" s="31"/>
      <c r="D25" s="32">
        <f t="shared" ref="D25:N25" si="5">SUM(D26:D37)</f>
        <v>14246821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1651724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15898545</v>
      </c>
      <c r="P25" s="45">
        <f t="shared" si="1"/>
        <v>262.02793572311498</v>
      </c>
      <c r="Q25" s="10"/>
    </row>
    <row r="26" spans="1:17">
      <c r="A26" s="12"/>
      <c r="B26" s="25">
        <v>331.1</v>
      </c>
      <c r="C26" s="20" t="s">
        <v>22</v>
      </c>
      <c r="D26" s="46">
        <v>3648454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3648454</v>
      </c>
      <c r="P26" s="47">
        <f t="shared" si="1"/>
        <v>60.131091882983107</v>
      </c>
      <c r="Q26" s="9"/>
    </row>
    <row r="27" spans="1:17">
      <c r="A27" s="12"/>
      <c r="B27" s="25">
        <v>331.2</v>
      </c>
      <c r="C27" s="20" t="s">
        <v>23</v>
      </c>
      <c r="D27" s="46">
        <v>73838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73838</v>
      </c>
      <c r="P27" s="47">
        <f t="shared" si="1"/>
        <v>1.2169427276473013</v>
      </c>
      <c r="Q27" s="9"/>
    </row>
    <row r="28" spans="1:17">
      <c r="A28" s="12"/>
      <c r="B28" s="25">
        <v>334.1</v>
      </c>
      <c r="C28" s="20" t="s">
        <v>125</v>
      </c>
      <c r="D28" s="46">
        <v>67528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3" si="6">SUM(D28:N28)</f>
        <v>67528</v>
      </c>
      <c r="P28" s="47">
        <f t="shared" si="1"/>
        <v>1.1129460238978162</v>
      </c>
      <c r="Q28" s="9"/>
    </row>
    <row r="29" spans="1:17">
      <c r="A29" s="12"/>
      <c r="B29" s="25">
        <v>335.125</v>
      </c>
      <c r="C29" s="20" t="s">
        <v>146</v>
      </c>
      <c r="D29" s="46">
        <v>2421982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2421982</v>
      </c>
      <c r="P29" s="47">
        <f t="shared" si="1"/>
        <v>39.917297074577668</v>
      </c>
      <c r="Q29" s="9"/>
    </row>
    <row r="30" spans="1:17">
      <c r="A30" s="12"/>
      <c r="B30" s="25">
        <v>335.14</v>
      </c>
      <c r="C30" s="20" t="s">
        <v>90</v>
      </c>
      <c r="D30" s="46">
        <v>20110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20110</v>
      </c>
      <c r="P30" s="47">
        <f t="shared" si="1"/>
        <v>0.33143798928718582</v>
      </c>
      <c r="Q30" s="9"/>
    </row>
    <row r="31" spans="1:17">
      <c r="A31" s="12"/>
      <c r="B31" s="25">
        <v>335.15</v>
      </c>
      <c r="C31" s="20" t="s">
        <v>91</v>
      </c>
      <c r="D31" s="46">
        <v>60222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60222</v>
      </c>
      <c r="P31" s="47">
        <f t="shared" si="1"/>
        <v>0.99253399258343633</v>
      </c>
      <c r="Q31" s="9"/>
    </row>
    <row r="32" spans="1:17">
      <c r="A32" s="12"/>
      <c r="B32" s="25">
        <v>335.18</v>
      </c>
      <c r="C32" s="20" t="s">
        <v>147</v>
      </c>
      <c r="D32" s="46">
        <v>5796556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5796556</v>
      </c>
      <c r="P32" s="47">
        <f t="shared" si="1"/>
        <v>95.534503502266176</v>
      </c>
      <c r="Q32" s="9"/>
    </row>
    <row r="33" spans="1:17">
      <c r="A33" s="12"/>
      <c r="B33" s="25">
        <v>335.21</v>
      </c>
      <c r="C33" s="20" t="s">
        <v>30</v>
      </c>
      <c r="D33" s="46">
        <v>856378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1651724</v>
      </c>
      <c r="L33" s="46">
        <v>0</v>
      </c>
      <c r="M33" s="46">
        <v>0</v>
      </c>
      <c r="N33" s="46">
        <v>0</v>
      </c>
      <c r="O33" s="46">
        <f t="shared" si="6"/>
        <v>2508102</v>
      </c>
      <c r="P33" s="47">
        <f t="shared" si="1"/>
        <v>41.336662546353523</v>
      </c>
      <c r="Q33" s="9"/>
    </row>
    <row r="34" spans="1:17">
      <c r="A34" s="12"/>
      <c r="B34" s="25">
        <v>335.45</v>
      </c>
      <c r="C34" s="20" t="s">
        <v>148</v>
      </c>
      <c r="D34" s="46">
        <v>37856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6" si="7">SUM(D34:N34)</f>
        <v>37856</v>
      </c>
      <c r="P34" s="47">
        <f t="shared" si="1"/>
        <v>0.62391429748660898</v>
      </c>
      <c r="Q34" s="9"/>
    </row>
    <row r="35" spans="1:17">
      <c r="A35" s="12"/>
      <c r="B35" s="25">
        <v>337.2</v>
      </c>
      <c r="C35" s="20" t="s">
        <v>32</v>
      </c>
      <c r="D35" s="46">
        <v>1099875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1099875</v>
      </c>
      <c r="P35" s="47">
        <f t="shared" si="1"/>
        <v>18.127317676143388</v>
      </c>
      <c r="Q35" s="9"/>
    </row>
    <row r="36" spans="1:17">
      <c r="A36" s="12"/>
      <c r="B36" s="25">
        <v>337.9</v>
      </c>
      <c r="C36" s="20" t="s">
        <v>103</v>
      </c>
      <c r="D36" s="46">
        <v>40484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40484</v>
      </c>
      <c r="P36" s="47">
        <f t="shared" si="1"/>
        <v>0.66722702925422328</v>
      </c>
      <c r="Q36" s="9"/>
    </row>
    <row r="37" spans="1:17">
      <c r="A37" s="12"/>
      <c r="B37" s="25">
        <v>338</v>
      </c>
      <c r="C37" s="20" t="s">
        <v>33</v>
      </c>
      <c r="D37" s="46">
        <v>123538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123538</v>
      </c>
      <c r="P37" s="47">
        <f t="shared" ref="P37:P68" si="8">(O37/P$65)</f>
        <v>2.0360609806345282</v>
      </c>
      <c r="Q37" s="9"/>
    </row>
    <row r="38" spans="1:17" ht="15.75">
      <c r="A38" s="29" t="s">
        <v>38</v>
      </c>
      <c r="B38" s="30"/>
      <c r="C38" s="31"/>
      <c r="D38" s="32">
        <f t="shared" ref="D38:N38" si="9">SUM(D39:D47)</f>
        <v>8429249.0700000003</v>
      </c>
      <c r="E38" s="32">
        <f t="shared" si="9"/>
        <v>7876236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15110843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>SUM(D38:N38)</f>
        <v>31416328.07</v>
      </c>
      <c r="P38" s="45">
        <f t="shared" si="8"/>
        <v>517.78043790688093</v>
      </c>
      <c r="Q38" s="10"/>
    </row>
    <row r="39" spans="1:17">
      <c r="A39" s="12"/>
      <c r="B39" s="25">
        <v>341.2</v>
      </c>
      <c r="C39" s="20" t="s">
        <v>93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15110843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6" si="10">SUM(D39:N39)</f>
        <v>15110843</v>
      </c>
      <c r="P39" s="47">
        <f t="shared" si="8"/>
        <v>249.04562010712814</v>
      </c>
      <c r="Q39" s="9"/>
    </row>
    <row r="40" spans="1:17">
      <c r="A40" s="12"/>
      <c r="B40" s="25">
        <v>341.9</v>
      </c>
      <c r="C40" s="20" t="s">
        <v>94</v>
      </c>
      <c r="D40" s="46">
        <v>338460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338460</v>
      </c>
      <c r="P40" s="47">
        <f t="shared" si="8"/>
        <v>5.5782447466007419</v>
      </c>
      <c r="Q40" s="9"/>
    </row>
    <row r="41" spans="1:17">
      <c r="A41" s="12"/>
      <c r="B41" s="25">
        <v>342.1</v>
      </c>
      <c r="C41" s="20" t="s">
        <v>43</v>
      </c>
      <c r="D41" s="46">
        <v>3060594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3060594</v>
      </c>
      <c r="P41" s="47">
        <f t="shared" si="8"/>
        <v>50.442422744128557</v>
      </c>
      <c r="Q41" s="9"/>
    </row>
    <row r="42" spans="1:17">
      <c r="A42" s="12"/>
      <c r="B42" s="25">
        <v>342.2</v>
      </c>
      <c r="C42" s="20" t="s">
        <v>44</v>
      </c>
      <c r="D42" s="46">
        <v>582671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582671</v>
      </c>
      <c r="P42" s="47">
        <f t="shared" si="8"/>
        <v>9.603147919241863</v>
      </c>
      <c r="Q42" s="9"/>
    </row>
    <row r="43" spans="1:17">
      <c r="A43" s="12"/>
      <c r="B43" s="25">
        <v>342.6</v>
      </c>
      <c r="C43" s="20" t="s">
        <v>45</v>
      </c>
      <c r="D43" s="46">
        <v>3659486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3659486</v>
      </c>
      <c r="P43" s="47">
        <f t="shared" si="8"/>
        <v>60.312913061392663</v>
      </c>
      <c r="Q43" s="9"/>
    </row>
    <row r="44" spans="1:17">
      <c r="A44" s="12"/>
      <c r="B44" s="25">
        <v>342.9</v>
      </c>
      <c r="C44" s="20" t="s">
        <v>74</v>
      </c>
      <c r="D44" s="46">
        <v>6060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6060</v>
      </c>
      <c r="P44" s="47">
        <f t="shared" si="8"/>
        <v>9.9876390605686038E-2</v>
      </c>
      <c r="Q44" s="9"/>
    </row>
    <row r="45" spans="1:17">
      <c r="A45" s="12"/>
      <c r="B45" s="25">
        <v>343.9</v>
      </c>
      <c r="C45" s="20" t="s">
        <v>46</v>
      </c>
      <c r="D45" s="46">
        <v>58641.07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58641.07</v>
      </c>
      <c r="P45" s="47">
        <f t="shared" si="8"/>
        <v>0.96647828594973217</v>
      </c>
      <c r="Q45" s="9"/>
    </row>
    <row r="46" spans="1:17">
      <c r="A46" s="12"/>
      <c r="B46" s="25">
        <v>347.2</v>
      </c>
      <c r="C46" s="20" t="s">
        <v>47</v>
      </c>
      <c r="D46" s="46">
        <v>0</v>
      </c>
      <c r="E46" s="46">
        <v>7876236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7876236</v>
      </c>
      <c r="P46" s="47">
        <f t="shared" si="8"/>
        <v>129.8102348578492</v>
      </c>
      <c r="Q46" s="9"/>
    </row>
    <row r="47" spans="1:17">
      <c r="A47" s="12"/>
      <c r="B47" s="25">
        <v>349</v>
      </c>
      <c r="C47" s="20" t="s">
        <v>149</v>
      </c>
      <c r="D47" s="46">
        <v>723337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723337</v>
      </c>
      <c r="P47" s="47">
        <f t="shared" si="8"/>
        <v>11.921499793984342</v>
      </c>
      <c r="Q47" s="9"/>
    </row>
    <row r="48" spans="1:17" ht="15.75">
      <c r="A48" s="29" t="s">
        <v>39</v>
      </c>
      <c r="B48" s="30"/>
      <c r="C48" s="31"/>
      <c r="D48" s="32">
        <f t="shared" ref="D48:N48" si="11">SUM(D49:D50)</f>
        <v>423133</v>
      </c>
      <c r="E48" s="32">
        <f t="shared" si="11"/>
        <v>12319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>SUM(D48:N48)</f>
        <v>435452</v>
      </c>
      <c r="P48" s="45">
        <f t="shared" si="8"/>
        <v>7.1767943963741248</v>
      </c>
      <c r="Q48" s="10"/>
    </row>
    <row r="49" spans="1:120">
      <c r="A49" s="13"/>
      <c r="B49" s="39">
        <v>351.1</v>
      </c>
      <c r="C49" s="21" t="s">
        <v>50</v>
      </c>
      <c r="D49" s="46">
        <v>362353</v>
      </c>
      <c r="E49" s="46">
        <v>12319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374672</v>
      </c>
      <c r="P49" s="47">
        <f t="shared" si="8"/>
        <v>6.1750638648537288</v>
      </c>
      <c r="Q49" s="9"/>
    </row>
    <row r="50" spans="1:120">
      <c r="A50" s="13"/>
      <c r="B50" s="39">
        <v>351.5</v>
      </c>
      <c r="C50" s="21" t="s">
        <v>51</v>
      </c>
      <c r="D50" s="46">
        <v>60780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" si="12">SUM(D50:N50)</f>
        <v>60780</v>
      </c>
      <c r="P50" s="47">
        <f t="shared" si="8"/>
        <v>1.0017305315203955</v>
      </c>
      <c r="Q50" s="9"/>
    </row>
    <row r="51" spans="1:120" ht="15.75">
      <c r="A51" s="29" t="s">
        <v>4</v>
      </c>
      <c r="B51" s="30"/>
      <c r="C51" s="31"/>
      <c r="D51" s="32">
        <f t="shared" ref="D51:N51" si="13">SUM(D52:D60)</f>
        <v>1403082.3399999999</v>
      </c>
      <c r="E51" s="32">
        <f t="shared" si="13"/>
        <v>5979397</v>
      </c>
      <c r="F51" s="32">
        <f t="shared" si="13"/>
        <v>0</v>
      </c>
      <c r="G51" s="32">
        <f t="shared" si="13"/>
        <v>21680</v>
      </c>
      <c r="H51" s="32">
        <f t="shared" si="13"/>
        <v>0</v>
      </c>
      <c r="I51" s="32">
        <f t="shared" si="13"/>
        <v>0</v>
      </c>
      <c r="J51" s="32">
        <f t="shared" si="13"/>
        <v>998431</v>
      </c>
      <c r="K51" s="32">
        <f t="shared" si="13"/>
        <v>-23486976</v>
      </c>
      <c r="L51" s="32">
        <f t="shared" si="13"/>
        <v>0</v>
      </c>
      <c r="M51" s="32">
        <f t="shared" si="13"/>
        <v>0</v>
      </c>
      <c r="N51" s="32">
        <f t="shared" si="13"/>
        <v>0</v>
      </c>
      <c r="O51" s="32">
        <f>SUM(D51:N51)</f>
        <v>-15084385.66</v>
      </c>
      <c r="P51" s="45">
        <f t="shared" si="8"/>
        <v>-248.60957000412031</v>
      </c>
      <c r="Q51" s="10"/>
    </row>
    <row r="52" spans="1:120">
      <c r="A52" s="12"/>
      <c r="B52" s="25">
        <v>361.1</v>
      </c>
      <c r="C52" s="20" t="s">
        <v>54</v>
      </c>
      <c r="D52" s="46">
        <v>491429</v>
      </c>
      <c r="E52" s="46">
        <v>5926</v>
      </c>
      <c r="F52" s="46">
        <v>0</v>
      </c>
      <c r="G52" s="46">
        <v>21680</v>
      </c>
      <c r="H52" s="46">
        <v>0</v>
      </c>
      <c r="I52" s="46">
        <v>0</v>
      </c>
      <c r="J52" s="46">
        <v>10393</v>
      </c>
      <c r="K52" s="46">
        <v>5231039</v>
      </c>
      <c r="L52" s="46">
        <v>0</v>
      </c>
      <c r="M52" s="46">
        <v>0</v>
      </c>
      <c r="N52" s="46">
        <v>0</v>
      </c>
      <c r="O52" s="46">
        <f>SUM(D52:N52)</f>
        <v>5760467</v>
      </c>
      <c r="P52" s="47">
        <f t="shared" si="8"/>
        <v>94.939711578079937</v>
      </c>
      <c r="Q52" s="9"/>
    </row>
    <row r="53" spans="1:120">
      <c r="A53" s="12"/>
      <c r="B53" s="25">
        <v>361.3</v>
      </c>
      <c r="C53" s="20" t="s">
        <v>55</v>
      </c>
      <c r="D53" s="46">
        <v>-1006918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2" si="14">SUM(D53:N53)</f>
        <v>-1006918</v>
      </c>
      <c r="P53" s="47">
        <f t="shared" si="8"/>
        <v>-16.595269880510919</v>
      </c>
      <c r="Q53" s="9"/>
    </row>
    <row r="54" spans="1:120">
      <c r="A54" s="12"/>
      <c r="B54" s="25">
        <v>361.4</v>
      </c>
      <c r="C54" s="20" t="s">
        <v>95</v>
      </c>
      <c r="D54" s="46">
        <v>11192.85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11192.85</v>
      </c>
      <c r="P54" s="47">
        <f t="shared" si="8"/>
        <v>0.18447218788627937</v>
      </c>
      <c r="Q54" s="9"/>
    </row>
    <row r="55" spans="1:120">
      <c r="A55" s="12"/>
      <c r="B55" s="25">
        <v>362</v>
      </c>
      <c r="C55" s="20" t="s">
        <v>56</v>
      </c>
      <c r="D55" s="46">
        <v>-3103.51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-3103.51</v>
      </c>
      <c r="P55" s="47">
        <f t="shared" si="8"/>
        <v>-5.1149732179645656E-2</v>
      </c>
      <c r="Q55" s="9"/>
    </row>
    <row r="56" spans="1:120">
      <c r="A56" s="12"/>
      <c r="B56" s="25">
        <v>364</v>
      </c>
      <c r="C56" s="20" t="s">
        <v>96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143295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143295</v>
      </c>
      <c r="P56" s="47">
        <f t="shared" si="8"/>
        <v>2.3616810877626699</v>
      </c>
      <c r="Q56" s="9"/>
    </row>
    <row r="57" spans="1:120">
      <c r="A57" s="12"/>
      <c r="B57" s="25">
        <v>366</v>
      </c>
      <c r="C57" s="20" t="s">
        <v>58</v>
      </c>
      <c r="D57" s="46">
        <v>144194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144194</v>
      </c>
      <c r="P57" s="47">
        <f t="shared" si="8"/>
        <v>2.3764977338277711</v>
      </c>
      <c r="Q57" s="9"/>
    </row>
    <row r="58" spans="1:120">
      <c r="A58" s="12"/>
      <c r="B58" s="25">
        <v>367</v>
      </c>
      <c r="C58" s="20" t="s">
        <v>150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-39955474</v>
      </c>
      <c r="L58" s="46">
        <v>0</v>
      </c>
      <c r="M58" s="46">
        <v>0</v>
      </c>
      <c r="N58" s="46">
        <v>0</v>
      </c>
      <c r="O58" s="46">
        <f t="shared" si="14"/>
        <v>-39955474</v>
      </c>
      <c r="P58" s="47">
        <f t="shared" si="8"/>
        <v>-658.51625875566538</v>
      </c>
      <c r="Q58" s="9"/>
    </row>
    <row r="59" spans="1:120">
      <c r="A59" s="12"/>
      <c r="B59" s="25">
        <v>368</v>
      </c>
      <c r="C59" s="20" t="s">
        <v>59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11229919</v>
      </c>
      <c r="L59" s="46">
        <v>0</v>
      </c>
      <c r="M59" s="46">
        <v>0</v>
      </c>
      <c r="N59" s="46">
        <v>0</v>
      </c>
      <c r="O59" s="46">
        <f t="shared" si="14"/>
        <v>11229919</v>
      </c>
      <c r="P59" s="47">
        <f t="shared" si="8"/>
        <v>185.08313143798929</v>
      </c>
      <c r="Q59" s="9"/>
    </row>
    <row r="60" spans="1:120">
      <c r="A60" s="12"/>
      <c r="B60" s="25">
        <v>369.9</v>
      </c>
      <c r="C60" s="20" t="s">
        <v>60</v>
      </c>
      <c r="D60" s="46">
        <v>1766288</v>
      </c>
      <c r="E60" s="46">
        <v>5973471</v>
      </c>
      <c r="F60" s="46">
        <v>0</v>
      </c>
      <c r="G60" s="46">
        <v>0</v>
      </c>
      <c r="H60" s="46">
        <v>0</v>
      </c>
      <c r="I60" s="46">
        <v>0</v>
      </c>
      <c r="J60" s="46">
        <v>844743</v>
      </c>
      <c r="K60" s="46">
        <v>7540</v>
      </c>
      <c r="L60" s="46">
        <v>0</v>
      </c>
      <c r="M60" s="46">
        <v>0</v>
      </c>
      <c r="N60" s="46">
        <v>0</v>
      </c>
      <c r="O60" s="46">
        <f t="shared" si="14"/>
        <v>8592042</v>
      </c>
      <c r="P60" s="47">
        <f t="shared" si="8"/>
        <v>141.60761433868973</v>
      </c>
      <c r="Q60" s="9"/>
    </row>
    <row r="61" spans="1:120" ht="15.75">
      <c r="A61" s="29" t="s">
        <v>40</v>
      </c>
      <c r="B61" s="30"/>
      <c r="C61" s="31"/>
      <c r="D61" s="32">
        <f t="shared" ref="D61:N61" si="15">SUM(D62:D62)</f>
        <v>3514063</v>
      </c>
      <c r="E61" s="32">
        <f t="shared" si="15"/>
        <v>0</v>
      </c>
      <c r="F61" s="32">
        <f t="shared" si="15"/>
        <v>0</v>
      </c>
      <c r="G61" s="32">
        <f t="shared" si="15"/>
        <v>0</v>
      </c>
      <c r="H61" s="32">
        <f t="shared" si="15"/>
        <v>0</v>
      </c>
      <c r="I61" s="32">
        <f t="shared" si="15"/>
        <v>0</v>
      </c>
      <c r="J61" s="32">
        <f t="shared" si="15"/>
        <v>0</v>
      </c>
      <c r="K61" s="32">
        <f t="shared" si="15"/>
        <v>0</v>
      </c>
      <c r="L61" s="32">
        <f t="shared" si="15"/>
        <v>0</v>
      </c>
      <c r="M61" s="32">
        <f t="shared" si="15"/>
        <v>0</v>
      </c>
      <c r="N61" s="32">
        <f t="shared" si="15"/>
        <v>0</v>
      </c>
      <c r="O61" s="32">
        <f t="shared" si="14"/>
        <v>3514063</v>
      </c>
      <c r="P61" s="45">
        <f t="shared" si="8"/>
        <v>57.916159868149983</v>
      </c>
      <c r="Q61" s="9"/>
    </row>
    <row r="62" spans="1:120" ht="15.75" thickBot="1">
      <c r="A62" s="12"/>
      <c r="B62" s="25">
        <v>384</v>
      </c>
      <c r="C62" s="20" t="s">
        <v>97</v>
      </c>
      <c r="D62" s="46">
        <v>3514063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3514063</v>
      </c>
      <c r="P62" s="47">
        <f t="shared" si="8"/>
        <v>57.916159868149983</v>
      </c>
      <c r="Q62" s="9"/>
    </row>
    <row r="63" spans="1:120" ht="16.5" thickBot="1">
      <c r="A63" s="14" t="s">
        <v>48</v>
      </c>
      <c r="B63" s="23"/>
      <c r="C63" s="22"/>
      <c r="D63" s="15">
        <f t="shared" ref="D63:N63" si="16">SUM(D5,D12,D25,D38,D48,D51,D61)</f>
        <v>123013318.41</v>
      </c>
      <c r="E63" s="15">
        <f t="shared" si="16"/>
        <v>14691545</v>
      </c>
      <c r="F63" s="15">
        <f t="shared" si="16"/>
        <v>0</v>
      </c>
      <c r="G63" s="15">
        <f t="shared" si="16"/>
        <v>11053425</v>
      </c>
      <c r="H63" s="15">
        <f t="shared" si="16"/>
        <v>0</v>
      </c>
      <c r="I63" s="15">
        <f t="shared" si="16"/>
        <v>0</v>
      </c>
      <c r="J63" s="15">
        <f t="shared" si="16"/>
        <v>16109274</v>
      </c>
      <c r="K63" s="15">
        <f t="shared" si="16"/>
        <v>-21835252</v>
      </c>
      <c r="L63" s="15">
        <f t="shared" si="16"/>
        <v>0</v>
      </c>
      <c r="M63" s="15">
        <f t="shared" si="16"/>
        <v>0</v>
      </c>
      <c r="N63" s="15">
        <f t="shared" si="16"/>
        <v>0</v>
      </c>
      <c r="O63" s="15">
        <f>SUM(D63:N63)</f>
        <v>143032310.41</v>
      </c>
      <c r="P63" s="38">
        <f t="shared" si="8"/>
        <v>2357.3516342810053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48" t="s">
        <v>153</v>
      </c>
      <c r="N65" s="48"/>
      <c r="O65" s="48"/>
      <c r="P65" s="43">
        <v>60675</v>
      </c>
    </row>
    <row r="66" spans="1:16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1"/>
    </row>
    <row r="67" spans="1:16" ht="15.75" customHeight="1" thickBot="1">
      <c r="A67" s="52" t="s">
        <v>76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4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48590811</v>
      </c>
      <c r="E5" s="27">
        <f t="shared" si="0"/>
        <v>670569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49261380</v>
      </c>
      <c r="O5" s="33">
        <f t="shared" ref="O5:O36" si="2">(N5/O$58)</f>
        <v>996.50807136788444</v>
      </c>
      <c r="P5" s="6"/>
    </row>
    <row r="6" spans="1:133">
      <c r="A6" s="12"/>
      <c r="B6" s="25">
        <v>311</v>
      </c>
      <c r="C6" s="20" t="s">
        <v>3</v>
      </c>
      <c r="D6" s="46">
        <v>44946393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44946393</v>
      </c>
      <c r="O6" s="47">
        <f t="shared" si="2"/>
        <v>909.22023303799006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670569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670569</v>
      </c>
      <c r="O7" s="47">
        <f t="shared" si="2"/>
        <v>13.564935064935066</v>
      </c>
      <c r="P7" s="9"/>
    </row>
    <row r="8" spans="1:133">
      <c r="A8" s="12"/>
      <c r="B8" s="25">
        <v>315</v>
      </c>
      <c r="C8" s="20" t="s">
        <v>87</v>
      </c>
      <c r="D8" s="46">
        <v>2220036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2220036</v>
      </c>
      <c r="O8" s="47">
        <f t="shared" si="2"/>
        <v>44.909090909090907</v>
      </c>
      <c r="P8" s="9"/>
    </row>
    <row r="9" spans="1:133">
      <c r="A9" s="12"/>
      <c r="B9" s="25">
        <v>316</v>
      </c>
      <c r="C9" s="20" t="s">
        <v>88</v>
      </c>
      <c r="D9" s="46">
        <v>1424382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1424382</v>
      </c>
      <c r="O9" s="47">
        <f t="shared" si="2"/>
        <v>28.813812355868432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SUM(D11:D17)</f>
        <v>8639122</v>
      </c>
      <c r="E10" s="32">
        <f t="shared" si="3"/>
        <v>0</v>
      </c>
      <c r="F10" s="32">
        <f t="shared" si="3"/>
        <v>0</v>
      </c>
      <c r="G10" s="32">
        <f t="shared" si="3"/>
        <v>2563744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11202866</v>
      </c>
      <c r="O10" s="45">
        <f t="shared" si="2"/>
        <v>226.6226888376421</v>
      </c>
      <c r="P10" s="10"/>
    </row>
    <row r="11" spans="1:133">
      <c r="A11" s="12"/>
      <c r="B11" s="25">
        <v>322</v>
      </c>
      <c r="C11" s="20" t="s">
        <v>0</v>
      </c>
      <c r="D11" s="46">
        <v>3285312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3285312</v>
      </c>
      <c r="O11" s="47">
        <f t="shared" si="2"/>
        <v>66.458550794999397</v>
      </c>
      <c r="P11" s="9"/>
    </row>
    <row r="12" spans="1:133">
      <c r="A12" s="12"/>
      <c r="B12" s="25">
        <v>323.10000000000002</v>
      </c>
      <c r="C12" s="20" t="s">
        <v>15</v>
      </c>
      <c r="D12" s="46">
        <v>4854693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4854693</v>
      </c>
      <c r="O12" s="47">
        <f t="shared" si="2"/>
        <v>98.205546789658939</v>
      </c>
      <c r="P12" s="9"/>
    </row>
    <row r="13" spans="1:133">
      <c r="A13" s="12"/>
      <c r="B13" s="25">
        <v>323.7</v>
      </c>
      <c r="C13" s="20" t="s">
        <v>16</v>
      </c>
      <c r="D13" s="46">
        <v>246917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246917</v>
      </c>
      <c r="O13" s="47">
        <f t="shared" si="2"/>
        <v>4.9948820649755232</v>
      </c>
      <c r="P13" s="9"/>
    </row>
    <row r="14" spans="1:133">
      <c r="A14" s="12"/>
      <c r="B14" s="25">
        <v>324.12</v>
      </c>
      <c r="C14" s="20" t="s">
        <v>17</v>
      </c>
      <c r="D14" s="46">
        <v>0</v>
      </c>
      <c r="E14" s="46">
        <v>0</v>
      </c>
      <c r="F14" s="46">
        <v>0</v>
      </c>
      <c r="G14" s="46">
        <v>417258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417258</v>
      </c>
      <c r="O14" s="47">
        <f t="shared" si="2"/>
        <v>8.4407088238863945</v>
      </c>
      <c r="P14" s="9"/>
    </row>
    <row r="15" spans="1:133">
      <c r="A15" s="12"/>
      <c r="B15" s="25">
        <v>324.32</v>
      </c>
      <c r="C15" s="20" t="s">
        <v>18</v>
      </c>
      <c r="D15" s="46">
        <v>0</v>
      </c>
      <c r="E15" s="46">
        <v>0</v>
      </c>
      <c r="F15" s="46">
        <v>0</v>
      </c>
      <c r="G15" s="46">
        <v>627407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627407</v>
      </c>
      <c r="O15" s="47">
        <f t="shared" si="2"/>
        <v>12.691811303960836</v>
      </c>
      <c r="P15" s="9"/>
    </row>
    <row r="16" spans="1:133">
      <c r="A16" s="12"/>
      <c r="B16" s="25">
        <v>324.61</v>
      </c>
      <c r="C16" s="20" t="s">
        <v>19</v>
      </c>
      <c r="D16" s="46">
        <v>0</v>
      </c>
      <c r="E16" s="46">
        <v>0</v>
      </c>
      <c r="F16" s="46">
        <v>0</v>
      </c>
      <c r="G16" s="46">
        <v>1519079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1519079</v>
      </c>
      <c r="O16" s="47">
        <f t="shared" si="2"/>
        <v>30.729437229437231</v>
      </c>
      <c r="P16" s="9"/>
    </row>
    <row r="17" spans="1:16">
      <c r="A17" s="12"/>
      <c r="B17" s="25">
        <v>329</v>
      </c>
      <c r="C17" s="20" t="s">
        <v>21</v>
      </c>
      <c r="D17" s="46">
        <v>252200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252200</v>
      </c>
      <c r="O17" s="47">
        <f t="shared" si="2"/>
        <v>5.101751830723793</v>
      </c>
      <c r="P17" s="9"/>
    </row>
    <row r="18" spans="1:16" ht="15.75">
      <c r="A18" s="29" t="s">
        <v>24</v>
      </c>
      <c r="B18" s="30"/>
      <c r="C18" s="31"/>
      <c r="D18" s="32">
        <f t="shared" ref="D18:M18" si="4">SUM(D19:D27)</f>
        <v>6275459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6275459</v>
      </c>
      <c r="O18" s="45">
        <f t="shared" si="2"/>
        <v>126.94621110976252</v>
      </c>
      <c r="P18" s="10"/>
    </row>
    <row r="19" spans="1:16">
      <c r="A19" s="12"/>
      <c r="B19" s="25">
        <v>331.2</v>
      </c>
      <c r="C19" s="20" t="s">
        <v>23</v>
      </c>
      <c r="D19" s="46">
        <v>63856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63856</v>
      </c>
      <c r="O19" s="47">
        <f t="shared" si="2"/>
        <v>1.2917425253873851</v>
      </c>
      <c r="P19" s="9"/>
    </row>
    <row r="20" spans="1:16">
      <c r="A20" s="12"/>
      <c r="B20" s="25">
        <v>335.12</v>
      </c>
      <c r="C20" s="20" t="s">
        <v>89</v>
      </c>
      <c r="D20" s="46">
        <v>1154398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1154398</v>
      </c>
      <c r="O20" s="47">
        <f t="shared" si="2"/>
        <v>23.352308128009064</v>
      </c>
      <c r="P20" s="9"/>
    </row>
    <row r="21" spans="1:16">
      <c r="A21" s="12"/>
      <c r="B21" s="25">
        <v>335.14</v>
      </c>
      <c r="C21" s="20" t="s">
        <v>90</v>
      </c>
      <c r="D21" s="46">
        <v>16096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16096</v>
      </c>
      <c r="O21" s="47">
        <f t="shared" si="2"/>
        <v>0.3256058583161387</v>
      </c>
      <c r="P21" s="9"/>
    </row>
    <row r="22" spans="1:16">
      <c r="A22" s="12"/>
      <c r="B22" s="25">
        <v>335.15</v>
      </c>
      <c r="C22" s="20" t="s">
        <v>91</v>
      </c>
      <c r="D22" s="46">
        <v>58944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58944</v>
      </c>
      <c r="O22" s="47">
        <f t="shared" si="2"/>
        <v>1.1923777157422017</v>
      </c>
      <c r="P22" s="9"/>
    </row>
    <row r="23" spans="1:16">
      <c r="A23" s="12"/>
      <c r="B23" s="25">
        <v>335.18</v>
      </c>
      <c r="C23" s="20" t="s">
        <v>92</v>
      </c>
      <c r="D23" s="46">
        <v>3343210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3343210</v>
      </c>
      <c r="O23" s="47">
        <f t="shared" si="2"/>
        <v>67.629768984909177</v>
      </c>
      <c r="P23" s="9"/>
    </row>
    <row r="24" spans="1:16">
      <c r="A24" s="12"/>
      <c r="B24" s="25">
        <v>335.21</v>
      </c>
      <c r="C24" s="20" t="s">
        <v>30</v>
      </c>
      <c r="D24" s="46">
        <v>799231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799231</v>
      </c>
      <c r="O24" s="47">
        <f t="shared" si="2"/>
        <v>16.167637658291863</v>
      </c>
      <c r="P24" s="9"/>
    </row>
    <row r="25" spans="1:16">
      <c r="A25" s="12"/>
      <c r="B25" s="25">
        <v>335.49</v>
      </c>
      <c r="C25" s="20" t="s">
        <v>31</v>
      </c>
      <c r="D25" s="46">
        <v>26275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26275</v>
      </c>
      <c r="O25" s="47">
        <f t="shared" si="2"/>
        <v>0.53151676983452689</v>
      </c>
      <c r="P25" s="9"/>
    </row>
    <row r="26" spans="1:16">
      <c r="A26" s="12"/>
      <c r="B26" s="25">
        <v>337.2</v>
      </c>
      <c r="C26" s="20" t="s">
        <v>32</v>
      </c>
      <c r="D26" s="46">
        <v>634779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634779</v>
      </c>
      <c r="O26" s="47">
        <f t="shared" si="2"/>
        <v>12.840939434397379</v>
      </c>
      <c r="P26" s="9"/>
    </row>
    <row r="27" spans="1:16">
      <c r="A27" s="12"/>
      <c r="B27" s="25">
        <v>338</v>
      </c>
      <c r="C27" s="20" t="s">
        <v>33</v>
      </c>
      <c r="D27" s="46">
        <v>178670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178670</v>
      </c>
      <c r="O27" s="47">
        <f t="shared" si="2"/>
        <v>3.6143140348747824</v>
      </c>
      <c r="P27" s="9"/>
    </row>
    <row r="28" spans="1:16" ht="15.75">
      <c r="A28" s="29" t="s">
        <v>38</v>
      </c>
      <c r="B28" s="30"/>
      <c r="C28" s="31"/>
      <c r="D28" s="32">
        <f t="shared" ref="D28:M28" si="6">SUM(D29:D37)</f>
        <v>4208915</v>
      </c>
      <c r="E28" s="32">
        <f t="shared" si="6"/>
        <v>4360596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9647311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18216822</v>
      </c>
      <c r="O28" s="45">
        <f t="shared" si="2"/>
        <v>368.50794999393128</v>
      </c>
      <c r="P28" s="10"/>
    </row>
    <row r="29" spans="1:16">
      <c r="A29" s="12"/>
      <c r="B29" s="25">
        <v>341.2</v>
      </c>
      <c r="C29" s="20" t="s">
        <v>93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9647311</v>
      </c>
      <c r="K29" s="46">
        <v>0</v>
      </c>
      <c r="L29" s="46">
        <v>0</v>
      </c>
      <c r="M29" s="46">
        <v>0</v>
      </c>
      <c r="N29" s="46">
        <f t="shared" ref="N29:N37" si="7">SUM(D29:M29)</f>
        <v>9647311</v>
      </c>
      <c r="O29" s="47">
        <f t="shared" si="2"/>
        <v>195.15537888902375</v>
      </c>
      <c r="P29" s="9"/>
    </row>
    <row r="30" spans="1:16">
      <c r="A30" s="12"/>
      <c r="B30" s="25">
        <v>341.9</v>
      </c>
      <c r="C30" s="20" t="s">
        <v>94</v>
      </c>
      <c r="D30" s="46">
        <v>213323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213323</v>
      </c>
      <c r="O30" s="47">
        <f t="shared" si="2"/>
        <v>4.3153093012906094</v>
      </c>
      <c r="P30" s="9"/>
    </row>
    <row r="31" spans="1:16">
      <c r="A31" s="12"/>
      <c r="B31" s="25">
        <v>342.1</v>
      </c>
      <c r="C31" s="20" t="s">
        <v>43</v>
      </c>
      <c r="D31" s="46">
        <v>1510549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1510549</v>
      </c>
      <c r="O31" s="47">
        <f t="shared" si="2"/>
        <v>30.556883926042804</v>
      </c>
      <c r="P31" s="9"/>
    </row>
    <row r="32" spans="1:16">
      <c r="A32" s="12"/>
      <c r="B32" s="25">
        <v>342.2</v>
      </c>
      <c r="C32" s="20" t="s">
        <v>44</v>
      </c>
      <c r="D32" s="46">
        <v>232412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232412</v>
      </c>
      <c r="O32" s="47">
        <f t="shared" si="2"/>
        <v>4.7014605332362338</v>
      </c>
      <c r="P32" s="9"/>
    </row>
    <row r="33" spans="1:16">
      <c r="A33" s="12"/>
      <c r="B33" s="25">
        <v>342.6</v>
      </c>
      <c r="C33" s="20" t="s">
        <v>45</v>
      </c>
      <c r="D33" s="46">
        <v>2064633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2064633</v>
      </c>
      <c r="O33" s="47">
        <f t="shared" si="2"/>
        <v>41.765444835538297</v>
      </c>
      <c r="P33" s="9"/>
    </row>
    <row r="34" spans="1:16">
      <c r="A34" s="12"/>
      <c r="B34" s="25">
        <v>342.9</v>
      </c>
      <c r="C34" s="20" t="s">
        <v>74</v>
      </c>
      <c r="D34" s="46">
        <v>4807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4807</v>
      </c>
      <c r="O34" s="47">
        <f t="shared" si="2"/>
        <v>9.7240765465064535E-2</v>
      </c>
      <c r="P34" s="9"/>
    </row>
    <row r="35" spans="1:16">
      <c r="A35" s="12"/>
      <c r="B35" s="25">
        <v>343.9</v>
      </c>
      <c r="C35" s="20" t="s">
        <v>46</v>
      </c>
      <c r="D35" s="46">
        <v>26484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26484</v>
      </c>
      <c r="O35" s="47">
        <f t="shared" si="2"/>
        <v>0.53574462920257315</v>
      </c>
      <c r="P35" s="9"/>
    </row>
    <row r="36" spans="1:16">
      <c r="A36" s="12"/>
      <c r="B36" s="25">
        <v>347.2</v>
      </c>
      <c r="C36" s="20" t="s">
        <v>47</v>
      </c>
      <c r="D36" s="46">
        <v>325</v>
      </c>
      <c r="E36" s="46">
        <v>4360596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4360921</v>
      </c>
      <c r="O36" s="47">
        <f t="shared" si="2"/>
        <v>88.217036857223775</v>
      </c>
      <c r="P36" s="9"/>
    </row>
    <row r="37" spans="1:16">
      <c r="A37" s="12"/>
      <c r="B37" s="25">
        <v>349</v>
      </c>
      <c r="C37" s="20" t="s">
        <v>1</v>
      </c>
      <c r="D37" s="46">
        <v>156382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156382</v>
      </c>
      <c r="O37" s="47">
        <f t="shared" ref="O37:O56" si="8">(N37/O$58)</f>
        <v>3.163450256908201</v>
      </c>
      <c r="P37" s="9"/>
    </row>
    <row r="38" spans="1:16" ht="15.75">
      <c r="A38" s="29" t="s">
        <v>39</v>
      </c>
      <c r="B38" s="30"/>
      <c r="C38" s="31"/>
      <c r="D38" s="32">
        <f t="shared" ref="D38:M38" si="9">SUM(D39:D41)</f>
        <v>297308</v>
      </c>
      <c r="E38" s="32">
        <f t="shared" si="9"/>
        <v>10787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3" si="10">SUM(D38:M38)</f>
        <v>308095</v>
      </c>
      <c r="O38" s="45">
        <f t="shared" si="8"/>
        <v>6.232451349273779</v>
      </c>
      <c r="P38" s="10"/>
    </row>
    <row r="39" spans="1:16">
      <c r="A39" s="13"/>
      <c r="B39" s="39">
        <v>351.1</v>
      </c>
      <c r="C39" s="21" t="s">
        <v>50</v>
      </c>
      <c r="D39" s="46">
        <v>79234</v>
      </c>
      <c r="E39" s="46">
        <v>10787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90021</v>
      </c>
      <c r="O39" s="47">
        <f t="shared" si="8"/>
        <v>1.821034106080835</v>
      </c>
      <c r="P39" s="9"/>
    </row>
    <row r="40" spans="1:16">
      <c r="A40" s="13"/>
      <c r="B40" s="39">
        <v>351.5</v>
      </c>
      <c r="C40" s="21" t="s">
        <v>51</v>
      </c>
      <c r="D40" s="46">
        <v>153816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153816</v>
      </c>
      <c r="O40" s="47">
        <f t="shared" si="8"/>
        <v>3.1115426629445322</v>
      </c>
      <c r="P40" s="9"/>
    </row>
    <row r="41" spans="1:16">
      <c r="A41" s="13"/>
      <c r="B41" s="39">
        <v>354</v>
      </c>
      <c r="C41" s="21" t="s">
        <v>52</v>
      </c>
      <c r="D41" s="46">
        <v>64258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64258</v>
      </c>
      <c r="O41" s="47">
        <f t="shared" si="8"/>
        <v>1.299874580248412</v>
      </c>
      <c r="P41" s="9"/>
    </row>
    <row r="42" spans="1:16" ht="15.75">
      <c r="A42" s="29" t="s">
        <v>4</v>
      </c>
      <c r="B42" s="30"/>
      <c r="C42" s="31"/>
      <c r="D42" s="32">
        <f t="shared" ref="D42:M42" si="11">SUM(D43:D50)</f>
        <v>1340464</v>
      </c>
      <c r="E42" s="32">
        <f t="shared" si="11"/>
        <v>656504</v>
      </c>
      <c r="F42" s="32">
        <f t="shared" si="11"/>
        <v>0</v>
      </c>
      <c r="G42" s="32">
        <f t="shared" si="11"/>
        <v>39929</v>
      </c>
      <c r="H42" s="32">
        <f t="shared" si="11"/>
        <v>0</v>
      </c>
      <c r="I42" s="32">
        <f t="shared" si="11"/>
        <v>0</v>
      </c>
      <c r="J42" s="32">
        <f t="shared" si="11"/>
        <v>339676</v>
      </c>
      <c r="K42" s="32">
        <f t="shared" si="11"/>
        <v>23360564</v>
      </c>
      <c r="L42" s="32">
        <f t="shared" si="11"/>
        <v>0</v>
      </c>
      <c r="M42" s="32">
        <f t="shared" si="11"/>
        <v>0</v>
      </c>
      <c r="N42" s="32">
        <f t="shared" si="10"/>
        <v>25737137</v>
      </c>
      <c r="O42" s="45">
        <f t="shared" si="8"/>
        <v>520.63634340737144</v>
      </c>
      <c r="P42" s="10"/>
    </row>
    <row r="43" spans="1:16">
      <c r="A43" s="12"/>
      <c r="B43" s="25">
        <v>361.1</v>
      </c>
      <c r="C43" s="20" t="s">
        <v>54</v>
      </c>
      <c r="D43" s="46">
        <v>249938</v>
      </c>
      <c r="E43" s="46">
        <v>2440</v>
      </c>
      <c r="F43" s="46">
        <v>0</v>
      </c>
      <c r="G43" s="46">
        <v>4929</v>
      </c>
      <c r="H43" s="46">
        <v>0</v>
      </c>
      <c r="I43" s="46">
        <v>0</v>
      </c>
      <c r="J43" s="46">
        <v>2894</v>
      </c>
      <c r="K43" s="46">
        <v>2300555</v>
      </c>
      <c r="L43" s="46">
        <v>0</v>
      </c>
      <c r="M43" s="46">
        <v>0</v>
      </c>
      <c r="N43" s="46">
        <f t="shared" si="10"/>
        <v>2560756</v>
      </c>
      <c r="O43" s="47">
        <f t="shared" si="8"/>
        <v>51.80151312861593</v>
      </c>
      <c r="P43" s="9"/>
    </row>
    <row r="44" spans="1:16">
      <c r="A44" s="12"/>
      <c r="B44" s="25">
        <v>361.3</v>
      </c>
      <c r="C44" s="20" t="s">
        <v>55</v>
      </c>
      <c r="D44" s="46">
        <v>-130244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12724982</v>
      </c>
      <c r="L44" s="46">
        <v>0</v>
      </c>
      <c r="M44" s="46">
        <v>0</v>
      </c>
      <c r="N44" s="46">
        <f t="shared" ref="N44:N50" si="12">SUM(D44:M44)</f>
        <v>12594738</v>
      </c>
      <c r="O44" s="47">
        <f t="shared" si="8"/>
        <v>254.77885665736133</v>
      </c>
      <c r="P44" s="9"/>
    </row>
    <row r="45" spans="1:16">
      <c r="A45" s="12"/>
      <c r="B45" s="25">
        <v>361.4</v>
      </c>
      <c r="C45" s="20" t="s">
        <v>95</v>
      </c>
      <c r="D45" s="46">
        <v>35786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35786</v>
      </c>
      <c r="O45" s="47">
        <f t="shared" si="8"/>
        <v>0.7239147145689202</v>
      </c>
      <c r="P45" s="9"/>
    </row>
    <row r="46" spans="1:16">
      <c r="A46" s="12"/>
      <c r="B46" s="25">
        <v>362</v>
      </c>
      <c r="C46" s="20" t="s">
        <v>56</v>
      </c>
      <c r="D46" s="46">
        <v>60458</v>
      </c>
      <c r="E46" s="46">
        <v>79139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139597</v>
      </c>
      <c r="O46" s="47">
        <f t="shared" si="8"/>
        <v>2.8239066229720433</v>
      </c>
      <c r="P46" s="9"/>
    </row>
    <row r="47" spans="1:16">
      <c r="A47" s="12"/>
      <c r="B47" s="25">
        <v>364</v>
      </c>
      <c r="C47" s="20" t="s">
        <v>96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91679</v>
      </c>
      <c r="K47" s="46">
        <v>0</v>
      </c>
      <c r="L47" s="46">
        <v>0</v>
      </c>
      <c r="M47" s="46">
        <v>0</v>
      </c>
      <c r="N47" s="46">
        <f t="shared" si="12"/>
        <v>91679</v>
      </c>
      <c r="O47" s="47">
        <f t="shared" si="8"/>
        <v>1.8545737751345228</v>
      </c>
      <c r="P47" s="9"/>
    </row>
    <row r="48" spans="1:16">
      <c r="A48" s="12"/>
      <c r="B48" s="25">
        <v>366</v>
      </c>
      <c r="C48" s="20" t="s">
        <v>58</v>
      </c>
      <c r="D48" s="46">
        <v>62732</v>
      </c>
      <c r="E48" s="46">
        <v>0</v>
      </c>
      <c r="F48" s="46">
        <v>0</v>
      </c>
      <c r="G48" s="46">
        <v>35000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97732</v>
      </c>
      <c r="O48" s="47">
        <f t="shared" si="8"/>
        <v>1.9770198648703321</v>
      </c>
      <c r="P48" s="9"/>
    </row>
    <row r="49" spans="1:119">
      <c r="A49" s="12"/>
      <c r="B49" s="25">
        <v>368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8335027</v>
      </c>
      <c r="L49" s="46">
        <v>0</v>
      </c>
      <c r="M49" s="46">
        <v>0</v>
      </c>
      <c r="N49" s="46">
        <f t="shared" si="12"/>
        <v>8335027</v>
      </c>
      <c r="O49" s="47">
        <f t="shared" si="8"/>
        <v>168.60919609985029</v>
      </c>
      <c r="P49" s="9"/>
    </row>
    <row r="50" spans="1:119">
      <c r="A50" s="12"/>
      <c r="B50" s="25">
        <v>369.9</v>
      </c>
      <c r="C50" s="20" t="s">
        <v>60</v>
      </c>
      <c r="D50" s="46">
        <v>1061794</v>
      </c>
      <c r="E50" s="46">
        <v>574925</v>
      </c>
      <c r="F50" s="46">
        <v>0</v>
      </c>
      <c r="G50" s="46">
        <v>0</v>
      </c>
      <c r="H50" s="46">
        <v>0</v>
      </c>
      <c r="I50" s="46">
        <v>0</v>
      </c>
      <c r="J50" s="46">
        <v>245103</v>
      </c>
      <c r="K50" s="46">
        <v>0</v>
      </c>
      <c r="L50" s="46">
        <v>0</v>
      </c>
      <c r="M50" s="46">
        <v>0</v>
      </c>
      <c r="N50" s="46">
        <f t="shared" si="12"/>
        <v>1881822</v>
      </c>
      <c r="O50" s="47">
        <f t="shared" si="8"/>
        <v>38.067362543998058</v>
      </c>
      <c r="P50" s="9"/>
    </row>
    <row r="51" spans="1:119" ht="15.75">
      <c r="A51" s="29" t="s">
        <v>40</v>
      </c>
      <c r="B51" s="30"/>
      <c r="C51" s="31"/>
      <c r="D51" s="32">
        <f t="shared" ref="D51:M51" si="13">SUM(D52:D55)</f>
        <v>6097822</v>
      </c>
      <c r="E51" s="32">
        <f t="shared" si="13"/>
        <v>71038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0</v>
      </c>
      <c r="J51" s="32">
        <f t="shared" si="13"/>
        <v>16708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ref="N51:N56" si="14">SUM(D51:M51)</f>
        <v>6185568</v>
      </c>
      <c r="O51" s="45">
        <f t="shared" si="8"/>
        <v>125.12780677266659</v>
      </c>
      <c r="P51" s="9"/>
    </row>
    <row r="52" spans="1:119">
      <c r="A52" s="12"/>
      <c r="B52" s="25">
        <v>381</v>
      </c>
      <c r="C52" s="20" t="s">
        <v>61</v>
      </c>
      <c r="D52" s="46">
        <v>559748</v>
      </c>
      <c r="E52" s="46">
        <v>71038</v>
      </c>
      <c r="F52" s="46">
        <v>0</v>
      </c>
      <c r="G52" s="46">
        <v>0</v>
      </c>
      <c r="H52" s="46">
        <v>0</v>
      </c>
      <c r="I52" s="46">
        <v>0</v>
      </c>
      <c r="J52" s="46">
        <v>16708</v>
      </c>
      <c r="K52" s="46">
        <v>0</v>
      </c>
      <c r="L52" s="46">
        <v>0</v>
      </c>
      <c r="M52" s="46">
        <v>0</v>
      </c>
      <c r="N52" s="46">
        <f t="shared" si="14"/>
        <v>647494</v>
      </c>
      <c r="O52" s="47">
        <f t="shared" si="8"/>
        <v>13.098151070113687</v>
      </c>
      <c r="P52" s="9"/>
    </row>
    <row r="53" spans="1:119">
      <c r="A53" s="12"/>
      <c r="B53" s="25">
        <v>383</v>
      </c>
      <c r="C53" s="20" t="s">
        <v>84</v>
      </c>
      <c r="D53" s="46">
        <v>1208074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1208074</v>
      </c>
      <c r="O53" s="47">
        <f t="shared" si="8"/>
        <v>24.438119512885869</v>
      </c>
      <c r="P53" s="9"/>
    </row>
    <row r="54" spans="1:119">
      <c r="A54" s="12"/>
      <c r="B54" s="25">
        <v>384</v>
      </c>
      <c r="C54" s="20" t="s">
        <v>97</v>
      </c>
      <c r="D54" s="46">
        <v>4300000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4300000</v>
      </c>
      <c r="O54" s="47">
        <f t="shared" si="8"/>
        <v>86.984666423918767</v>
      </c>
      <c r="P54" s="9"/>
    </row>
    <row r="55" spans="1:119" ht="15.75" thickBot="1">
      <c r="A55" s="12"/>
      <c r="B55" s="25">
        <v>388.1</v>
      </c>
      <c r="C55" s="20" t="s">
        <v>62</v>
      </c>
      <c r="D55" s="46">
        <v>30000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30000</v>
      </c>
      <c r="O55" s="47">
        <f t="shared" si="8"/>
        <v>0.60686976574827045</v>
      </c>
      <c r="P55" s="9"/>
    </row>
    <row r="56" spans="1:119" ht="16.5" thickBot="1">
      <c r="A56" s="14" t="s">
        <v>48</v>
      </c>
      <c r="B56" s="23"/>
      <c r="C56" s="22"/>
      <c r="D56" s="15">
        <f t="shared" ref="D56:M56" si="15">SUM(D5,D10,D18,D28,D38,D42,D51)</f>
        <v>75449901</v>
      </c>
      <c r="E56" s="15">
        <f t="shared" si="15"/>
        <v>5769494</v>
      </c>
      <c r="F56" s="15">
        <f t="shared" si="15"/>
        <v>0</v>
      </c>
      <c r="G56" s="15">
        <f t="shared" si="15"/>
        <v>2603673</v>
      </c>
      <c r="H56" s="15">
        <f t="shared" si="15"/>
        <v>0</v>
      </c>
      <c r="I56" s="15">
        <f t="shared" si="15"/>
        <v>0</v>
      </c>
      <c r="J56" s="15">
        <f t="shared" si="15"/>
        <v>10003695</v>
      </c>
      <c r="K56" s="15">
        <f t="shared" si="15"/>
        <v>23360564</v>
      </c>
      <c r="L56" s="15">
        <f t="shared" si="15"/>
        <v>0</v>
      </c>
      <c r="M56" s="15">
        <f t="shared" si="15"/>
        <v>0</v>
      </c>
      <c r="N56" s="15">
        <f t="shared" si="14"/>
        <v>117187327</v>
      </c>
      <c r="O56" s="38">
        <f t="shared" si="8"/>
        <v>2370.5815228385322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98</v>
      </c>
      <c r="M58" s="48"/>
      <c r="N58" s="48"/>
      <c r="O58" s="43">
        <v>49434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76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47432288</v>
      </c>
      <c r="E5" s="27">
        <f t="shared" si="0"/>
        <v>680533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48112821</v>
      </c>
      <c r="O5" s="33">
        <f t="shared" ref="O5:O36" si="2">(N5/O$58)</f>
        <v>979.73489044554856</v>
      </c>
      <c r="P5" s="6"/>
    </row>
    <row r="6" spans="1:133">
      <c r="A6" s="12"/>
      <c r="B6" s="25">
        <v>311</v>
      </c>
      <c r="C6" s="20" t="s">
        <v>3</v>
      </c>
      <c r="D6" s="46">
        <v>44232540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44232540</v>
      </c>
      <c r="O6" s="47">
        <f t="shared" si="2"/>
        <v>900.71963834813062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680533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680533</v>
      </c>
      <c r="O7" s="47">
        <f t="shared" si="2"/>
        <v>13.857884662376803</v>
      </c>
      <c r="P7" s="9"/>
    </row>
    <row r="8" spans="1:133">
      <c r="A8" s="12"/>
      <c r="B8" s="25">
        <v>315</v>
      </c>
      <c r="C8" s="20" t="s">
        <v>78</v>
      </c>
      <c r="D8" s="46">
        <v>1829028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1829028</v>
      </c>
      <c r="O8" s="47">
        <f t="shared" si="2"/>
        <v>37.2450109961717</v>
      </c>
      <c r="P8" s="9"/>
    </row>
    <row r="9" spans="1:133">
      <c r="A9" s="12"/>
      <c r="B9" s="25">
        <v>316</v>
      </c>
      <c r="C9" s="20" t="s">
        <v>13</v>
      </c>
      <c r="D9" s="46">
        <v>1370720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1370720</v>
      </c>
      <c r="O9" s="47">
        <f t="shared" si="2"/>
        <v>27.912356438869431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SUM(D11:D17)</f>
        <v>7742484</v>
      </c>
      <c r="E10" s="32">
        <f t="shared" si="3"/>
        <v>0</v>
      </c>
      <c r="F10" s="32">
        <f t="shared" si="3"/>
        <v>0</v>
      </c>
      <c r="G10" s="32">
        <f t="shared" si="3"/>
        <v>754853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8497337</v>
      </c>
      <c r="O10" s="45">
        <f t="shared" si="2"/>
        <v>173.0336605033803</v>
      </c>
      <c r="P10" s="10"/>
    </row>
    <row r="11" spans="1:133">
      <c r="A11" s="12"/>
      <c r="B11" s="25">
        <v>322</v>
      </c>
      <c r="C11" s="20" t="s">
        <v>0</v>
      </c>
      <c r="D11" s="46">
        <v>2195881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2195881</v>
      </c>
      <c r="O11" s="47">
        <f t="shared" si="2"/>
        <v>44.715341695854036</v>
      </c>
      <c r="P11" s="9"/>
    </row>
    <row r="12" spans="1:133">
      <c r="A12" s="12"/>
      <c r="B12" s="25">
        <v>323.10000000000002</v>
      </c>
      <c r="C12" s="20" t="s">
        <v>15</v>
      </c>
      <c r="D12" s="46">
        <v>5059328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5059328</v>
      </c>
      <c r="O12" s="47">
        <f t="shared" si="2"/>
        <v>103.02451739024191</v>
      </c>
      <c r="P12" s="9"/>
    </row>
    <row r="13" spans="1:133">
      <c r="A13" s="12"/>
      <c r="B13" s="25">
        <v>323.7</v>
      </c>
      <c r="C13" s="20" t="s">
        <v>16</v>
      </c>
      <c r="D13" s="46">
        <v>268569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268569</v>
      </c>
      <c r="O13" s="47">
        <f t="shared" si="2"/>
        <v>5.4689459965789684</v>
      </c>
      <c r="P13" s="9"/>
    </row>
    <row r="14" spans="1:133">
      <c r="A14" s="12"/>
      <c r="B14" s="25">
        <v>324.12</v>
      </c>
      <c r="C14" s="20" t="s">
        <v>17</v>
      </c>
      <c r="D14" s="46">
        <v>0</v>
      </c>
      <c r="E14" s="46">
        <v>0</v>
      </c>
      <c r="F14" s="46">
        <v>0</v>
      </c>
      <c r="G14" s="46">
        <v>131665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131665</v>
      </c>
      <c r="O14" s="47">
        <f t="shared" si="2"/>
        <v>2.6811313838885722</v>
      </c>
      <c r="P14" s="9"/>
    </row>
    <row r="15" spans="1:133">
      <c r="A15" s="12"/>
      <c r="B15" s="25">
        <v>324.32</v>
      </c>
      <c r="C15" s="20" t="s">
        <v>18</v>
      </c>
      <c r="D15" s="46">
        <v>0</v>
      </c>
      <c r="E15" s="46">
        <v>0</v>
      </c>
      <c r="F15" s="46">
        <v>0</v>
      </c>
      <c r="G15" s="46">
        <v>109553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109553</v>
      </c>
      <c r="O15" s="47">
        <f t="shared" si="2"/>
        <v>2.2308585159240857</v>
      </c>
      <c r="P15" s="9"/>
    </row>
    <row r="16" spans="1:133">
      <c r="A16" s="12"/>
      <c r="B16" s="25">
        <v>324.61</v>
      </c>
      <c r="C16" s="20" t="s">
        <v>19</v>
      </c>
      <c r="D16" s="46">
        <v>0</v>
      </c>
      <c r="E16" s="46">
        <v>0</v>
      </c>
      <c r="F16" s="46">
        <v>0</v>
      </c>
      <c r="G16" s="46">
        <v>513635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513635</v>
      </c>
      <c r="O16" s="47">
        <f t="shared" si="2"/>
        <v>10.459293801417285</v>
      </c>
      <c r="P16" s="9"/>
    </row>
    <row r="17" spans="1:16">
      <c r="A17" s="12"/>
      <c r="B17" s="25">
        <v>329</v>
      </c>
      <c r="C17" s="20" t="s">
        <v>21</v>
      </c>
      <c r="D17" s="46">
        <v>218706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218706</v>
      </c>
      <c r="O17" s="47">
        <f t="shared" si="2"/>
        <v>4.4535717194754421</v>
      </c>
      <c r="P17" s="9"/>
    </row>
    <row r="18" spans="1:16" ht="15.75">
      <c r="A18" s="29" t="s">
        <v>24</v>
      </c>
      <c r="B18" s="30"/>
      <c r="C18" s="31"/>
      <c r="D18" s="32">
        <f t="shared" ref="D18:M18" si="4">SUM(D19:D28)</f>
        <v>6214031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6214031</v>
      </c>
      <c r="O18" s="45">
        <f t="shared" si="2"/>
        <v>126.53805897206158</v>
      </c>
      <c r="P18" s="10"/>
    </row>
    <row r="19" spans="1:16">
      <c r="A19" s="12"/>
      <c r="B19" s="25">
        <v>331.1</v>
      </c>
      <c r="C19" s="20" t="s">
        <v>22</v>
      </c>
      <c r="D19" s="46">
        <v>46383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46383</v>
      </c>
      <c r="O19" s="47">
        <f t="shared" si="2"/>
        <v>0.94451005946078037</v>
      </c>
      <c r="P19" s="9"/>
    </row>
    <row r="20" spans="1:16">
      <c r="A20" s="12"/>
      <c r="B20" s="25">
        <v>331.2</v>
      </c>
      <c r="C20" s="20" t="s">
        <v>23</v>
      </c>
      <c r="D20" s="46">
        <v>51905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51905</v>
      </c>
      <c r="O20" s="47">
        <f t="shared" si="2"/>
        <v>1.056956096766311</v>
      </c>
      <c r="P20" s="9"/>
    </row>
    <row r="21" spans="1:16">
      <c r="A21" s="12"/>
      <c r="B21" s="25">
        <v>335.12</v>
      </c>
      <c r="C21" s="20" t="s">
        <v>26</v>
      </c>
      <c r="D21" s="46">
        <v>1086583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1086583</v>
      </c>
      <c r="O21" s="47">
        <f t="shared" si="2"/>
        <v>22.126394884743831</v>
      </c>
      <c r="P21" s="9"/>
    </row>
    <row r="22" spans="1:16">
      <c r="A22" s="12"/>
      <c r="B22" s="25">
        <v>335.14</v>
      </c>
      <c r="C22" s="20" t="s">
        <v>27</v>
      </c>
      <c r="D22" s="46">
        <v>17674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17674</v>
      </c>
      <c r="O22" s="47">
        <f t="shared" si="2"/>
        <v>0.35990062718905269</v>
      </c>
      <c r="P22" s="9"/>
    </row>
    <row r="23" spans="1:16">
      <c r="A23" s="12"/>
      <c r="B23" s="25">
        <v>335.15</v>
      </c>
      <c r="C23" s="20" t="s">
        <v>28</v>
      </c>
      <c r="D23" s="46">
        <v>57546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57546</v>
      </c>
      <c r="O23" s="47">
        <f t="shared" si="2"/>
        <v>1.1718253645027288</v>
      </c>
      <c r="P23" s="9"/>
    </row>
    <row r="24" spans="1:16">
      <c r="A24" s="12"/>
      <c r="B24" s="25">
        <v>335.18</v>
      </c>
      <c r="C24" s="20" t="s">
        <v>29</v>
      </c>
      <c r="D24" s="46">
        <v>3169886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3169886</v>
      </c>
      <c r="O24" s="47">
        <f t="shared" si="2"/>
        <v>64.549279139855017</v>
      </c>
      <c r="P24" s="9"/>
    </row>
    <row r="25" spans="1:16">
      <c r="A25" s="12"/>
      <c r="B25" s="25">
        <v>335.21</v>
      </c>
      <c r="C25" s="20" t="s">
        <v>30</v>
      </c>
      <c r="D25" s="46">
        <v>794060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794060</v>
      </c>
      <c r="O25" s="47">
        <f t="shared" si="2"/>
        <v>16.169666856723957</v>
      </c>
      <c r="P25" s="9"/>
    </row>
    <row r="26" spans="1:16">
      <c r="A26" s="12"/>
      <c r="B26" s="25">
        <v>335.49</v>
      </c>
      <c r="C26" s="20" t="s">
        <v>31</v>
      </c>
      <c r="D26" s="46">
        <v>26445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26445</v>
      </c>
      <c r="O26" s="47">
        <f t="shared" si="2"/>
        <v>0.53850696424207867</v>
      </c>
      <c r="P26" s="9"/>
    </row>
    <row r="27" spans="1:16">
      <c r="A27" s="12"/>
      <c r="B27" s="25">
        <v>337.2</v>
      </c>
      <c r="C27" s="20" t="s">
        <v>32</v>
      </c>
      <c r="D27" s="46">
        <v>735513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735513</v>
      </c>
      <c r="O27" s="47">
        <f t="shared" si="2"/>
        <v>14.977457848008472</v>
      </c>
      <c r="P27" s="9"/>
    </row>
    <row r="28" spans="1:16">
      <c r="A28" s="12"/>
      <c r="B28" s="25">
        <v>338</v>
      </c>
      <c r="C28" s="20" t="s">
        <v>33</v>
      </c>
      <c r="D28" s="46">
        <v>228036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228036</v>
      </c>
      <c r="O28" s="47">
        <f t="shared" si="2"/>
        <v>4.6435611305693572</v>
      </c>
      <c r="P28" s="9"/>
    </row>
    <row r="29" spans="1:16" ht="15.75">
      <c r="A29" s="29" t="s">
        <v>38</v>
      </c>
      <c r="B29" s="30"/>
      <c r="C29" s="31"/>
      <c r="D29" s="32">
        <f t="shared" ref="D29:M29" si="6">SUM(D30:D38)</f>
        <v>3910601</v>
      </c>
      <c r="E29" s="32">
        <f t="shared" si="6"/>
        <v>4516974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9314864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>SUM(D29:M29)</f>
        <v>17742439</v>
      </c>
      <c r="O29" s="45">
        <f t="shared" si="2"/>
        <v>361.29426977274579</v>
      </c>
      <c r="P29" s="10"/>
    </row>
    <row r="30" spans="1:16">
      <c r="A30" s="12"/>
      <c r="B30" s="25">
        <v>341.2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9314864</v>
      </c>
      <c r="K30" s="46">
        <v>0</v>
      </c>
      <c r="L30" s="46">
        <v>0</v>
      </c>
      <c r="M30" s="46">
        <v>0</v>
      </c>
      <c r="N30" s="46">
        <f t="shared" ref="N30:N38" si="7">SUM(D30:M30)</f>
        <v>9314864</v>
      </c>
      <c r="O30" s="47">
        <f t="shared" si="2"/>
        <v>189.68119247373136</v>
      </c>
      <c r="P30" s="9"/>
    </row>
    <row r="31" spans="1:16">
      <c r="A31" s="12"/>
      <c r="B31" s="25">
        <v>341.3</v>
      </c>
      <c r="C31" s="20" t="s">
        <v>82</v>
      </c>
      <c r="D31" s="46">
        <v>202131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202131</v>
      </c>
      <c r="O31" s="47">
        <f t="shared" si="2"/>
        <v>4.1160503380304636</v>
      </c>
      <c r="P31" s="9"/>
    </row>
    <row r="32" spans="1:16">
      <c r="A32" s="12"/>
      <c r="B32" s="25">
        <v>342.1</v>
      </c>
      <c r="C32" s="20" t="s">
        <v>43</v>
      </c>
      <c r="D32" s="46">
        <v>1386782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1386782</v>
      </c>
      <c r="O32" s="47">
        <f t="shared" si="2"/>
        <v>28.239431457196382</v>
      </c>
      <c r="P32" s="9"/>
    </row>
    <row r="33" spans="1:16">
      <c r="A33" s="12"/>
      <c r="B33" s="25">
        <v>342.2</v>
      </c>
      <c r="C33" s="20" t="s">
        <v>44</v>
      </c>
      <c r="D33" s="46">
        <v>181813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181813</v>
      </c>
      <c r="O33" s="47">
        <f t="shared" si="2"/>
        <v>3.7023091960576688</v>
      </c>
      <c r="P33" s="9"/>
    </row>
    <row r="34" spans="1:16">
      <c r="A34" s="12"/>
      <c r="B34" s="25">
        <v>342.6</v>
      </c>
      <c r="C34" s="20" t="s">
        <v>45</v>
      </c>
      <c r="D34" s="46">
        <v>1990993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1990993</v>
      </c>
      <c r="O34" s="47">
        <f t="shared" si="2"/>
        <v>40.543149792294535</v>
      </c>
      <c r="P34" s="9"/>
    </row>
    <row r="35" spans="1:16">
      <c r="A35" s="12"/>
      <c r="B35" s="25">
        <v>342.9</v>
      </c>
      <c r="C35" s="20" t="s">
        <v>74</v>
      </c>
      <c r="D35" s="46">
        <v>5417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5417</v>
      </c>
      <c r="O35" s="47">
        <f t="shared" si="2"/>
        <v>0.11030789280768917</v>
      </c>
      <c r="P35" s="9"/>
    </row>
    <row r="36" spans="1:16">
      <c r="A36" s="12"/>
      <c r="B36" s="25">
        <v>343.9</v>
      </c>
      <c r="C36" s="20" t="s">
        <v>46</v>
      </c>
      <c r="D36" s="46">
        <v>15101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15101</v>
      </c>
      <c r="O36" s="47">
        <f t="shared" si="2"/>
        <v>0.30750590535147021</v>
      </c>
      <c r="P36" s="9"/>
    </row>
    <row r="37" spans="1:16">
      <c r="A37" s="12"/>
      <c r="B37" s="25">
        <v>347.2</v>
      </c>
      <c r="C37" s="20" t="s">
        <v>47</v>
      </c>
      <c r="D37" s="46">
        <v>325</v>
      </c>
      <c r="E37" s="46">
        <v>4516974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4517299</v>
      </c>
      <c r="O37" s="47">
        <f t="shared" ref="O37:O56" si="8">(N37/O$58)</f>
        <v>91.987028590046435</v>
      </c>
      <c r="P37" s="9"/>
    </row>
    <row r="38" spans="1:16">
      <c r="A38" s="12"/>
      <c r="B38" s="25">
        <v>349</v>
      </c>
      <c r="C38" s="20" t="s">
        <v>1</v>
      </c>
      <c r="D38" s="46">
        <v>128039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128039</v>
      </c>
      <c r="O38" s="47">
        <f t="shared" si="8"/>
        <v>2.6072941272297792</v>
      </c>
      <c r="P38" s="9"/>
    </row>
    <row r="39" spans="1:16" ht="15.75">
      <c r="A39" s="29" t="s">
        <v>39</v>
      </c>
      <c r="B39" s="30"/>
      <c r="C39" s="31"/>
      <c r="D39" s="32">
        <f t="shared" ref="D39:M39" si="9">SUM(D40:D43)</f>
        <v>150291</v>
      </c>
      <c r="E39" s="32">
        <f t="shared" si="9"/>
        <v>12784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5" si="10">SUM(D39:M39)</f>
        <v>163075</v>
      </c>
      <c r="O39" s="45">
        <f t="shared" si="8"/>
        <v>3.3207420379571557</v>
      </c>
      <c r="P39" s="10"/>
    </row>
    <row r="40" spans="1:16">
      <c r="A40" s="13"/>
      <c r="B40" s="39">
        <v>351.1</v>
      </c>
      <c r="C40" s="21" t="s">
        <v>50</v>
      </c>
      <c r="D40" s="46">
        <v>90820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90820</v>
      </c>
      <c r="O40" s="47">
        <f t="shared" si="8"/>
        <v>1.8493931742282317</v>
      </c>
      <c r="P40" s="9"/>
    </row>
    <row r="41" spans="1:16">
      <c r="A41" s="13"/>
      <c r="B41" s="39">
        <v>351.5</v>
      </c>
      <c r="C41" s="21" t="s">
        <v>51</v>
      </c>
      <c r="D41" s="46">
        <v>6815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6815</v>
      </c>
      <c r="O41" s="47">
        <f t="shared" si="8"/>
        <v>0.13877575955037877</v>
      </c>
      <c r="P41" s="9"/>
    </row>
    <row r="42" spans="1:16">
      <c r="A42" s="13"/>
      <c r="B42" s="39">
        <v>354</v>
      </c>
      <c r="C42" s="21" t="s">
        <v>52</v>
      </c>
      <c r="D42" s="46">
        <v>52656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52656</v>
      </c>
      <c r="O42" s="47">
        <f t="shared" si="8"/>
        <v>1.0722489207461106</v>
      </c>
      <c r="P42" s="9"/>
    </row>
    <row r="43" spans="1:16">
      <c r="A43" s="13"/>
      <c r="B43" s="39">
        <v>359</v>
      </c>
      <c r="C43" s="21" t="s">
        <v>53</v>
      </c>
      <c r="D43" s="46">
        <v>0</v>
      </c>
      <c r="E43" s="46">
        <v>12784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12784</v>
      </c>
      <c r="O43" s="47">
        <f t="shared" si="8"/>
        <v>0.26032418343243463</v>
      </c>
      <c r="P43" s="9"/>
    </row>
    <row r="44" spans="1:16" ht="15.75">
      <c r="A44" s="29" t="s">
        <v>4</v>
      </c>
      <c r="B44" s="30"/>
      <c r="C44" s="31"/>
      <c r="D44" s="32">
        <f t="shared" ref="D44:M44" si="11">SUM(D45:D51)</f>
        <v>1285820</v>
      </c>
      <c r="E44" s="32">
        <f t="shared" si="11"/>
        <v>633437</v>
      </c>
      <c r="F44" s="32">
        <f t="shared" si="11"/>
        <v>0</v>
      </c>
      <c r="G44" s="32">
        <f t="shared" si="11"/>
        <v>1432</v>
      </c>
      <c r="H44" s="32">
        <f t="shared" si="11"/>
        <v>0</v>
      </c>
      <c r="I44" s="32">
        <f t="shared" si="11"/>
        <v>0</v>
      </c>
      <c r="J44" s="32">
        <f t="shared" si="11"/>
        <v>94267</v>
      </c>
      <c r="K44" s="32">
        <f t="shared" si="11"/>
        <v>27044063</v>
      </c>
      <c r="L44" s="32">
        <f t="shared" si="11"/>
        <v>0</v>
      </c>
      <c r="M44" s="32">
        <f t="shared" si="11"/>
        <v>0</v>
      </c>
      <c r="N44" s="32">
        <f t="shared" si="10"/>
        <v>29059019</v>
      </c>
      <c r="O44" s="45">
        <f t="shared" si="8"/>
        <v>591.7369675002036</v>
      </c>
      <c r="P44" s="10"/>
    </row>
    <row r="45" spans="1:16">
      <c r="A45" s="12"/>
      <c r="B45" s="25">
        <v>361.1</v>
      </c>
      <c r="C45" s="20" t="s">
        <v>54</v>
      </c>
      <c r="D45" s="46">
        <v>266456</v>
      </c>
      <c r="E45" s="46">
        <v>501</v>
      </c>
      <c r="F45" s="46">
        <v>0</v>
      </c>
      <c r="G45" s="46">
        <v>1432</v>
      </c>
      <c r="H45" s="46">
        <v>0</v>
      </c>
      <c r="I45" s="46">
        <v>0</v>
      </c>
      <c r="J45" s="46">
        <v>385</v>
      </c>
      <c r="K45" s="46">
        <v>2211779</v>
      </c>
      <c r="L45" s="46">
        <v>0</v>
      </c>
      <c r="M45" s="46">
        <v>0</v>
      </c>
      <c r="N45" s="46">
        <f t="shared" si="10"/>
        <v>2480553</v>
      </c>
      <c r="O45" s="47">
        <f t="shared" si="8"/>
        <v>50.51219760527816</v>
      </c>
      <c r="P45" s="9"/>
    </row>
    <row r="46" spans="1:16">
      <c r="A46" s="12"/>
      <c r="B46" s="25">
        <v>361.3</v>
      </c>
      <c r="C46" s="20" t="s">
        <v>55</v>
      </c>
      <c r="D46" s="46">
        <v>-65698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14620030</v>
      </c>
      <c r="L46" s="46">
        <v>0</v>
      </c>
      <c r="M46" s="46">
        <v>0</v>
      </c>
      <c r="N46" s="46">
        <f t="shared" ref="N46:N51" si="12">SUM(D46:M46)</f>
        <v>14554332</v>
      </c>
      <c r="O46" s="47">
        <f t="shared" si="8"/>
        <v>296.37395129103203</v>
      </c>
      <c r="P46" s="9"/>
    </row>
    <row r="47" spans="1:16">
      <c r="A47" s="12"/>
      <c r="B47" s="25">
        <v>361.4</v>
      </c>
      <c r="C47" s="20" t="s">
        <v>83</v>
      </c>
      <c r="D47" s="46">
        <v>96513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96513</v>
      </c>
      <c r="O47" s="47">
        <f t="shared" si="8"/>
        <v>1.9653213325731043</v>
      </c>
      <c r="P47" s="9"/>
    </row>
    <row r="48" spans="1:16">
      <c r="A48" s="12"/>
      <c r="B48" s="25">
        <v>362</v>
      </c>
      <c r="C48" s="20" t="s">
        <v>56</v>
      </c>
      <c r="D48" s="46">
        <v>49739</v>
      </c>
      <c r="E48" s="46">
        <v>77757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127496</v>
      </c>
      <c r="O48" s="47">
        <f t="shared" si="8"/>
        <v>2.5962368656837991</v>
      </c>
      <c r="P48" s="9"/>
    </row>
    <row r="49" spans="1:119">
      <c r="A49" s="12"/>
      <c r="B49" s="25">
        <v>366</v>
      </c>
      <c r="C49" s="20" t="s">
        <v>58</v>
      </c>
      <c r="D49" s="46">
        <v>74442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74442</v>
      </c>
      <c r="O49" s="47">
        <f t="shared" si="8"/>
        <v>1.5158833591268226</v>
      </c>
      <c r="P49" s="9"/>
    </row>
    <row r="50" spans="1:119">
      <c r="A50" s="12"/>
      <c r="B50" s="25">
        <v>368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10212254</v>
      </c>
      <c r="L50" s="46">
        <v>0</v>
      </c>
      <c r="M50" s="46">
        <v>0</v>
      </c>
      <c r="N50" s="46">
        <f t="shared" si="12"/>
        <v>10212254</v>
      </c>
      <c r="O50" s="47">
        <f t="shared" si="8"/>
        <v>207.95499714914067</v>
      </c>
      <c r="P50" s="9"/>
    </row>
    <row r="51" spans="1:119">
      <c r="A51" s="12"/>
      <c r="B51" s="25">
        <v>369.9</v>
      </c>
      <c r="C51" s="20" t="s">
        <v>60</v>
      </c>
      <c r="D51" s="46">
        <v>864368</v>
      </c>
      <c r="E51" s="46">
        <v>555179</v>
      </c>
      <c r="F51" s="46">
        <v>0</v>
      </c>
      <c r="G51" s="46">
        <v>0</v>
      </c>
      <c r="H51" s="46">
        <v>0</v>
      </c>
      <c r="I51" s="46">
        <v>0</v>
      </c>
      <c r="J51" s="46">
        <v>93882</v>
      </c>
      <c r="K51" s="46">
        <v>0</v>
      </c>
      <c r="L51" s="46">
        <v>0</v>
      </c>
      <c r="M51" s="46">
        <v>0</v>
      </c>
      <c r="N51" s="46">
        <f t="shared" si="12"/>
        <v>1513429</v>
      </c>
      <c r="O51" s="47">
        <f t="shared" si="8"/>
        <v>30.818379897369063</v>
      </c>
      <c r="P51" s="9"/>
    </row>
    <row r="52" spans="1:119" ht="15.75">
      <c r="A52" s="29" t="s">
        <v>40</v>
      </c>
      <c r="B52" s="30"/>
      <c r="C52" s="31"/>
      <c r="D52" s="32">
        <f t="shared" ref="D52:M52" si="13">SUM(D53:D55)</f>
        <v>17231476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>SUM(D52:M52)</f>
        <v>17231476</v>
      </c>
      <c r="O52" s="45">
        <f t="shared" si="8"/>
        <v>350.88938665797832</v>
      </c>
      <c r="P52" s="9"/>
    </row>
    <row r="53" spans="1:119">
      <c r="A53" s="12"/>
      <c r="B53" s="25">
        <v>381</v>
      </c>
      <c r="C53" s="20" t="s">
        <v>61</v>
      </c>
      <c r="D53" s="46">
        <v>803596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803596</v>
      </c>
      <c r="O53" s="47">
        <f t="shared" si="8"/>
        <v>16.363851103689825</v>
      </c>
      <c r="P53" s="9"/>
    </row>
    <row r="54" spans="1:119">
      <c r="A54" s="12"/>
      <c r="B54" s="25">
        <v>383</v>
      </c>
      <c r="C54" s="20" t="s">
        <v>84</v>
      </c>
      <c r="D54" s="46">
        <v>136451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136451</v>
      </c>
      <c r="O54" s="47">
        <f t="shared" si="8"/>
        <v>2.7785900464282807</v>
      </c>
      <c r="P54" s="9"/>
    </row>
    <row r="55" spans="1:119" ht="15.75" thickBot="1">
      <c r="A55" s="12"/>
      <c r="B55" s="25">
        <v>385</v>
      </c>
      <c r="C55" s="20" t="s">
        <v>79</v>
      </c>
      <c r="D55" s="46">
        <v>16291429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16291429</v>
      </c>
      <c r="O55" s="47">
        <f t="shared" si="8"/>
        <v>331.74694550786023</v>
      </c>
      <c r="P55" s="9"/>
    </row>
    <row r="56" spans="1:119" ht="16.5" thickBot="1">
      <c r="A56" s="14" t="s">
        <v>48</v>
      </c>
      <c r="B56" s="23"/>
      <c r="C56" s="22"/>
      <c r="D56" s="15">
        <f t="shared" ref="D56:M56" si="14">SUM(D5,D10,D18,D29,D39,D44,D52)</f>
        <v>83966991</v>
      </c>
      <c r="E56" s="15">
        <f t="shared" si="14"/>
        <v>5843728</v>
      </c>
      <c r="F56" s="15">
        <f t="shared" si="14"/>
        <v>0</v>
      </c>
      <c r="G56" s="15">
        <f t="shared" si="14"/>
        <v>756285</v>
      </c>
      <c r="H56" s="15">
        <f t="shared" si="14"/>
        <v>0</v>
      </c>
      <c r="I56" s="15">
        <f t="shared" si="14"/>
        <v>0</v>
      </c>
      <c r="J56" s="15">
        <f t="shared" si="14"/>
        <v>9409131</v>
      </c>
      <c r="K56" s="15">
        <f t="shared" si="14"/>
        <v>27044063</v>
      </c>
      <c r="L56" s="15">
        <f t="shared" si="14"/>
        <v>0</v>
      </c>
      <c r="M56" s="15">
        <f t="shared" si="14"/>
        <v>0</v>
      </c>
      <c r="N56" s="15">
        <f>SUM(D56:M56)</f>
        <v>127020198</v>
      </c>
      <c r="O56" s="38">
        <f t="shared" si="8"/>
        <v>2586.5479758898755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85</v>
      </c>
      <c r="M58" s="48"/>
      <c r="N58" s="48"/>
      <c r="O58" s="43">
        <v>49108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76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48182192</v>
      </c>
      <c r="E5" s="27">
        <f t="shared" si="0"/>
        <v>674136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48856328</v>
      </c>
      <c r="O5" s="33">
        <f t="shared" ref="O5:O36" si="2">(N5/O$58)</f>
        <v>1004.9020527376691</v>
      </c>
      <c r="P5" s="6"/>
    </row>
    <row r="6" spans="1:133">
      <c r="A6" s="12"/>
      <c r="B6" s="25">
        <v>311</v>
      </c>
      <c r="C6" s="20" t="s">
        <v>3</v>
      </c>
      <c r="D6" s="46">
        <v>45755279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45755279</v>
      </c>
      <c r="O6" s="47">
        <f t="shared" si="2"/>
        <v>941.11808383726191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674136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674136</v>
      </c>
      <c r="O7" s="47">
        <f t="shared" si="2"/>
        <v>13.865975564605701</v>
      </c>
      <c r="P7" s="9"/>
    </row>
    <row r="8" spans="1:133">
      <c r="A8" s="12"/>
      <c r="B8" s="25">
        <v>315</v>
      </c>
      <c r="C8" s="20" t="s">
        <v>78</v>
      </c>
      <c r="D8" s="46">
        <v>1005079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1005079</v>
      </c>
      <c r="O8" s="47">
        <f t="shared" si="2"/>
        <v>20.672981200378462</v>
      </c>
      <c r="P8" s="9"/>
    </row>
    <row r="9" spans="1:133">
      <c r="A9" s="12"/>
      <c r="B9" s="25">
        <v>316</v>
      </c>
      <c r="C9" s="20" t="s">
        <v>13</v>
      </c>
      <c r="D9" s="46">
        <v>1421834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1421834</v>
      </c>
      <c r="O9" s="47">
        <f t="shared" si="2"/>
        <v>29.245012135423096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SUM(D11:D17)</f>
        <v>7013385</v>
      </c>
      <c r="E10" s="32">
        <f t="shared" si="3"/>
        <v>0</v>
      </c>
      <c r="F10" s="32">
        <f t="shared" si="3"/>
        <v>0</v>
      </c>
      <c r="G10" s="32">
        <f t="shared" si="3"/>
        <v>535700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7549085</v>
      </c>
      <c r="O10" s="45">
        <f t="shared" si="2"/>
        <v>155.27345838989675</v>
      </c>
      <c r="P10" s="10"/>
    </row>
    <row r="11" spans="1:133">
      <c r="A11" s="12"/>
      <c r="B11" s="25">
        <v>322</v>
      </c>
      <c r="C11" s="20" t="s">
        <v>0</v>
      </c>
      <c r="D11" s="46">
        <v>1833508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1833508</v>
      </c>
      <c r="O11" s="47">
        <f t="shared" si="2"/>
        <v>37.712534452260478</v>
      </c>
      <c r="P11" s="9"/>
    </row>
    <row r="12" spans="1:133">
      <c r="A12" s="12"/>
      <c r="B12" s="25">
        <v>323.10000000000002</v>
      </c>
      <c r="C12" s="20" t="s">
        <v>15</v>
      </c>
      <c r="D12" s="46">
        <v>4674054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4674054</v>
      </c>
      <c r="O12" s="47">
        <f t="shared" si="2"/>
        <v>96.138343823275335</v>
      </c>
      <c r="P12" s="9"/>
    </row>
    <row r="13" spans="1:133">
      <c r="A13" s="12"/>
      <c r="B13" s="25">
        <v>323.7</v>
      </c>
      <c r="C13" s="20" t="s">
        <v>16</v>
      </c>
      <c r="D13" s="46">
        <v>272810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272810</v>
      </c>
      <c r="O13" s="47">
        <f t="shared" si="2"/>
        <v>5.6112962277345835</v>
      </c>
      <c r="P13" s="9"/>
    </row>
    <row r="14" spans="1:133">
      <c r="A14" s="12"/>
      <c r="B14" s="25">
        <v>324.12</v>
      </c>
      <c r="C14" s="20" t="s">
        <v>17</v>
      </c>
      <c r="D14" s="46">
        <v>0</v>
      </c>
      <c r="E14" s="46">
        <v>0</v>
      </c>
      <c r="F14" s="46">
        <v>0</v>
      </c>
      <c r="G14" s="46">
        <v>106842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106842</v>
      </c>
      <c r="O14" s="47">
        <f t="shared" si="2"/>
        <v>2.1975811427866221</v>
      </c>
      <c r="P14" s="9"/>
    </row>
    <row r="15" spans="1:133">
      <c r="A15" s="12"/>
      <c r="B15" s="25">
        <v>324.32</v>
      </c>
      <c r="C15" s="20" t="s">
        <v>18</v>
      </c>
      <c r="D15" s="46">
        <v>0</v>
      </c>
      <c r="E15" s="46">
        <v>0</v>
      </c>
      <c r="F15" s="46">
        <v>0</v>
      </c>
      <c r="G15" s="46">
        <v>120663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120663</v>
      </c>
      <c r="O15" s="47">
        <f t="shared" si="2"/>
        <v>2.481858570899667</v>
      </c>
      <c r="P15" s="9"/>
    </row>
    <row r="16" spans="1:133">
      <c r="A16" s="12"/>
      <c r="B16" s="25">
        <v>324.61</v>
      </c>
      <c r="C16" s="20" t="s">
        <v>19</v>
      </c>
      <c r="D16" s="46">
        <v>0</v>
      </c>
      <c r="E16" s="46">
        <v>0</v>
      </c>
      <c r="F16" s="46">
        <v>0</v>
      </c>
      <c r="G16" s="46">
        <v>308195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308195</v>
      </c>
      <c r="O16" s="47">
        <f t="shared" si="2"/>
        <v>6.3391130856884281</v>
      </c>
      <c r="P16" s="9"/>
    </row>
    <row r="17" spans="1:16">
      <c r="A17" s="12"/>
      <c r="B17" s="25">
        <v>329</v>
      </c>
      <c r="C17" s="20" t="s">
        <v>21</v>
      </c>
      <c r="D17" s="46">
        <v>233013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233013</v>
      </c>
      <c r="O17" s="47">
        <f t="shared" si="2"/>
        <v>4.7927310872516351</v>
      </c>
      <c r="P17" s="9"/>
    </row>
    <row r="18" spans="1:16" ht="15.75">
      <c r="A18" s="29" t="s">
        <v>24</v>
      </c>
      <c r="B18" s="30"/>
      <c r="C18" s="31"/>
      <c r="D18" s="32">
        <f t="shared" ref="D18:M18" si="4">SUM(D19:D29)</f>
        <v>6477410</v>
      </c>
      <c r="E18" s="32">
        <f t="shared" si="4"/>
        <v>0</v>
      </c>
      <c r="F18" s="32">
        <f t="shared" si="4"/>
        <v>0</v>
      </c>
      <c r="G18" s="32">
        <f t="shared" si="4"/>
        <v>99382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6576792</v>
      </c>
      <c r="O18" s="45">
        <f t="shared" si="2"/>
        <v>135.27483648031594</v>
      </c>
      <c r="P18" s="10"/>
    </row>
    <row r="19" spans="1:16">
      <c r="A19" s="12"/>
      <c r="B19" s="25">
        <v>331.1</v>
      </c>
      <c r="C19" s="20" t="s">
        <v>22</v>
      </c>
      <c r="D19" s="46">
        <v>44905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44905</v>
      </c>
      <c r="O19" s="47">
        <f t="shared" si="2"/>
        <v>0.92362910856061542</v>
      </c>
      <c r="P19" s="9"/>
    </row>
    <row r="20" spans="1:16">
      <c r="A20" s="12"/>
      <c r="B20" s="25">
        <v>331.2</v>
      </c>
      <c r="C20" s="20" t="s">
        <v>23</v>
      </c>
      <c r="D20" s="46">
        <v>83114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83114</v>
      </c>
      <c r="O20" s="47">
        <f t="shared" si="2"/>
        <v>1.7095314492574767</v>
      </c>
      <c r="P20" s="9"/>
    </row>
    <row r="21" spans="1:16">
      <c r="A21" s="12"/>
      <c r="B21" s="25">
        <v>334.7</v>
      </c>
      <c r="C21" s="20" t="s">
        <v>25</v>
      </c>
      <c r="D21" s="46">
        <v>0</v>
      </c>
      <c r="E21" s="46">
        <v>0</v>
      </c>
      <c r="F21" s="46">
        <v>0</v>
      </c>
      <c r="G21" s="46">
        <v>99382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5">SUM(D21:M21)</f>
        <v>99382</v>
      </c>
      <c r="O21" s="47">
        <f t="shared" si="2"/>
        <v>2.0441400304414001</v>
      </c>
      <c r="P21" s="9"/>
    </row>
    <row r="22" spans="1:16">
      <c r="A22" s="12"/>
      <c r="B22" s="25">
        <v>335.12</v>
      </c>
      <c r="C22" s="20" t="s">
        <v>26</v>
      </c>
      <c r="D22" s="46">
        <v>1048712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1048712</v>
      </c>
      <c r="O22" s="47">
        <f t="shared" si="2"/>
        <v>21.570447159488257</v>
      </c>
      <c r="P22" s="9"/>
    </row>
    <row r="23" spans="1:16">
      <c r="A23" s="12"/>
      <c r="B23" s="25">
        <v>335.14</v>
      </c>
      <c r="C23" s="20" t="s">
        <v>27</v>
      </c>
      <c r="D23" s="46">
        <v>16627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16627</v>
      </c>
      <c r="O23" s="47">
        <f t="shared" si="2"/>
        <v>0.34199267760911595</v>
      </c>
      <c r="P23" s="9"/>
    </row>
    <row r="24" spans="1:16">
      <c r="A24" s="12"/>
      <c r="B24" s="25">
        <v>335.15</v>
      </c>
      <c r="C24" s="20" t="s">
        <v>28</v>
      </c>
      <c r="D24" s="46">
        <v>54697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54697</v>
      </c>
      <c r="O24" s="47">
        <f t="shared" si="2"/>
        <v>1.1250359948990085</v>
      </c>
      <c r="P24" s="9"/>
    </row>
    <row r="25" spans="1:16">
      <c r="A25" s="12"/>
      <c r="B25" s="25">
        <v>335.18</v>
      </c>
      <c r="C25" s="20" t="s">
        <v>29</v>
      </c>
      <c r="D25" s="46">
        <v>3190715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3190715</v>
      </c>
      <c r="O25" s="47">
        <f t="shared" si="2"/>
        <v>65.628265251552918</v>
      </c>
      <c r="P25" s="9"/>
    </row>
    <row r="26" spans="1:16">
      <c r="A26" s="12"/>
      <c r="B26" s="25">
        <v>335.21</v>
      </c>
      <c r="C26" s="20" t="s">
        <v>30</v>
      </c>
      <c r="D26" s="46">
        <v>752617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752617</v>
      </c>
      <c r="O26" s="47">
        <f t="shared" si="2"/>
        <v>15.480213089802131</v>
      </c>
      <c r="P26" s="9"/>
    </row>
    <row r="27" spans="1:16">
      <c r="A27" s="12"/>
      <c r="B27" s="25">
        <v>335.49</v>
      </c>
      <c r="C27" s="20" t="s">
        <v>31</v>
      </c>
      <c r="D27" s="46">
        <v>27480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27480</v>
      </c>
      <c r="O27" s="47">
        <f t="shared" si="2"/>
        <v>0.56522275700357894</v>
      </c>
      <c r="P27" s="9"/>
    </row>
    <row r="28" spans="1:16">
      <c r="A28" s="12"/>
      <c r="B28" s="25">
        <v>337.2</v>
      </c>
      <c r="C28" s="20" t="s">
        <v>32</v>
      </c>
      <c r="D28" s="46">
        <v>963144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963144</v>
      </c>
      <c r="O28" s="47">
        <f t="shared" si="2"/>
        <v>19.810440577563867</v>
      </c>
      <c r="P28" s="9"/>
    </row>
    <row r="29" spans="1:16">
      <c r="A29" s="12"/>
      <c r="B29" s="25">
        <v>338</v>
      </c>
      <c r="C29" s="20" t="s">
        <v>33</v>
      </c>
      <c r="D29" s="46">
        <v>295399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295399</v>
      </c>
      <c r="O29" s="47">
        <f t="shared" si="2"/>
        <v>6.0759183841375624</v>
      </c>
      <c r="P29" s="9"/>
    </row>
    <row r="30" spans="1:16" ht="15.75">
      <c r="A30" s="29" t="s">
        <v>38</v>
      </c>
      <c r="B30" s="30"/>
      <c r="C30" s="31"/>
      <c r="D30" s="32">
        <f t="shared" ref="D30:M30" si="6">SUM(D31:D39)</f>
        <v>2896906</v>
      </c>
      <c r="E30" s="32">
        <f t="shared" si="6"/>
        <v>4320365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8806707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>SUM(D30:M30)</f>
        <v>16023978</v>
      </c>
      <c r="O30" s="45">
        <f t="shared" si="2"/>
        <v>329.58941132913736</v>
      </c>
      <c r="P30" s="10"/>
    </row>
    <row r="31" spans="1:16">
      <c r="A31" s="12"/>
      <c r="B31" s="25">
        <v>341.2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8806707</v>
      </c>
      <c r="K31" s="46">
        <v>0</v>
      </c>
      <c r="L31" s="46">
        <v>0</v>
      </c>
      <c r="M31" s="46">
        <v>0</v>
      </c>
      <c r="N31" s="46">
        <f t="shared" ref="N31:N39" si="7">SUM(D31:M31)</f>
        <v>8806707</v>
      </c>
      <c r="O31" s="47">
        <f t="shared" si="2"/>
        <v>181.14087375046279</v>
      </c>
      <c r="P31" s="9"/>
    </row>
    <row r="32" spans="1:16">
      <c r="A32" s="12"/>
      <c r="B32" s="25">
        <v>341.9</v>
      </c>
      <c r="C32" s="20" t="s">
        <v>42</v>
      </c>
      <c r="D32" s="46">
        <v>84221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84221</v>
      </c>
      <c r="O32" s="47">
        <f t="shared" si="2"/>
        <v>1.7323007939446295</v>
      </c>
      <c r="P32" s="9"/>
    </row>
    <row r="33" spans="1:16">
      <c r="A33" s="12"/>
      <c r="B33" s="25">
        <v>342.1</v>
      </c>
      <c r="C33" s="20" t="s">
        <v>43</v>
      </c>
      <c r="D33" s="46">
        <v>718064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718064</v>
      </c>
      <c r="O33" s="47">
        <f t="shared" si="2"/>
        <v>14.76950923526266</v>
      </c>
      <c r="P33" s="9"/>
    </row>
    <row r="34" spans="1:16">
      <c r="A34" s="12"/>
      <c r="B34" s="25">
        <v>342.2</v>
      </c>
      <c r="C34" s="20" t="s">
        <v>44</v>
      </c>
      <c r="D34" s="46">
        <v>187181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187181</v>
      </c>
      <c r="O34" s="47">
        <f t="shared" si="2"/>
        <v>3.8500349664733227</v>
      </c>
      <c r="P34" s="9"/>
    </row>
    <row r="35" spans="1:16">
      <c r="A35" s="12"/>
      <c r="B35" s="25">
        <v>342.6</v>
      </c>
      <c r="C35" s="20" t="s">
        <v>45</v>
      </c>
      <c r="D35" s="46">
        <v>1747957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1747957</v>
      </c>
      <c r="O35" s="47">
        <f t="shared" si="2"/>
        <v>35.952877535069312</v>
      </c>
      <c r="P35" s="9"/>
    </row>
    <row r="36" spans="1:16">
      <c r="A36" s="12"/>
      <c r="B36" s="25">
        <v>342.9</v>
      </c>
      <c r="C36" s="20" t="s">
        <v>74</v>
      </c>
      <c r="D36" s="46">
        <v>5350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5350</v>
      </c>
      <c r="O36" s="47">
        <f t="shared" si="2"/>
        <v>0.11004154839771278</v>
      </c>
      <c r="P36" s="9"/>
    </row>
    <row r="37" spans="1:16">
      <c r="A37" s="12"/>
      <c r="B37" s="25">
        <v>343.9</v>
      </c>
      <c r="C37" s="20" t="s">
        <v>46</v>
      </c>
      <c r="D37" s="46">
        <v>11325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11325</v>
      </c>
      <c r="O37" s="47">
        <f t="shared" ref="O37:O56" si="8">(N37/O$58)</f>
        <v>0.23293841786992472</v>
      </c>
      <c r="P37" s="9"/>
    </row>
    <row r="38" spans="1:16">
      <c r="A38" s="12"/>
      <c r="B38" s="25">
        <v>347.2</v>
      </c>
      <c r="C38" s="20" t="s">
        <v>47</v>
      </c>
      <c r="D38" s="46">
        <v>100</v>
      </c>
      <c r="E38" s="46">
        <v>4320365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4320465</v>
      </c>
      <c r="O38" s="47">
        <f t="shared" si="8"/>
        <v>88.865543625817594</v>
      </c>
      <c r="P38" s="9"/>
    </row>
    <row r="39" spans="1:16">
      <c r="A39" s="12"/>
      <c r="B39" s="25">
        <v>349</v>
      </c>
      <c r="C39" s="20" t="s">
        <v>1</v>
      </c>
      <c r="D39" s="46">
        <v>142708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142708</v>
      </c>
      <c r="O39" s="47">
        <f t="shared" si="8"/>
        <v>2.9352914558394012</v>
      </c>
      <c r="P39" s="9"/>
    </row>
    <row r="40" spans="1:16" ht="15.75">
      <c r="A40" s="29" t="s">
        <v>39</v>
      </c>
      <c r="B40" s="30"/>
      <c r="C40" s="31"/>
      <c r="D40" s="32">
        <f t="shared" ref="D40:M40" si="9">SUM(D41:D44)</f>
        <v>169484</v>
      </c>
      <c r="E40" s="32">
        <f t="shared" si="9"/>
        <v>14737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46" si="10">SUM(D40:M40)</f>
        <v>184221</v>
      </c>
      <c r="O40" s="45">
        <f t="shared" si="8"/>
        <v>3.7891521658644947</v>
      </c>
      <c r="P40" s="10"/>
    </row>
    <row r="41" spans="1:16">
      <c r="A41" s="13"/>
      <c r="B41" s="39">
        <v>351.1</v>
      </c>
      <c r="C41" s="21" t="s">
        <v>50</v>
      </c>
      <c r="D41" s="46">
        <v>104454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104454</v>
      </c>
      <c r="O41" s="47">
        <f t="shared" si="8"/>
        <v>2.1484635320251759</v>
      </c>
      <c r="P41" s="9"/>
    </row>
    <row r="42" spans="1:16">
      <c r="A42" s="13"/>
      <c r="B42" s="39">
        <v>351.5</v>
      </c>
      <c r="C42" s="21" t="s">
        <v>51</v>
      </c>
      <c r="D42" s="46">
        <v>-24012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-24012</v>
      </c>
      <c r="O42" s="47">
        <f t="shared" si="8"/>
        <v>-0.49389115142539802</v>
      </c>
      <c r="P42" s="9"/>
    </row>
    <row r="43" spans="1:16">
      <c r="A43" s="13"/>
      <c r="B43" s="39">
        <v>354</v>
      </c>
      <c r="C43" s="21" t="s">
        <v>52</v>
      </c>
      <c r="D43" s="46">
        <v>89042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89042</v>
      </c>
      <c r="O43" s="47">
        <f t="shared" si="8"/>
        <v>1.8314615985848863</v>
      </c>
      <c r="P43" s="9"/>
    </row>
    <row r="44" spans="1:16">
      <c r="A44" s="13"/>
      <c r="B44" s="39">
        <v>359</v>
      </c>
      <c r="C44" s="21" t="s">
        <v>53</v>
      </c>
      <c r="D44" s="46">
        <v>0</v>
      </c>
      <c r="E44" s="46">
        <v>14737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14737</v>
      </c>
      <c r="O44" s="47">
        <f t="shared" si="8"/>
        <v>0.30311818667983054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SUM(D46:D52)</f>
        <v>1169415</v>
      </c>
      <c r="E45" s="32">
        <f t="shared" si="11"/>
        <v>725631</v>
      </c>
      <c r="F45" s="32">
        <f t="shared" si="11"/>
        <v>0</v>
      </c>
      <c r="G45" s="32">
        <f t="shared" si="11"/>
        <v>79764</v>
      </c>
      <c r="H45" s="32">
        <f t="shared" si="11"/>
        <v>0</v>
      </c>
      <c r="I45" s="32">
        <f t="shared" si="11"/>
        <v>0</v>
      </c>
      <c r="J45" s="32">
        <f t="shared" si="11"/>
        <v>147966</v>
      </c>
      <c r="K45" s="32">
        <f t="shared" si="11"/>
        <v>9896616</v>
      </c>
      <c r="L45" s="32">
        <f t="shared" si="11"/>
        <v>0</v>
      </c>
      <c r="M45" s="32">
        <f t="shared" si="11"/>
        <v>0</v>
      </c>
      <c r="N45" s="32">
        <f t="shared" si="10"/>
        <v>12019392</v>
      </c>
      <c r="O45" s="45">
        <f t="shared" si="8"/>
        <v>247.2210292484265</v>
      </c>
      <c r="P45" s="10"/>
    </row>
    <row r="46" spans="1:16">
      <c r="A46" s="12"/>
      <c r="B46" s="25">
        <v>361.1</v>
      </c>
      <c r="C46" s="20" t="s">
        <v>54</v>
      </c>
      <c r="D46" s="46">
        <v>309253</v>
      </c>
      <c r="E46" s="46">
        <v>1397</v>
      </c>
      <c r="F46" s="46">
        <v>0</v>
      </c>
      <c r="G46" s="46">
        <v>7276</v>
      </c>
      <c r="H46" s="46">
        <v>0</v>
      </c>
      <c r="I46" s="46">
        <v>0</v>
      </c>
      <c r="J46" s="46">
        <v>551</v>
      </c>
      <c r="K46" s="46">
        <v>1925440</v>
      </c>
      <c r="L46" s="46">
        <v>0</v>
      </c>
      <c r="M46" s="46">
        <v>0</v>
      </c>
      <c r="N46" s="46">
        <f t="shared" si="10"/>
        <v>2243917</v>
      </c>
      <c r="O46" s="47">
        <f t="shared" si="8"/>
        <v>46.154037599243075</v>
      </c>
      <c r="P46" s="9"/>
    </row>
    <row r="47" spans="1:16">
      <c r="A47" s="12"/>
      <c r="B47" s="25">
        <v>361.3</v>
      </c>
      <c r="C47" s="20" t="s">
        <v>55</v>
      </c>
      <c r="D47" s="46">
        <v>30075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-2222093</v>
      </c>
      <c r="L47" s="46">
        <v>0</v>
      </c>
      <c r="M47" s="46">
        <v>0</v>
      </c>
      <c r="N47" s="46">
        <f t="shared" ref="N47:N52" si="12">SUM(D47:M47)</f>
        <v>-2192018</v>
      </c>
      <c r="O47" s="47">
        <f t="shared" si="8"/>
        <v>-45.086552305730386</v>
      </c>
      <c r="P47" s="9"/>
    </row>
    <row r="48" spans="1:16">
      <c r="A48" s="12"/>
      <c r="B48" s="25">
        <v>362</v>
      </c>
      <c r="C48" s="20" t="s">
        <v>56</v>
      </c>
      <c r="D48" s="46">
        <v>0</v>
      </c>
      <c r="E48" s="46">
        <v>74009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74009</v>
      </c>
      <c r="O48" s="47">
        <f t="shared" si="8"/>
        <v>1.522255131844173</v>
      </c>
      <c r="P48" s="9"/>
    </row>
    <row r="49" spans="1:119">
      <c r="A49" s="12"/>
      <c r="B49" s="25">
        <v>364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30850</v>
      </c>
      <c r="K49" s="46">
        <v>0</v>
      </c>
      <c r="L49" s="46">
        <v>0</v>
      </c>
      <c r="M49" s="46">
        <v>0</v>
      </c>
      <c r="N49" s="46">
        <f t="shared" si="12"/>
        <v>30850</v>
      </c>
      <c r="O49" s="47">
        <f t="shared" si="8"/>
        <v>0.63453864823727835</v>
      </c>
      <c r="P49" s="9"/>
    </row>
    <row r="50" spans="1:119">
      <c r="A50" s="12"/>
      <c r="B50" s="25">
        <v>366</v>
      </c>
      <c r="C50" s="20" t="s">
        <v>58</v>
      </c>
      <c r="D50" s="46">
        <v>14490</v>
      </c>
      <c r="E50" s="46">
        <v>4550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19040</v>
      </c>
      <c r="O50" s="47">
        <f t="shared" si="8"/>
        <v>0.39162450121354231</v>
      </c>
      <c r="P50" s="9"/>
    </row>
    <row r="51" spans="1:119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10193269</v>
      </c>
      <c r="L51" s="46">
        <v>0</v>
      </c>
      <c r="M51" s="46">
        <v>0</v>
      </c>
      <c r="N51" s="46">
        <f t="shared" si="12"/>
        <v>10193269</v>
      </c>
      <c r="O51" s="47">
        <f t="shared" si="8"/>
        <v>209.66039326998231</v>
      </c>
      <c r="P51" s="9"/>
    </row>
    <row r="52" spans="1:119">
      <c r="A52" s="12"/>
      <c r="B52" s="25">
        <v>369.9</v>
      </c>
      <c r="C52" s="20" t="s">
        <v>60</v>
      </c>
      <c r="D52" s="46">
        <v>815597</v>
      </c>
      <c r="E52" s="46">
        <v>645675</v>
      </c>
      <c r="F52" s="46">
        <v>0</v>
      </c>
      <c r="G52" s="46">
        <v>72488</v>
      </c>
      <c r="H52" s="46">
        <v>0</v>
      </c>
      <c r="I52" s="46">
        <v>0</v>
      </c>
      <c r="J52" s="46">
        <v>116565</v>
      </c>
      <c r="K52" s="46">
        <v>0</v>
      </c>
      <c r="L52" s="46">
        <v>0</v>
      </c>
      <c r="M52" s="46">
        <v>0</v>
      </c>
      <c r="N52" s="46">
        <f t="shared" si="12"/>
        <v>1650325</v>
      </c>
      <c r="O52" s="47">
        <f t="shared" si="8"/>
        <v>33.944732403636515</v>
      </c>
      <c r="P52" s="9"/>
    </row>
    <row r="53" spans="1:119" ht="15.75">
      <c r="A53" s="29" t="s">
        <v>40</v>
      </c>
      <c r="B53" s="30"/>
      <c r="C53" s="31"/>
      <c r="D53" s="32">
        <f t="shared" ref="D53:M53" si="13">SUM(D54:D55)</f>
        <v>5244345</v>
      </c>
      <c r="E53" s="32">
        <f t="shared" si="13"/>
        <v>0</v>
      </c>
      <c r="F53" s="32">
        <f t="shared" si="13"/>
        <v>0</v>
      </c>
      <c r="G53" s="32">
        <f t="shared" si="13"/>
        <v>1534909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6779254</v>
      </c>
      <c r="O53" s="45">
        <f t="shared" si="8"/>
        <v>139.43917890493233</v>
      </c>
      <c r="P53" s="9"/>
    </row>
    <row r="54" spans="1:119">
      <c r="A54" s="12"/>
      <c r="B54" s="25">
        <v>381</v>
      </c>
      <c r="C54" s="20" t="s">
        <v>61</v>
      </c>
      <c r="D54" s="46">
        <v>803348</v>
      </c>
      <c r="E54" s="46">
        <v>0</v>
      </c>
      <c r="F54" s="46">
        <v>0</v>
      </c>
      <c r="G54" s="46">
        <v>1534909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2338257</v>
      </c>
      <c r="O54" s="47">
        <f t="shared" si="8"/>
        <v>48.094471183512276</v>
      </c>
      <c r="P54" s="9"/>
    </row>
    <row r="55" spans="1:119" ht="15.75" thickBot="1">
      <c r="A55" s="12"/>
      <c r="B55" s="25">
        <v>385</v>
      </c>
      <c r="C55" s="20" t="s">
        <v>79</v>
      </c>
      <c r="D55" s="46">
        <v>4440997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4440997</v>
      </c>
      <c r="O55" s="47">
        <f t="shared" si="8"/>
        <v>91.34470772142005</v>
      </c>
      <c r="P55" s="9"/>
    </row>
    <row r="56" spans="1:119" ht="16.5" thickBot="1">
      <c r="A56" s="14" t="s">
        <v>48</v>
      </c>
      <c r="B56" s="23"/>
      <c r="C56" s="22"/>
      <c r="D56" s="15">
        <f t="shared" ref="D56:M56" si="14">SUM(D5,D10,D18,D30,D40,D45,D53)</f>
        <v>71153137</v>
      </c>
      <c r="E56" s="15">
        <f t="shared" si="14"/>
        <v>5734869</v>
      </c>
      <c r="F56" s="15">
        <f t="shared" si="14"/>
        <v>0</v>
      </c>
      <c r="G56" s="15">
        <f t="shared" si="14"/>
        <v>2249755</v>
      </c>
      <c r="H56" s="15">
        <f t="shared" si="14"/>
        <v>0</v>
      </c>
      <c r="I56" s="15">
        <f t="shared" si="14"/>
        <v>0</v>
      </c>
      <c r="J56" s="15">
        <f t="shared" si="14"/>
        <v>8954673</v>
      </c>
      <c r="K56" s="15">
        <f t="shared" si="14"/>
        <v>9896616</v>
      </c>
      <c r="L56" s="15">
        <f t="shared" si="14"/>
        <v>0</v>
      </c>
      <c r="M56" s="15">
        <f t="shared" si="14"/>
        <v>0</v>
      </c>
      <c r="N56" s="15">
        <f>SUM(D56:M56)</f>
        <v>97989050</v>
      </c>
      <c r="O56" s="38">
        <f t="shared" si="8"/>
        <v>2015.4891192562425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80</v>
      </c>
      <c r="M58" s="48"/>
      <c r="N58" s="48"/>
      <c r="O58" s="43">
        <v>48618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76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49314943</v>
      </c>
      <c r="E5" s="27">
        <f t="shared" si="0"/>
        <v>669343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49984286</v>
      </c>
      <c r="O5" s="33">
        <f t="shared" ref="O5:O36" si="2">(N5/O$57)</f>
        <v>1031.8803881090009</v>
      </c>
      <c r="P5" s="6"/>
    </row>
    <row r="6" spans="1:133">
      <c r="A6" s="12"/>
      <c r="B6" s="25">
        <v>311</v>
      </c>
      <c r="C6" s="20" t="s">
        <v>3</v>
      </c>
      <c r="D6" s="46">
        <v>46762961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46762961</v>
      </c>
      <c r="O6" s="47">
        <f t="shared" si="2"/>
        <v>965.37904624277462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669343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669343</v>
      </c>
      <c r="O7" s="47">
        <f t="shared" si="2"/>
        <v>13.817981007431875</v>
      </c>
      <c r="P7" s="9"/>
    </row>
    <row r="8" spans="1:133">
      <c r="A8" s="12"/>
      <c r="B8" s="25">
        <v>314.2</v>
      </c>
      <c r="C8" s="20" t="s">
        <v>12</v>
      </c>
      <c r="D8" s="46">
        <v>1087582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1087582</v>
      </c>
      <c r="O8" s="47">
        <f t="shared" si="2"/>
        <v>22.452146985962013</v>
      </c>
      <c r="P8" s="9"/>
    </row>
    <row r="9" spans="1:133">
      <c r="A9" s="12"/>
      <c r="B9" s="25">
        <v>316</v>
      </c>
      <c r="C9" s="20" t="s">
        <v>13</v>
      </c>
      <c r="D9" s="46">
        <v>1464400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1464400</v>
      </c>
      <c r="O9" s="47">
        <f t="shared" si="2"/>
        <v>30.23121387283237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SUM(D11:D17)</f>
        <v>7403679</v>
      </c>
      <c r="E10" s="32">
        <f t="shared" si="3"/>
        <v>0</v>
      </c>
      <c r="F10" s="32">
        <f t="shared" si="3"/>
        <v>0</v>
      </c>
      <c r="G10" s="32">
        <f t="shared" si="3"/>
        <v>1024536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8428215</v>
      </c>
      <c r="O10" s="45">
        <f t="shared" si="2"/>
        <v>173.99287778695293</v>
      </c>
      <c r="P10" s="10"/>
    </row>
    <row r="11" spans="1:133">
      <c r="A11" s="12"/>
      <c r="B11" s="25">
        <v>322</v>
      </c>
      <c r="C11" s="20" t="s">
        <v>0</v>
      </c>
      <c r="D11" s="46">
        <v>2178588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2178588</v>
      </c>
      <c r="O11" s="47">
        <f t="shared" si="2"/>
        <v>44.97497935590421</v>
      </c>
      <c r="P11" s="9"/>
    </row>
    <row r="12" spans="1:133">
      <c r="A12" s="12"/>
      <c r="B12" s="25">
        <v>323.10000000000002</v>
      </c>
      <c r="C12" s="20" t="s">
        <v>15</v>
      </c>
      <c r="D12" s="46">
        <v>4763392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4763392</v>
      </c>
      <c r="O12" s="47">
        <f t="shared" si="2"/>
        <v>98.335920726672171</v>
      </c>
      <c r="P12" s="9"/>
    </row>
    <row r="13" spans="1:133">
      <c r="A13" s="12"/>
      <c r="B13" s="25">
        <v>323.7</v>
      </c>
      <c r="C13" s="20" t="s">
        <v>16</v>
      </c>
      <c r="D13" s="46">
        <v>276791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276791</v>
      </c>
      <c r="O13" s="47">
        <f t="shared" si="2"/>
        <v>5.7140999174236171</v>
      </c>
      <c r="P13" s="9"/>
    </row>
    <row r="14" spans="1:133">
      <c r="A14" s="12"/>
      <c r="B14" s="25">
        <v>324.12</v>
      </c>
      <c r="C14" s="20" t="s">
        <v>17</v>
      </c>
      <c r="D14" s="46">
        <v>0</v>
      </c>
      <c r="E14" s="46">
        <v>0</v>
      </c>
      <c r="F14" s="46">
        <v>0</v>
      </c>
      <c r="G14" s="46">
        <v>162394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162394</v>
      </c>
      <c r="O14" s="47">
        <f t="shared" si="2"/>
        <v>3.3524772914946324</v>
      </c>
      <c r="P14" s="9"/>
    </row>
    <row r="15" spans="1:133">
      <c r="A15" s="12"/>
      <c r="B15" s="25">
        <v>324.32</v>
      </c>
      <c r="C15" s="20" t="s">
        <v>18</v>
      </c>
      <c r="D15" s="46">
        <v>0</v>
      </c>
      <c r="E15" s="46">
        <v>0</v>
      </c>
      <c r="F15" s="46">
        <v>0</v>
      </c>
      <c r="G15" s="46">
        <v>446235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446235</v>
      </c>
      <c r="O15" s="47">
        <f t="shared" si="2"/>
        <v>9.2121180842279102</v>
      </c>
      <c r="P15" s="9"/>
    </row>
    <row r="16" spans="1:133">
      <c r="A16" s="12"/>
      <c r="B16" s="25">
        <v>324.61</v>
      </c>
      <c r="C16" s="20" t="s">
        <v>19</v>
      </c>
      <c r="D16" s="46">
        <v>0</v>
      </c>
      <c r="E16" s="46">
        <v>0</v>
      </c>
      <c r="F16" s="46">
        <v>0</v>
      </c>
      <c r="G16" s="46">
        <v>415907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415907</v>
      </c>
      <c r="O16" s="47">
        <f t="shared" si="2"/>
        <v>8.5860239471511139</v>
      </c>
      <c r="P16" s="9"/>
    </row>
    <row r="17" spans="1:16">
      <c r="A17" s="12"/>
      <c r="B17" s="25">
        <v>329</v>
      </c>
      <c r="C17" s="20" t="s">
        <v>21</v>
      </c>
      <c r="D17" s="46">
        <v>184908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184908</v>
      </c>
      <c r="O17" s="47">
        <f t="shared" si="2"/>
        <v>3.8172584640792735</v>
      </c>
      <c r="P17" s="9"/>
    </row>
    <row r="18" spans="1:16" ht="15.75">
      <c r="A18" s="29" t="s">
        <v>24</v>
      </c>
      <c r="B18" s="30"/>
      <c r="C18" s="31"/>
      <c r="D18" s="32">
        <f t="shared" ref="D18:M18" si="4">SUM(D19:D29)</f>
        <v>7791132</v>
      </c>
      <c r="E18" s="32">
        <f t="shared" si="4"/>
        <v>0</v>
      </c>
      <c r="F18" s="32">
        <f t="shared" si="4"/>
        <v>0</v>
      </c>
      <c r="G18" s="32">
        <f t="shared" si="4"/>
        <v>233439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8024571</v>
      </c>
      <c r="O18" s="45">
        <f t="shared" si="2"/>
        <v>165.66001238645748</v>
      </c>
      <c r="P18" s="10"/>
    </row>
    <row r="19" spans="1:16">
      <c r="A19" s="12"/>
      <c r="B19" s="25">
        <v>331.1</v>
      </c>
      <c r="C19" s="20" t="s">
        <v>22</v>
      </c>
      <c r="D19" s="46">
        <v>2060747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2060747</v>
      </c>
      <c r="O19" s="47">
        <f t="shared" si="2"/>
        <v>42.542258464079275</v>
      </c>
      <c r="P19" s="9"/>
    </row>
    <row r="20" spans="1:16">
      <c r="A20" s="12"/>
      <c r="B20" s="25">
        <v>331.7</v>
      </c>
      <c r="C20" s="20" t="s">
        <v>73</v>
      </c>
      <c r="D20" s="46">
        <v>0</v>
      </c>
      <c r="E20" s="46">
        <v>0</v>
      </c>
      <c r="F20" s="46">
        <v>0</v>
      </c>
      <c r="G20" s="46">
        <v>200000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200000</v>
      </c>
      <c r="O20" s="47">
        <f t="shared" si="2"/>
        <v>4.1288191577208915</v>
      </c>
      <c r="P20" s="9"/>
    </row>
    <row r="21" spans="1:16">
      <c r="A21" s="12"/>
      <c r="B21" s="25">
        <v>334.7</v>
      </c>
      <c r="C21" s="20" t="s">
        <v>25</v>
      </c>
      <c r="D21" s="46">
        <v>0</v>
      </c>
      <c r="E21" s="46">
        <v>0</v>
      </c>
      <c r="F21" s="46">
        <v>0</v>
      </c>
      <c r="G21" s="46">
        <v>33439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5">SUM(D21:M21)</f>
        <v>33439</v>
      </c>
      <c r="O21" s="47">
        <f t="shared" si="2"/>
        <v>0.6903179190751445</v>
      </c>
      <c r="P21" s="9"/>
    </row>
    <row r="22" spans="1:16">
      <c r="A22" s="12"/>
      <c r="B22" s="25">
        <v>335.12</v>
      </c>
      <c r="C22" s="20" t="s">
        <v>26</v>
      </c>
      <c r="D22" s="46">
        <v>994547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994547</v>
      </c>
      <c r="O22" s="47">
        <f t="shared" si="2"/>
        <v>20.531523534269198</v>
      </c>
      <c r="P22" s="9"/>
    </row>
    <row r="23" spans="1:16">
      <c r="A23" s="12"/>
      <c r="B23" s="25">
        <v>335.14</v>
      </c>
      <c r="C23" s="20" t="s">
        <v>27</v>
      </c>
      <c r="D23" s="46">
        <v>17480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17480</v>
      </c>
      <c r="O23" s="47">
        <f t="shared" si="2"/>
        <v>0.36085879438480595</v>
      </c>
      <c r="P23" s="9"/>
    </row>
    <row r="24" spans="1:16">
      <c r="A24" s="12"/>
      <c r="B24" s="25">
        <v>335.15</v>
      </c>
      <c r="C24" s="20" t="s">
        <v>28</v>
      </c>
      <c r="D24" s="46">
        <v>52844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52844</v>
      </c>
      <c r="O24" s="47">
        <f t="shared" si="2"/>
        <v>1.090916597853014</v>
      </c>
      <c r="P24" s="9"/>
    </row>
    <row r="25" spans="1:16">
      <c r="A25" s="12"/>
      <c r="B25" s="25">
        <v>335.18</v>
      </c>
      <c r="C25" s="20" t="s">
        <v>29</v>
      </c>
      <c r="D25" s="46">
        <v>3085029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3085029</v>
      </c>
      <c r="O25" s="47">
        <f t="shared" si="2"/>
        <v>63.687634186622624</v>
      </c>
      <c r="P25" s="9"/>
    </row>
    <row r="26" spans="1:16">
      <c r="A26" s="12"/>
      <c r="B26" s="25">
        <v>335.21</v>
      </c>
      <c r="C26" s="20" t="s">
        <v>30</v>
      </c>
      <c r="D26" s="46">
        <v>707902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707902</v>
      </c>
      <c r="O26" s="47">
        <f t="shared" si="2"/>
        <v>14.613996696944675</v>
      </c>
      <c r="P26" s="9"/>
    </row>
    <row r="27" spans="1:16">
      <c r="A27" s="12"/>
      <c r="B27" s="25">
        <v>335.49</v>
      </c>
      <c r="C27" s="20" t="s">
        <v>31</v>
      </c>
      <c r="D27" s="46">
        <v>29246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29246</v>
      </c>
      <c r="O27" s="47">
        <f t="shared" si="2"/>
        <v>0.60375722543352606</v>
      </c>
      <c r="P27" s="9"/>
    </row>
    <row r="28" spans="1:16">
      <c r="A28" s="12"/>
      <c r="B28" s="25">
        <v>337.2</v>
      </c>
      <c r="C28" s="20" t="s">
        <v>32</v>
      </c>
      <c r="D28" s="46">
        <v>606523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606523</v>
      </c>
      <c r="O28" s="47">
        <f t="shared" si="2"/>
        <v>12.521118909991742</v>
      </c>
      <c r="P28" s="9"/>
    </row>
    <row r="29" spans="1:16">
      <c r="A29" s="12"/>
      <c r="B29" s="25">
        <v>338</v>
      </c>
      <c r="C29" s="20" t="s">
        <v>33</v>
      </c>
      <c r="D29" s="46">
        <v>236814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236814</v>
      </c>
      <c r="O29" s="47">
        <f t="shared" si="2"/>
        <v>4.8888109000825768</v>
      </c>
      <c r="P29" s="9"/>
    </row>
    <row r="30" spans="1:16" ht="15.75">
      <c r="A30" s="29" t="s">
        <v>38</v>
      </c>
      <c r="B30" s="30"/>
      <c r="C30" s="31"/>
      <c r="D30" s="32">
        <f t="shared" ref="D30:M30" si="6">SUM(D31:D39)</f>
        <v>2219818</v>
      </c>
      <c r="E30" s="32">
        <f t="shared" si="6"/>
        <v>4043259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8554254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>SUM(D30:M30)</f>
        <v>14817331</v>
      </c>
      <c r="O30" s="45">
        <f t="shared" si="2"/>
        <v>305.89040049545832</v>
      </c>
      <c r="P30" s="10"/>
    </row>
    <row r="31" spans="1:16">
      <c r="A31" s="12"/>
      <c r="B31" s="25">
        <v>341.2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8554254</v>
      </c>
      <c r="K31" s="46">
        <v>0</v>
      </c>
      <c r="L31" s="46">
        <v>0</v>
      </c>
      <c r="M31" s="46">
        <v>0</v>
      </c>
      <c r="N31" s="46">
        <f t="shared" ref="N31:N39" si="7">SUM(D31:M31)</f>
        <v>8554254</v>
      </c>
      <c r="O31" s="47">
        <f t="shared" si="2"/>
        <v>176.59483897605284</v>
      </c>
      <c r="P31" s="9"/>
    </row>
    <row r="32" spans="1:16">
      <c r="A32" s="12"/>
      <c r="B32" s="25">
        <v>341.9</v>
      </c>
      <c r="C32" s="20" t="s">
        <v>42</v>
      </c>
      <c r="D32" s="46">
        <v>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55</v>
      </c>
      <c r="O32" s="47">
        <f t="shared" si="2"/>
        <v>1.1354252683732453E-3</v>
      </c>
      <c r="P32" s="9"/>
    </row>
    <row r="33" spans="1:16">
      <c r="A33" s="12"/>
      <c r="B33" s="25">
        <v>342.1</v>
      </c>
      <c r="C33" s="20" t="s">
        <v>43</v>
      </c>
      <c r="D33" s="46">
        <v>121377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121377</v>
      </c>
      <c r="O33" s="47">
        <f t="shared" si="2"/>
        <v>2.5057184145334435</v>
      </c>
      <c r="P33" s="9"/>
    </row>
    <row r="34" spans="1:16">
      <c r="A34" s="12"/>
      <c r="B34" s="25">
        <v>342.2</v>
      </c>
      <c r="C34" s="20" t="s">
        <v>44</v>
      </c>
      <c r="D34" s="46">
        <v>240369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240369</v>
      </c>
      <c r="O34" s="47">
        <f t="shared" si="2"/>
        <v>4.9622006606110656</v>
      </c>
      <c r="P34" s="9"/>
    </row>
    <row r="35" spans="1:16">
      <c r="A35" s="12"/>
      <c r="B35" s="25">
        <v>342.6</v>
      </c>
      <c r="C35" s="20" t="s">
        <v>45</v>
      </c>
      <c r="D35" s="46">
        <v>1665361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1665361</v>
      </c>
      <c r="O35" s="47">
        <f t="shared" si="2"/>
        <v>34.379872006606114</v>
      </c>
      <c r="P35" s="9"/>
    </row>
    <row r="36" spans="1:16">
      <c r="A36" s="12"/>
      <c r="B36" s="25">
        <v>342.9</v>
      </c>
      <c r="C36" s="20" t="s">
        <v>74</v>
      </c>
      <c r="D36" s="46">
        <v>4727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4727</v>
      </c>
      <c r="O36" s="47">
        <f t="shared" si="2"/>
        <v>9.7584640792733282E-2</v>
      </c>
      <c r="P36" s="9"/>
    </row>
    <row r="37" spans="1:16">
      <c r="A37" s="12"/>
      <c r="B37" s="25">
        <v>343.9</v>
      </c>
      <c r="C37" s="20" t="s">
        <v>46</v>
      </c>
      <c r="D37" s="46">
        <v>20218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20218</v>
      </c>
      <c r="O37" s="47">
        <f t="shared" ref="O37:O55" si="8">(N37/O$57)</f>
        <v>0.41738232865400493</v>
      </c>
      <c r="P37" s="9"/>
    </row>
    <row r="38" spans="1:16">
      <c r="A38" s="12"/>
      <c r="B38" s="25">
        <v>347.2</v>
      </c>
      <c r="C38" s="20" t="s">
        <v>47</v>
      </c>
      <c r="D38" s="46">
        <v>775</v>
      </c>
      <c r="E38" s="46">
        <v>4043259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4044034</v>
      </c>
      <c r="O38" s="47">
        <f t="shared" si="8"/>
        <v>83.485425268373248</v>
      </c>
      <c r="P38" s="9"/>
    </row>
    <row r="39" spans="1:16">
      <c r="A39" s="12"/>
      <c r="B39" s="25">
        <v>349</v>
      </c>
      <c r="C39" s="20" t="s">
        <v>1</v>
      </c>
      <c r="D39" s="46">
        <v>166936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166936</v>
      </c>
      <c r="O39" s="47">
        <f t="shared" si="8"/>
        <v>3.4462427745664739</v>
      </c>
      <c r="P39" s="9"/>
    </row>
    <row r="40" spans="1:16" ht="15.75">
      <c r="A40" s="29" t="s">
        <v>39</v>
      </c>
      <c r="B40" s="30"/>
      <c r="C40" s="31"/>
      <c r="D40" s="32">
        <f t="shared" ref="D40:M40" si="9">SUM(D41:D44)</f>
        <v>287126</v>
      </c>
      <c r="E40" s="32">
        <f t="shared" si="9"/>
        <v>14654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5" si="10">SUM(D40:M40)</f>
        <v>301780</v>
      </c>
      <c r="O40" s="45">
        <f t="shared" si="8"/>
        <v>6.2299752270850535</v>
      </c>
      <c r="P40" s="10"/>
    </row>
    <row r="41" spans="1:16">
      <c r="A41" s="13"/>
      <c r="B41" s="39">
        <v>351.1</v>
      </c>
      <c r="C41" s="21" t="s">
        <v>50</v>
      </c>
      <c r="D41" s="46">
        <v>115165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115165</v>
      </c>
      <c r="O41" s="47">
        <f t="shared" si="8"/>
        <v>2.3774772914946327</v>
      </c>
      <c r="P41" s="9"/>
    </row>
    <row r="42" spans="1:16">
      <c r="A42" s="13"/>
      <c r="B42" s="39">
        <v>351.5</v>
      </c>
      <c r="C42" s="21" t="s">
        <v>51</v>
      </c>
      <c r="D42" s="46">
        <v>79548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79548</v>
      </c>
      <c r="O42" s="47">
        <f t="shared" si="8"/>
        <v>1.6421965317919076</v>
      </c>
      <c r="P42" s="9"/>
    </row>
    <row r="43" spans="1:16">
      <c r="A43" s="13"/>
      <c r="B43" s="39">
        <v>354</v>
      </c>
      <c r="C43" s="21" t="s">
        <v>52</v>
      </c>
      <c r="D43" s="46">
        <v>92413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92413</v>
      </c>
      <c r="O43" s="47">
        <f t="shared" si="8"/>
        <v>1.9077828241123038</v>
      </c>
      <c r="P43" s="9"/>
    </row>
    <row r="44" spans="1:16">
      <c r="A44" s="13"/>
      <c r="B44" s="39">
        <v>359</v>
      </c>
      <c r="C44" s="21" t="s">
        <v>53</v>
      </c>
      <c r="D44" s="46">
        <v>0</v>
      </c>
      <c r="E44" s="46">
        <v>14654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14654</v>
      </c>
      <c r="O44" s="47">
        <f t="shared" si="8"/>
        <v>0.30251857968620977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SUM(D46:D51)</f>
        <v>1676349</v>
      </c>
      <c r="E45" s="32">
        <f t="shared" si="11"/>
        <v>592608</v>
      </c>
      <c r="F45" s="32">
        <f t="shared" si="11"/>
        <v>0</v>
      </c>
      <c r="G45" s="32">
        <f t="shared" si="11"/>
        <v>233623</v>
      </c>
      <c r="H45" s="32">
        <f t="shared" si="11"/>
        <v>0</v>
      </c>
      <c r="I45" s="32">
        <f t="shared" si="11"/>
        <v>0</v>
      </c>
      <c r="J45" s="32">
        <f t="shared" si="11"/>
        <v>343032</v>
      </c>
      <c r="K45" s="32">
        <f t="shared" si="11"/>
        <v>16414970</v>
      </c>
      <c r="L45" s="32">
        <f t="shared" si="11"/>
        <v>0</v>
      </c>
      <c r="M45" s="32">
        <f t="shared" si="11"/>
        <v>0</v>
      </c>
      <c r="N45" s="32">
        <f t="shared" si="10"/>
        <v>19260582</v>
      </c>
      <c r="O45" s="45">
        <f t="shared" si="8"/>
        <v>397.61729975227087</v>
      </c>
      <c r="P45" s="10"/>
    </row>
    <row r="46" spans="1:16">
      <c r="A46" s="12"/>
      <c r="B46" s="25">
        <v>361.1</v>
      </c>
      <c r="C46" s="20" t="s">
        <v>54</v>
      </c>
      <c r="D46" s="46">
        <v>514249</v>
      </c>
      <c r="E46" s="46">
        <v>4507</v>
      </c>
      <c r="F46" s="46">
        <v>0</v>
      </c>
      <c r="G46" s="46">
        <v>27879</v>
      </c>
      <c r="H46" s="46">
        <v>0</v>
      </c>
      <c r="I46" s="46">
        <v>0</v>
      </c>
      <c r="J46" s="46">
        <v>0</v>
      </c>
      <c r="K46" s="46">
        <v>1533212</v>
      </c>
      <c r="L46" s="46">
        <v>0</v>
      </c>
      <c r="M46" s="46">
        <v>0</v>
      </c>
      <c r="N46" s="46">
        <f t="shared" si="10"/>
        <v>2079847</v>
      </c>
      <c r="O46" s="47">
        <f t="shared" si="8"/>
        <v>42.936560693641617</v>
      </c>
      <c r="P46" s="9"/>
    </row>
    <row r="47" spans="1:16">
      <c r="A47" s="12"/>
      <c r="B47" s="25">
        <v>361.3</v>
      </c>
      <c r="C47" s="20" t="s">
        <v>55</v>
      </c>
      <c r="D47" s="46">
        <v>216997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4815625</v>
      </c>
      <c r="L47" s="46">
        <v>0</v>
      </c>
      <c r="M47" s="46">
        <v>0</v>
      </c>
      <c r="N47" s="46">
        <f t="shared" si="10"/>
        <v>5032622</v>
      </c>
      <c r="O47" s="47">
        <f t="shared" si="8"/>
        <v>103.89393063583815</v>
      </c>
      <c r="P47" s="9"/>
    </row>
    <row r="48" spans="1:16">
      <c r="A48" s="12"/>
      <c r="B48" s="25">
        <v>362</v>
      </c>
      <c r="C48" s="20" t="s">
        <v>56</v>
      </c>
      <c r="D48" s="46">
        <v>0</v>
      </c>
      <c r="E48" s="46">
        <v>68275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68275</v>
      </c>
      <c r="O48" s="47">
        <f t="shared" si="8"/>
        <v>1.4094756399669695</v>
      </c>
      <c r="P48" s="9"/>
    </row>
    <row r="49" spans="1:119">
      <c r="A49" s="12"/>
      <c r="B49" s="25">
        <v>366</v>
      </c>
      <c r="C49" s="20" t="s">
        <v>58</v>
      </c>
      <c r="D49" s="46">
        <v>210586</v>
      </c>
      <c r="E49" s="46">
        <v>800</v>
      </c>
      <c r="F49" s="46">
        <v>0</v>
      </c>
      <c r="G49" s="46">
        <v>92591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303977</v>
      </c>
      <c r="O49" s="47">
        <f t="shared" si="8"/>
        <v>6.2753303055326173</v>
      </c>
      <c r="P49" s="9"/>
    </row>
    <row r="50" spans="1:119">
      <c r="A50" s="12"/>
      <c r="B50" s="25">
        <v>368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10066133</v>
      </c>
      <c r="L50" s="46">
        <v>0</v>
      </c>
      <c r="M50" s="46">
        <v>0</v>
      </c>
      <c r="N50" s="46">
        <f t="shared" si="10"/>
        <v>10066133</v>
      </c>
      <c r="O50" s="47">
        <f t="shared" si="8"/>
        <v>207.80621387283236</v>
      </c>
      <c r="P50" s="9"/>
    </row>
    <row r="51" spans="1:119">
      <c r="A51" s="12"/>
      <c r="B51" s="25">
        <v>369.9</v>
      </c>
      <c r="C51" s="20" t="s">
        <v>60</v>
      </c>
      <c r="D51" s="46">
        <v>734517</v>
      </c>
      <c r="E51" s="46">
        <v>519026</v>
      </c>
      <c r="F51" s="46">
        <v>0</v>
      </c>
      <c r="G51" s="46">
        <v>113153</v>
      </c>
      <c r="H51" s="46">
        <v>0</v>
      </c>
      <c r="I51" s="46">
        <v>0</v>
      </c>
      <c r="J51" s="46">
        <v>343032</v>
      </c>
      <c r="K51" s="46">
        <v>0</v>
      </c>
      <c r="L51" s="46">
        <v>0</v>
      </c>
      <c r="M51" s="46">
        <v>0</v>
      </c>
      <c r="N51" s="46">
        <f t="shared" si="10"/>
        <v>1709728</v>
      </c>
      <c r="O51" s="47">
        <f t="shared" si="8"/>
        <v>35.295788604459126</v>
      </c>
      <c r="P51" s="9"/>
    </row>
    <row r="52" spans="1:119" ht="15.75">
      <c r="A52" s="29" t="s">
        <v>40</v>
      </c>
      <c r="B52" s="30"/>
      <c r="C52" s="31"/>
      <c r="D52" s="32">
        <f t="shared" ref="D52:M52" si="12">SUM(D53:D54)</f>
        <v>0</v>
      </c>
      <c r="E52" s="32">
        <f t="shared" si="12"/>
        <v>0</v>
      </c>
      <c r="F52" s="32">
        <f t="shared" si="12"/>
        <v>0</v>
      </c>
      <c r="G52" s="32">
        <f t="shared" si="12"/>
        <v>1454187</v>
      </c>
      <c r="H52" s="32">
        <f t="shared" si="12"/>
        <v>0</v>
      </c>
      <c r="I52" s="32">
        <f t="shared" si="12"/>
        <v>0</v>
      </c>
      <c r="J52" s="32">
        <f t="shared" si="12"/>
        <v>1167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0"/>
        <v>1455354</v>
      </c>
      <c r="O52" s="45">
        <f t="shared" si="8"/>
        <v>30.044467382328655</v>
      </c>
      <c r="P52" s="9"/>
    </row>
    <row r="53" spans="1:119">
      <c r="A53" s="12"/>
      <c r="B53" s="25">
        <v>381</v>
      </c>
      <c r="C53" s="20" t="s">
        <v>61</v>
      </c>
      <c r="D53" s="46">
        <v>0</v>
      </c>
      <c r="E53" s="46">
        <v>0</v>
      </c>
      <c r="F53" s="46">
        <v>0</v>
      </c>
      <c r="G53" s="46">
        <v>1454187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1454187</v>
      </c>
      <c r="O53" s="47">
        <f t="shared" si="8"/>
        <v>30.020375722543353</v>
      </c>
      <c r="P53" s="9"/>
    </row>
    <row r="54" spans="1:119" ht="15.75" thickBot="1">
      <c r="A54" s="12"/>
      <c r="B54" s="25">
        <v>389.1</v>
      </c>
      <c r="C54" s="20" t="s">
        <v>63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1167</v>
      </c>
      <c r="K54" s="46">
        <v>0</v>
      </c>
      <c r="L54" s="46">
        <v>0</v>
      </c>
      <c r="M54" s="46">
        <v>0</v>
      </c>
      <c r="N54" s="46">
        <f t="shared" si="10"/>
        <v>1167</v>
      </c>
      <c r="O54" s="47">
        <f t="shared" si="8"/>
        <v>2.4091659785301405E-2</v>
      </c>
      <c r="P54" s="9"/>
    </row>
    <row r="55" spans="1:119" ht="16.5" thickBot="1">
      <c r="A55" s="14" t="s">
        <v>48</v>
      </c>
      <c r="B55" s="23"/>
      <c r="C55" s="22"/>
      <c r="D55" s="15">
        <f t="shared" ref="D55:M55" si="13">SUM(D5,D10,D18,D30,D40,D45,D52)</f>
        <v>68693047</v>
      </c>
      <c r="E55" s="15">
        <f t="shared" si="13"/>
        <v>5319864</v>
      </c>
      <c r="F55" s="15">
        <f t="shared" si="13"/>
        <v>0</v>
      </c>
      <c r="G55" s="15">
        <f t="shared" si="13"/>
        <v>2945785</v>
      </c>
      <c r="H55" s="15">
        <f t="shared" si="13"/>
        <v>0</v>
      </c>
      <c r="I55" s="15">
        <f t="shared" si="13"/>
        <v>0</v>
      </c>
      <c r="J55" s="15">
        <f t="shared" si="13"/>
        <v>8898453</v>
      </c>
      <c r="K55" s="15">
        <f t="shared" si="13"/>
        <v>16414970</v>
      </c>
      <c r="L55" s="15">
        <f t="shared" si="13"/>
        <v>0</v>
      </c>
      <c r="M55" s="15">
        <f t="shared" si="13"/>
        <v>0</v>
      </c>
      <c r="N55" s="15">
        <f t="shared" si="10"/>
        <v>102272119</v>
      </c>
      <c r="O55" s="38">
        <f t="shared" si="8"/>
        <v>2111.315421139554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75</v>
      </c>
      <c r="M57" s="48"/>
      <c r="N57" s="48"/>
      <c r="O57" s="43">
        <v>48440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thickBot="1">
      <c r="A59" s="52" t="s">
        <v>76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53133673</v>
      </c>
      <c r="E5" s="27">
        <f t="shared" si="0"/>
        <v>673439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53807112</v>
      </c>
      <c r="O5" s="33">
        <f t="shared" ref="O5:O36" si="2">(N5/O$59)</f>
        <v>1077.4135880338799</v>
      </c>
      <c r="P5" s="6"/>
    </row>
    <row r="6" spans="1:133">
      <c r="A6" s="12"/>
      <c r="B6" s="25">
        <v>311</v>
      </c>
      <c r="C6" s="20" t="s">
        <v>3</v>
      </c>
      <c r="D6" s="46">
        <v>50314207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50314207</v>
      </c>
      <c r="O6" s="47">
        <f t="shared" si="2"/>
        <v>1007.4729580905469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673439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673439</v>
      </c>
      <c r="O7" s="47">
        <f t="shared" si="2"/>
        <v>13.484691936485053</v>
      </c>
      <c r="P7" s="9"/>
    </row>
    <row r="8" spans="1:133">
      <c r="A8" s="12"/>
      <c r="B8" s="25">
        <v>314.2</v>
      </c>
      <c r="C8" s="20" t="s">
        <v>12</v>
      </c>
      <c r="D8" s="46">
        <v>1278766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1278766</v>
      </c>
      <c r="O8" s="47">
        <f t="shared" si="2"/>
        <v>25.605534530746279</v>
      </c>
      <c r="P8" s="9"/>
    </row>
    <row r="9" spans="1:133">
      <c r="A9" s="12"/>
      <c r="B9" s="25">
        <v>316</v>
      </c>
      <c r="C9" s="20" t="s">
        <v>13</v>
      </c>
      <c r="D9" s="46">
        <v>1540700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1540700</v>
      </c>
      <c r="O9" s="47">
        <f t="shared" si="2"/>
        <v>30.8504034761018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SUM(D11:D18)</f>
        <v>7610904</v>
      </c>
      <c r="E10" s="32">
        <f t="shared" si="3"/>
        <v>0</v>
      </c>
      <c r="F10" s="32">
        <f t="shared" si="3"/>
        <v>0</v>
      </c>
      <c r="G10" s="32">
        <f t="shared" si="3"/>
        <v>567498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8178402</v>
      </c>
      <c r="O10" s="45">
        <f t="shared" si="2"/>
        <v>163.76127830840392</v>
      </c>
      <c r="P10" s="10"/>
    </row>
    <row r="11" spans="1:133">
      <c r="A11" s="12"/>
      <c r="B11" s="25">
        <v>322</v>
      </c>
      <c r="C11" s="20" t="s">
        <v>0</v>
      </c>
      <c r="D11" s="46">
        <v>1743559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1743559</v>
      </c>
      <c r="O11" s="47">
        <f t="shared" si="2"/>
        <v>34.912376604393181</v>
      </c>
      <c r="P11" s="9"/>
    </row>
    <row r="12" spans="1:133">
      <c r="A12" s="12"/>
      <c r="B12" s="25">
        <v>323.10000000000002</v>
      </c>
      <c r="C12" s="20" t="s">
        <v>15</v>
      </c>
      <c r="D12" s="46">
        <v>5353322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8" si="4">SUM(D12:M12)</f>
        <v>5353322</v>
      </c>
      <c r="O12" s="47">
        <f t="shared" si="2"/>
        <v>107.19292765463247</v>
      </c>
      <c r="P12" s="9"/>
    </row>
    <row r="13" spans="1:133">
      <c r="A13" s="12"/>
      <c r="B13" s="25">
        <v>323.7</v>
      </c>
      <c r="C13" s="20" t="s">
        <v>16</v>
      </c>
      <c r="D13" s="46">
        <v>349642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349642</v>
      </c>
      <c r="O13" s="47">
        <f t="shared" si="2"/>
        <v>7.0011012995334498</v>
      </c>
      <c r="P13" s="9"/>
    </row>
    <row r="14" spans="1:133">
      <c r="A14" s="12"/>
      <c r="B14" s="25">
        <v>324.12</v>
      </c>
      <c r="C14" s="20" t="s">
        <v>17</v>
      </c>
      <c r="D14" s="46">
        <v>0</v>
      </c>
      <c r="E14" s="46">
        <v>0</v>
      </c>
      <c r="F14" s="46">
        <v>0</v>
      </c>
      <c r="G14" s="46">
        <v>90137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90137</v>
      </c>
      <c r="O14" s="47">
        <f t="shared" si="2"/>
        <v>1.8048697463006347</v>
      </c>
      <c r="P14" s="9"/>
    </row>
    <row r="15" spans="1:133">
      <c r="A15" s="12"/>
      <c r="B15" s="25">
        <v>324.32</v>
      </c>
      <c r="C15" s="20" t="s">
        <v>18</v>
      </c>
      <c r="D15" s="46">
        <v>0</v>
      </c>
      <c r="E15" s="46">
        <v>0</v>
      </c>
      <c r="F15" s="46">
        <v>0</v>
      </c>
      <c r="G15" s="46">
        <v>237674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237674</v>
      </c>
      <c r="O15" s="47">
        <f t="shared" si="2"/>
        <v>4.7590957329648989</v>
      </c>
      <c r="P15" s="9"/>
    </row>
    <row r="16" spans="1:133">
      <c r="A16" s="12"/>
      <c r="B16" s="25">
        <v>324.61</v>
      </c>
      <c r="C16" s="20" t="s">
        <v>19</v>
      </c>
      <c r="D16" s="46">
        <v>0</v>
      </c>
      <c r="E16" s="46">
        <v>0</v>
      </c>
      <c r="F16" s="46">
        <v>0</v>
      </c>
      <c r="G16" s="46">
        <v>208258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208258</v>
      </c>
      <c r="O16" s="47">
        <f t="shared" si="2"/>
        <v>4.17008069522036</v>
      </c>
      <c r="P16" s="9"/>
    </row>
    <row r="17" spans="1:16">
      <c r="A17" s="12"/>
      <c r="B17" s="25">
        <v>324.62</v>
      </c>
      <c r="C17" s="20" t="s">
        <v>20</v>
      </c>
      <c r="D17" s="46">
        <v>0</v>
      </c>
      <c r="E17" s="46">
        <v>0</v>
      </c>
      <c r="F17" s="46">
        <v>0</v>
      </c>
      <c r="G17" s="46">
        <v>31429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31429</v>
      </c>
      <c r="O17" s="47">
        <f t="shared" si="2"/>
        <v>0.6293226006687892</v>
      </c>
      <c r="P17" s="9"/>
    </row>
    <row r="18" spans="1:16">
      <c r="A18" s="12"/>
      <c r="B18" s="25">
        <v>329</v>
      </c>
      <c r="C18" s="20" t="s">
        <v>21</v>
      </c>
      <c r="D18" s="46">
        <v>164381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164381</v>
      </c>
      <c r="O18" s="47">
        <f t="shared" si="2"/>
        <v>3.2915039746901344</v>
      </c>
      <c r="P18" s="9"/>
    </row>
    <row r="19" spans="1:16" ht="15.75">
      <c r="A19" s="29" t="s">
        <v>24</v>
      </c>
      <c r="B19" s="30"/>
      <c r="C19" s="31"/>
      <c r="D19" s="32">
        <f t="shared" ref="D19:M19" si="5">SUM(D20:D30)</f>
        <v>5738893</v>
      </c>
      <c r="E19" s="32">
        <f t="shared" si="5"/>
        <v>16381</v>
      </c>
      <c r="F19" s="32">
        <f t="shared" si="5"/>
        <v>0</v>
      </c>
      <c r="G19" s="32">
        <f t="shared" si="5"/>
        <v>138401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>SUM(D19:M19)</f>
        <v>5893675</v>
      </c>
      <c r="O19" s="45">
        <f t="shared" si="2"/>
        <v>118.01275505096014</v>
      </c>
      <c r="P19" s="10"/>
    </row>
    <row r="20" spans="1:16">
      <c r="A20" s="12"/>
      <c r="B20" s="25">
        <v>331.1</v>
      </c>
      <c r="C20" s="20" t="s">
        <v>22</v>
      </c>
      <c r="D20" s="46">
        <v>149527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149527</v>
      </c>
      <c r="O20" s="47">
        <f t="shared" si="2"/>
        <v>2.9940730061472536</v>
      </c>
      <c r="P20" s="9"/>
    </row>
    <row r="21" spans="1:16">
      <c r="A21" s="12"/>
      <c r="B21" s="25">
        <v>331.2</v>
      </c>
      <c r="C21" s="20" t="s">
        <v>23</v>
      </c>
      <c r="D21" s="46">
        <v>40536</v>
      </c>
      <c r="E21" s="46">
        <v>16381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6">SUM(D21:M21)</f>
        <v>56917</v>
      </c>
      <c r="O21" s="47">
        <f t="shared" si="2"/>
        <v>1.1396848280971545</v>
      </c>
      <c r="P21" s="9"/>
    </row>
    <row r="22" spans="1:16">
      <c r="A22" s="12"/>
      <c r="B22" s="25">
        <v>334.7</v>
      </c>
      <c r="C22" s="20" t="s">
        <v>25</v>
      </c>
      <c r="D22" s="46">
        <v>0</v>
      </c>
      <c r="E22" s="46">
        <v>0</v>
      </c>
      <c r="F22" s="46">
        <v>0</v>
      </c>
      <c r="G22" s="46">
        <v>138401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138401</v>
      </c>
      <c r="O22" s="47">
        <f t="shared" si="2"/>
        <v>2.7712901223443662</v>
      </c>
      <c r="P22" s="9"/>
    </row>
    <row r="23" spans="1:16">
      <c r="A23" s="12"/>
      <c r="B23" s="25">
        <v>335.12</v>
      </c>
      <c r="C23" s="20" t="s">
        <v>26</v>
      </c>
      <c r="D23" s="46">
        <v>995725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995725</v>
      </c>
      <c r="O23" s="47">
        <f t="shared" si="2"/>
        <v>19.938026871708615</v>
      </c>
      <c r="P23" s="9"/>
    </row>
    <row r="24" spans="1:16">
      <c r="A24" s="12"/>
      <c r="B24" s="25">
        <v>335.14</v>
      </c>
      <c r="C24" s="20" t="s">
        <v>27</v>
      </c>
      <c r="D24" s="46">
        <v>17481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17481</v>
      </c>
      <c r="O24" s="47">
        <f t="shared" si="2"/>
        <v>0.35003303898600346</v>
      </c>
      <c r="P24" s="9"/>
    </row>
    <row r="25" spans="1:16">
      <c r="A25" s="12"/>
      <c r="B25" s="25">
        <v>335.15</v>
      </c>
      <c r="C25" s="20" t="s">
        <v>28</v>
      </c>
      <c r="D25" s="46">
        <v>54021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54021</v>
      </c>
      <c r="O25" s="47">
        <f t="shared" si="2"/>
        <v>1.0816964017540698</v>
      </c>
      <c r="P25" s="9"/>
    </row>
    <row r="26" spans="1:16">
      <c r="A26" s="12"/>
      <c r="B26" s="25">
        <v>335.18</v>
      </c>
      <c r="C26" s="20" t="s">
        <v>29</v>
      </c>
      <c r="D26" s="46">
        <v>3052952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3052952</v>
      </c>
      <c r="O26" s="47">
        <f t="shared" si="2"/>
        <v>61.131174786247776</v>
      </c>
      <c r="P26" s="9"/>
    </row>
    <row r="27" spans="1:16">
      <c r="A27" s="12"/>
      <c r="B27" s="25">
        <v>335.21</v>
      </c>
      <c r="C27" s="20" t="s">
        <v>30</v>
      </c>
      <c r="D27" s="46">
        <v>703304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703304</v>
      </c>
      <c r="O27" s="47">
        <f t="shared" si="2"/>
        <v>14.082697583148114</v>
      </c>
      <c r="P27" s="9"/>
    </row>
    <row r="28" spans="1:16">
      <c r="A28" s="12"/>
      <c r="B28" s="25">
        <v>335.49</v>
      </c>
      <c r="C28" s="20" t="s">
        <v>31</v>
      </c>
      <c r="D28" s="46">
        <v>27232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27232</v>
      </c>
      <c r="O28" s="47">
        <f t="shared" si="2"/>
        <v>0.54528343445265415</v>
      </c>
      <c r="P28" s="9"/>
    </row>
    <row r="29" spans="1:16">
      <c r="A29" s="12"/>
      <c r="B29" s="25">
        <v>337.2</v>
      </c>
      <c r="C29" s="20" t="s">
        <v>32</v>
      </c>
      <c r="D29" s="46">
        <v>585775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585775</v>
      </c>
      <c r="O29" s="47">
        <f t="shared" si="2"/>
        <v>11.729340621933883</v>
      </c>
      <c r="P29" s="9"/>
    </row>
    <row r="30" spans="1:16">
      <c r="A30" s="12"/>
      <c r="B30" s="25">
        <v>338</v>
      </c>
      <c r="C30" s="20" t="s">
        <v>33</v>
      </c>
      <c r="D30" s="46">
        <v>112340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112340</v>
      </c>
      <c r="O30" s="47">
        <f t="shared" si="2"/>
        <v>2.2494543561402454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SUM(D32:D39)</f>
        <v>1936372</v>
      </c>
      <c r="E31" s="32">
        <f t="shared" si="7"/>
        <v>3928860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8387069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14252301</v>
      </c>
      <c r="O31" s="45">
        <f t="shared" si="2"/>
        <v>285.38277167057129</v>
      </c>
      <c r="P31" s="10"/>
    </row>
    <row r="32" spans="1:16">
      <c r="A32" s="12"/>
      <c r="B32" s="25">
        <v>341.2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8387069</v>
      </c>
      <c r="K32" s="46">
        <v>0</v>
      </c>
      <c r="L32" s="46">
        <v>0</v>
      </c>
      <c r="M32" s="46">
        <v>0</v>
      </c>
      <c r="N32" s="46">
        <f>SUM(D32:M32)</f>
        <v>8387069</v>
      </c>
      <c r="O32" s="47">
        <f t="shared" si="2"/>
        <v>167.93954866742757</v>
      </c>
      <c r="P32" s="9"/>
    </row>
    <row r="33" spans="1:16">
      <c r="A33" s="12"/>
      <c r="B33" s="25">
        <v>341.9</v>
      </c>
      <c r="C33" s="20" t="s">
        <v>42</v>
      </c>
      <c r="D33" s="46">
        <v>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56</v>
      </c>
      <c r="O33" s="47">
        <f t="shared" si="2"/>
        <v>1.1213231613303699E-3</v>
      </c>
      <c r="P33" s="9"/>
    </row>
    <row r="34" spans="1:16">
      <c r="A34" s="12"/>
      <c r="B34" s="25">
        <v>342.1</v>
      </c>
      <c r="C34" s="20" t="s">
        <v>43</v>
      </c>
      <c r="D34" s="46">
        <v>64073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64073</v>
      </c>
      <c r="O34" s="47">
        <f t="shared" si="2"/>
        <v>1.2829739092128711</v>
      </c>
      <c r="P34" s="9"/>
    </row>
    <row r="35" spans="1:16">
      <c r="A35" s="12"/>
      <c r="B35" s="25">
        <v>342.2</v>
      </c>
      <c r="C35" s="20" t="s">
        <v>44</v>
      </c>
      <c r="D35" s="46">
        <v>257241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257241</v>
      </c>
      <c r="O35" s="47">
        <f t="shared" si="2"/>
        <v>5.1508980597104586</v>
      </c>
      <c r="P35" s="9"/>
    </row>
    <row r="36" spans="1:16">
      <c r="A36" s="12"/>
      <c r="B36" s="25">
        <v>342.6</v>
      </c>
      <c r="C36" s="20" t="s">
        <v>45</v>
      </c>
      <c r="D36" s="46">
        <v>1529452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1529452</v>
      </c>
      <c r="O36" s="47">
        <f t="shared" si="2"/>
        <v>30.625177709697443</v>
      </c>
      <c r="P36" s="9"/>
    </row>
    <row r="37" spans="1:16">
      <c r="A37" s="12"/>
      <c r="B37" s="25">
        <v>343.9</v>
      </c>
      <c r="C37" s="20" t="s">
        <v>46</v>
      </c>
      <c r="D37" s="46">
        <v>18499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18499</v>
      </c>
      <c r="O37" s="47">
        <f t="shared" ref="O37:O57" si="9">(N37/O$59)</f>
        <v>0.37041709216875912</v>
      </c>
      <c r="P37" s="9"/>
    </row>
    <row r="38" spans="1:16">
      <c r="A38" s="12"/>
      <c r="B38" s="25">
        <v>347.2</v>
      </c>
      <c r="C38" s="20" t="s">
        <v>47</v>
      </c>
      <c r="D38" s="46">
        <v>755</v>
      </c>
      <c r="E38" s="46">
        <v>3928860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3929615</v>
      </c>
      <c r="O38" s="47">
        <f t="shared" si="9"/>
        <v>78.685148475200734</v>
      </c>
      <c r="P38" s="9"/>
    </row>
    <row r="39" spans="1:16">
      <c r="A39" s="12"/>
      <c r="B39" s="25">
        <v>349</v>
      </c>
      <c r="C39" s="20" t="s">
        <v>1</v>
      </c>
      <c r="D39" s="46">
        <v>66296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0">SUM(D39:M39)</f>
        <v>66296</v>
      </c>
      <c r="O39" s="47">
        <f t="shared" si="9"/>
        <v>1.3274864339921106</v>
      </c>
      <c r="P39" s="9"/>
    </row>
    <row r="40" spans="1:16" ht="15.75">
      <c r="A40" s="29" t="s">
        <v>39</v>
      </c>
      <c r="B40" s="30"/>
      <c r="C40" s="31"/>
      <c r="D40" s="32">
        <f t="shared" ref="D40:M40" si="11">SUM(D41:D44)</f>
        <v>424258</v>
      </c>
      <c r="E40" s="32">
        <f t="shared" si="11"/>
        <v>11970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0"/>
        <v>436228</v>
      </c>
      <c r="O40" s="45">
        <f t="shared" si="9"/>
        <v>8.7348671432290104</v>
      </c>
      <c r="P40" s="10"/>
    </row>
    <row r="41" spans="1:16">
      <c r="A41" s="13"/>
      <c r="B41" s="39">
        <v>351.1</v>
      </c>
      <c r="C41" s="21" t="s">
        <v>50</v>
      </c>
      <c r="D41" s="46">
        <v>118913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118913</v>
      </c>
      <c r="O41" s="47">
        <f t="shared" si="9"/>
        <v>2.3810696622013978</v>
      </c>
      <c r="P41" s="9"/>
    </row>
    <row r="42" spans="1:16">
      <c r="A42" s="13"/>
      <c r="B42" s="39">
        <v>351.5</v>
      </c>
      <c r="C42" s="21" t="s">
        <v>51</v>
      </c>
      <c r="D42" s="46">
        <v>100762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100762</v>
      </c>
      <c r="O42" s="47">
        <f t="shared" si="9"/>
        <v>2.0176207925351917</v>
      </c>
      <c r="P42" s="9"/>
    </row>
    <row r="43" spans="1:16">
      <c r="A43" s="13"/>
      <c r="B43" s="39">
        <v>354</v>
      </c>
      <c r="C43" s="21" t="s">
        <v>52</v>
      </c>
      <c r="D43" s="46">
        <v>204583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204583</v>
      </c>
      <c r="O43" s="47">
        <f t="shared" si="9"/>
        <v>4.0964938627580549</v>
      </c>
      <c r="P43" s="9"/>
    </row>
    <row r="44" spans="1:16">
      <c r="A44" s="13"/>
      <c r="B44" s="39">
        <v>359</v>
      </c>
      <c r="C44" s="21" t="s">
        <v>53</v>
      </c>
      <c r="D44" s="46">
        <v>0</v>
      </c>
      <c r="E44" s="46">
        <v>11970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11970</v>
      </c>
      <c r="O44" s="47">
        <f t="shared" si="9"/>
        <v>0.23968282573436656</v>
      </c>
      <c r="P44" s="9"/>
    </row>
    <row r="45" spans="1:16" ht="15.75">
      <c r="A45" s="29" t="s">
        <v>4</v>
      </c>
      <c r="B45" s="30"/>
      <c r="C45" s="31"/>
      <c r="D45" s="32">
        <f t="shared" ref="D45:M45" si="12">SUM(D46:D52)</f>
        <v>2103388</v>
      </c>
      <c r="E45" s="32">
        <f t="shared" si="12"/>
        <v>683168</v>
      </c>
      <c r="F45" s="32">
        <f t="shared" si="12"/>
        <v>0</v>
      </c>
      <c r="G45" s="32">
        <f t="shared" si="12"/>
        <v>698404</v>
      </c>
      <c r="H45" s="32">
        <f t="shared" si="12"/>
        <v>0</v>
      </c>
      <c r="I45" s="32">
        <f t="shared" si="12"/>
        <v>0</v>
      </c>
      <c r="J45" s="32">
        <f t="shared" si="12"/>
        <v>64594</v>
      </c>
      <c r="K45" s="32">
        <f t="shared" si="12"/>
        <v>11687137</v>
      </c>
      <c r="L45" s="32">
        <f t="shared" si="12"/>
        <v>0</v>
      </c>
      <c r="M45" s="32">
        <f t="shared" si="12"/>
        <v>0</v>
      </c>
      <c r="N45" s="32">
        <f t="shared" si="10"/>
        <v>15236691</v>
      </c>
      <c r="O45" s="45">
        <f t="shared" si="9"/>
        <v>305.09383072024991</v>
      </c>
      <c r="P45" s="10"/>
    </row>
    <row r="46" spans="1:16">
      <c r="A46" s="12"/>
      <c r="B46" s="25">
        <v>361.1</v>
      </c>
      <c r="C46" s="20" t="s">
        <v>54</v>
      </c>
      <c r="D46" s="46">
        <v>1225253</v>
      </c>
      <c r="E46" s="46">
        <v>13295</v>
      </c>
      <c r="F46" s="46">
        <v>0</v>
      </c>
      <c r="G46" s="46">
        <v>115833</v>
      </c>
      <c r="H46" s="46">
        <v>0</v>
      </c>
      <c r="I46" s="46">
        <v>0</v>
      </c>
      <c r="J46" s="46">
        <v>0</v>
      </c>
      <c r="K46" s="46">
        <v>1356605</v>
      </c>
      <c r="L46" s="46">
        <v>0</v>
      </c>
      <c r="M46" s="46">
        <v>0</v>
      </c>
      <c r="N46" s="46">
        <f t="shared" si="10"/>
        <v>2710986</v>
      </c>
      <c r="O46" s="47">
        <f t="shared" si="9"/>
        <v>54.283774854328108</v>
      </c>
      <c r="P46" s="9"/>
    </row>
    <row r="47" spans="1:16">
      <c r="A47" s="12"/>
      <c r="B47" s="25">
        <v>361.3</v>
      </c>
      <c r="C47" s="20" t="s">
        <v>55</v>
      </c>
      <c r="D47" s="46">
        <v>60366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1153639</v>
      </c>
      <c r="L47" s="46">
        <v>0</v>
      </c>
      <c r="M47" s="46">
        <v>0</v>
      </c>
      <c r="N47" s="46">
        <f t="shared" ref="N47:N52" si="13">SUM(D47:M47)</f>
        <v>1214005</v>
      </c>
      <c r="O47" s="47">
        <f t="shared" si="9"/>
        <v>24.30878436555135</v>
      </c>
      <c r="P47" s="9"/>
    </row>
    <row r="48" spans="1:16">
      <c r="A48" s="12"/>
      <c r="B48" s="25">
        <v>362</v>
      </c>
      <c r="C48" s="20" t="s">
        <v>56</v>
      </c>
      <c r="D48" s="46">
        <v>0</v>
      </c>
      <c r="E48" s="46">
        <v>67250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67250</v>
      </c>
      <c r="O48" s="47">
        <f t="shared" si="9"/>
        <v>1.3465889749904887</v>
      </c>
      <c r="P48" s="9"/>
    </row>
    <row r="49" spans="1:119">
      <c r="A49" s="12"/>
      <c r="B49" s="25">
        <v>364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-34336</v>
      </c>
      <c r="K49" s="46">
        <v>0</v>
      </c>
      <c r="L49" s="46">
        <v>0</v>
      </c>
      <c r="M49" s="46">
        <v>0</v>
      </c>
      <c r="N49" s="46">
        <f t="shared" si="13"/>
        <v>-34336</v>
      </c>
      <c r="O49" s="47">
        <f t="shared" si="9"/>
        <v>-0.68753128691856391</v>
      </c>
      <c r="P49" s="9"/>
    </row>
    <row r="50" spans="1:119">
      <c r="A50" s="12"/>
      <c r="B50" s="25">
        <v>366</v>
      </c>
      <c r="C50" s="20" t="s">
        <v>58</v>
      </c>
      <c r="D50" s="46">
        <v>52890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52890</v>
      </c>
      <c r="O50" s="47">
        <f t="shared" si="9"/>
        <v>1.0590496786207726</v>
      </c>
      <c r="P50" s="9"/>
    </row>
    <row r="51" spans="1:119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9176893</v>
      </c>
      <c r="L51" s="46">
        <v>0</v>
      </c>
      <c r="M51" s="46">
        <v>0</v>
      </c>
      <c r="N51" s="46">
        <f t="shared" si="13"/>
        <v>9176893</v>
      </c>
      <c r="O51" s="47">
        <f t="shared" si="9"/>
        <v>183.7546905348311</v>
      </c>
      <c r="P51" s="9"/>
    </row>
    <row r="52" spans="1:119">
      <c r="A52" s="12"/>
      <c r="B52" s="25">
        <v>369.9</v>
      </c>
      <c r="C52" s="20" t="s">
        <v>60</v>
      </c>
      <c r="D52" s="46">
        <v>764879</v>
      </c>
      <c r="E52" s="46">
        <v>602623</v>
      </c>
      <c r="F52" s="46">
        <v>0</v>
      </c>
      <c r="G52" s="46">
        <v>582571</v>
      </c>
      <c r="H52" s="46">
        <v>0</v>
      </c>
      <c r="I52" s="46">
        <v>0</v>
      </c>
      <c r="J52" s="46">
        <v>98930</v>
      </c>
      <c r="K52" s="46">
        <v>0</v>
      </c>
      <c r="L52" s="46">
        <v>0</v>
      </c>
      <c r="M52" s="46">
        <v>0</v>
      </c>
      <c r="N52" s="46">
        <f t="shared" si="13"/>
        <v>2049003</v>
      </c>
      <c r="O52" s="47">
        <f t="shared" si="9"/>
        <v>41.028473598846638</v>
      </c>
      <c r="P52" s="9"/>
    </row>
    <row r="53" spans="1:119" ht="15.75">
      <c r="A53" s="29" t="s">
        <v>40</v>
      </c>
      <c r="B53" s="30"/>
      <c r="C53" s="31"/>
      <c r="D53" s="32">
        <f t="shared" ref="D53:M53" si="14">SUM(D54:D56)</f>
        <v>370040</v>
      </c>
      <c r="E53" s="32">
        <f t="shared" si="14"/>
        <v>943</v>
      </c>
      <c r="F53" s="32">
        <f t="shared" si="14"/>
        <v>0</v>
      </c>
      <c r="G53" s="32">
        <f t="shared" si="14"/>
        <v>3927373</v>
      </c>
      <c r="H53" s="32">
        <f t="shared" si="14"/>
        <v>0</v>
      </c>
      <c r="I53" s="32">
        <f t="shared" si="14"/>
        <v>0</v>
      </c>
      <c r="J53" s="32">
        <f t="shared" si="14"/>
        <v>578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>SUM(D53:M53)</f>
        <v>4298934</v>
      </c>
      <c r="O53" s="45">
        <f t="shared" si="9"/>
        <v>86.080254700546647</v>
      </c>
      <c r="P53" s="9"/>
    </row>
    <row r="54" spans="1:119">
      <c r="A54" s="12"/>
      <c r="B54" s="25">
        <v>381</v>
      </c>
      <c r="C54" s="20" t="s">
        <v>61</v>
      </c>
      <c r="D54" s="46">
        <v>362762</v>
      </c>
      <c r="E54" s="46">
        <v>943</v>
      </c>
      <c r="F54" s="46">
        <v>0</v>
      </c>
      <c r="G54" s="46">
        <v>3927373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4291078</v>
      </c>
      <c r="O54" s="47">
        <f t="shared" si="9"/>
        <v>85.922949079914304</v>
      </c>
      <c r="P54" s="9"/>
    </row>
    <row r="55" spans="1:119">
      <c r="A55" s="12"/>
      <c r="B55" s="25">
        <v>388.1</v>
      </c>
      <c r="C55" s="20" t="s">
        <v>62</v>
      </c>
      <c r="D55" s="46">
        <v>7278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7278</v>
      </c>
      <c r="O55" s="47">
        <f t="shared" si="9"/>
        <v>0.14573196371718627</v>
      </c>
      <c r="P55" s="9"/>
    </row>
    <row r="56" spans="1:119" ht="15.75" thickBot="1">
      <c r="A56" s="12"/>
      <c r="B56" s="25">
        <v>389.1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578</v>
      </c>
      <c r="K56" s="46">
        <v>0</v>
      </c>
      <c r="L56" s="46">
        <v>0</v>
      </c>
      <c r="M56" s="46">
        <v>0</v>
      </c>
      <c r="N56" s="46">
        <f>SUM(D56:M56)</f>
        <v>578</v>
      </c>
      <c r="O56" s="47">
        <f t="shared" si="9"/>
        <v>1.1573656915159889E-2</v>
      </c>
      <c r="P56" s="9"/>
    </row>
    <row r="57" spans="1:119" ht="16.5" thickBot="1">
      <c r="A57" s="14" t="s">
        <v>48</v>
      </c>
      <c r="B57" s="23"/>
      <c r="C57" s="22"/>
      <c r="D57" s="15">
        <f t="shared" ref="D57:M57" si="15">SUM(D5,D10,D19,D31,D40,D45,D53)</f>
        <v>71317528</v>
      </c>
      <c r="E57" s="15">
        <f t="shared" si="15"/>
        <v>5314761</v>
      </c>
      <c r="F57" s="15">
        <f t="shared" si="15"/>
        <v>0</v>
      </c>
      <c r="G57" s="15">
        <f t="shared" si="15"/>
        <v>5331676</v>
      </c>
      <c r="H57" s="15">
        <f t="shared" si="15"/>
        <v>0</v>
      </c>
      <c r="I57" s="15">
        <f t="shared" si="15"/>
        <v>0</v>
      </c>
      <c r="J57" s="15">
        <f t="shared" si="15"/>
        <v>8452241</v>
      </c>
      <c r="K57" s="15">
        <f t="shared" si="15"/>
        <v>11687137</v>
      </c>
      <c r="L57" s="15">
        <f t="shared" si="15"/>
        <v>0</v>
      </c>
      <c r="M57" s="15">
        <f t="shared" si="15"/>
        <v>0</v>
      </c>
      <c r="N57" s="15">
        <f>SUM(D57:M57)</f>
        <v>102103343</v>
      </c>
      <c r="O57" s="38">
        <f t="shared" si="9"/>
        <v>2044.4793456278408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70</v>
      </c>
      <c r="M59" s="48"/>
      <c r="N59" s="48"/>
      <c r="O59" s="43">
        <v>49941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thickBot="1">
      <c r="A61" s="52" t="s">
        <v>76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A61:O61"/>
    <mergeCell ref="A60:O60"/>
    <mergeCell ref="L59:N5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52851356</v>
      </c>
      <c r="E5" s="27">
        <f t="shared" si="0"/>
        <v>686663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53538019</v>
      </c>
      <c r="O5" s="33">
        <f t="shared" ref="O5:O36" si="2">(N5/O$60)</f>
        <v>1064.755160892566</v>
      </c>
      <c r="P5" s="6"/>
    </row>
    <row r="6" spans="1:133">
      <c r="A6" s="12"/>
      <c r="B6" s="25">
        <v>311</v>
      </c>
      <c r="C6" s="20" t="s">
        <v>3</v>
      </c>
      <c r="D6" s="46">
        <v>50362460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50362460</v>
      </c>
      <c r="O6" s="47">
        <f t="shared" si="2"/>
        <v>1001.6001750129271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686663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686663</v>
      </c>
      <c r="O7" s="47">
        <f t="shared" si="2"/>
        <v>13.656238813094149</v>
      </c>
      <c r="P7" s="9"/>
    </row>
    <row r="8" spans="1:133">
      <c r="A8" s="12"/>
      <c r="B8" s="25">
        <v>314.2</v>
      </c>
      <c r="C8" s="20" t="s">
        <v>12</v>
      </c>
      <c r="D8" s="46">
        <v>956919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956919</v>
      </c>
      <c r="O8" s="47">
        <f t="shared" si="2"/>
        <v>19.031044906726066</v>
      </c>
      <c r="P8" s="9"/>
    </row>
    <row r="9" spans="1:133">
      <c r="A9" s="12"/>
      <c r="B9" s="25">
        <v>316</v>
      </c>
      <c r="C9" s="20" t="s">
        <v>13</v>
      </c>
      <c r="D9" s="46">
        <v>1531977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1531977</v>
      </c>
      <c r="O9" s="47">
        <f t="shared" si="2"/>
        <v>30.467702159818622</v>
      </c>
      <c r="P9" s="9"/>
    </row>
    <row r="10" spans="1:133" ht="15.75">
      <c r="A10" s="29" t="s">
        <v>100</v>
      </c>
      <c r="B10" s="30"/>
      <c r="C10" s="31"/>
      <c r="D10" s="32">
        <f t="shared" ref="D10:M10" si="3">SUM(D11:D14)</f>
        <v>8348149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8348149</v>
      </c>
      <c r="O10" s="45">
        <f t="shared" si="2"/>
        <v>166.02659003221828</v>
      </c>
      <c r="P10" s="10"/>
    </row>
    <row r="11" spans="1:133">
      <c r="A11" s="12"/>
      <c r="B11" s="25">
        <v>322</v>
      </c>
      <c r="C11" s="20" t="s">
        <v>0</v>
      </c>
      <c r="D11" s="46">
        <v>2575918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2575918</v>
      </c>
      <c r="O11" s="47">
        <f t="shared" si="2"/>
        <v>51.229426037150475</v>
      </c>
      <c r="P11" s="9"/>
    </row>
    <row r="12" spans="1:133">
      <c r="A12" s="12"/>
      <c r="B12" s="25">
        <v>323.10000000000002</v>
      </c>
      <c r="C12" s="20" t="s">
        <v>15</v>
      </c>
      <c r="D12" s="46">
        <v>5259924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5259924</v>
      </c>
      <c r="O12" s="47">
        <f t="shared" si="2"/>
        <v>104.60848812696392</v>
      </c>
      <c r="P12" s="9"/>
    </row>
    <row r="13" spans="1:133">
      <c r="A13" s="12"/>
      <c r="B13" s="25">
        <v>323.7</v>
      </c>
      <c r="C13" s="20" t="s">
        <v>16</v>
      </c>
      <c r="D13" s="46">
        <v>256167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256167</v>
      </c>
      <c r="O13" s="47">
        <f t="shared" si="2"/>
        <v>5.0946064197923713</v>
      </c>
      <c r="P13" s="9"/>
    </row>
    <row r="14" spans="1:133">
      <c r="A14" s="12"/>
      <c r="B14" s="25">
        <v>329</v>
      </c>
      <c r="C14" s="20" t="s">
        <v>101</v>
      </c>
      <c r="D14" s="46">
        <v>256140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256140</v>
      </c>
      <c r="O14" s="47">
        <f t="shared" si="2"/>
        <v>5.0940694483115232</v>
      </c>
      <c r="P14" s="9"/>
    </row>
    <row r="15" spans="1:133" ht="15.75">
      <c r="A15" s="29" t="s">
        <v>24</v>
      </c>
      <c r="B15" s="30"/>
      <c r="C15" s="31"/>
      <c r="D15" s="32">
        <f t="shared" ref="D15:M15" si="4">SUM(D16:D28)</f>
        <v>6153205</v>
      </c>
      <c r="E15" s="32">
        <f t="shared" si="4"/>
        <v>0</v>
      </c>
      <c r="F15" s="32">
        <f t="shared" si="4"/>
        <v>0</v>
      </c>
      <c r="G15" s="32">
        <f t="shared" si="4"/>
        <v>66772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6219977</v>
      </c>
      <c r="O15" s="45">
        <f t="shared" si="2"/>
        <v>123.70186150113361</v>
      </c>
      <c r="P15" s="10"/>
    </row>
    <row r="16" spans="1:133">
      <c r="A16" s="12"/>
      <c r="B16" s="25">
        <v>331.1</v>
      </c>
      <c r="C16" s="20" t="s">
        <v>22</v>
      </c>
      <c r="D16" s="46">
        <v>1247904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1247904</v>
      </c>
      <c r="O16" s="47">
        <f t="shared" si="2"/>
        <v>24.818105882820891</v>
      </c>
      <c r="P16" s="9"/>
    </row>
    <row r="17" spans="1:16">
      <c r="A17" s="12"/>
      <c r="B17" s="25">
        <v>331.2</v>
      </c>
      <c r="C17" s="20" t="s">
        <v>23</v>
      </c>
      <c r="D17" s="46">
        <v>18073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5">SUM(D17:M17)</f>
        <v>18073</v>
      </c>
      <c r="O17" s="47">
        <f t="shared" si="2"/>
        <v>0.35943279901356351</v>
      </c>
      <c r="P17" s="9"/>
    </row>
    <row r="18" spans="1:16">
      <c r="A18" s="12"/>
      <c r="B18" s="25">
        <v>334.2</v>
      </c>
      <c r="C18" s="20" t="s">
        <v>102</v>
      </c>
      <c r="D18" s="46">
        <v>90033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90033</v>
      </c>
      <c r="O18" s="47">
        <f t="shared" si="2"/>
        <v>1.7905612346366493</v>
      </c>
      <c r="P18" s="9"/>
    </row>
    <row r="19" spans="1:16">
      <c r="A19" s="12"/>
      <c r="B19" s="25">
        <v>334.7</v>
      </c>
      <c r="C19" s="20" t="s">
        <v>25</v>
      </c>
      <c r="D19" s="46">
        <v>0</v>
      </c>
      <c r="E19" s="46">
        <v>0</v>
      </c>
      <c r="F19" s="46">
        <v>0</v>
      </c>
      <c r="G19" s="46">
        <v>66772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66772</v>
      </c>
      <c r="O19" s="47">
        <f t="shared" si="2"/>
        <v>1.3279503599697704</v>
      </c>
      <c r="P19" s="9"/>
    </row>
    <row r="20" spans="1:16">
      <c r="A20" s="12"/>
      <c r="B20" s="25">
        <v>335.12</v>
      </c>
      <c r="C20" s="20" t="s">
        <v>26</v>
      </c>
      <c r="D20" s="46">
        <v>1109004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1109004</v>
      </c>
      <c r="O20" s="47">
        <f t="shared" si="2"/>
        <v>22.055685931347202</v>
      </c>
      <c r="P20" s="9"/>
    </row>
    <row r="21" spans="1:16">
      <c r="A21" s="12"/>
      <c r="B21" s="25">
        <v>335.14</v>
      </c>
      <c r="C21" s="20" t="s">
        <v>27</v>
      </c>
      <c r="D21" s="46">
        <v>17839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17839</v>
      </c>
      <c r="O21" s="47">
        <f t="shared" si="2"/>
        <v>0.35477904617954736</v>
      </c>
      <c r="P21" s="9"/>
    </row>
    <row r="22" spans="1:16">
      <c r="A22" s="12"/>
      <c r="B22" s="25">
        <v>335.15</v>
      </c>
      <c r="C22" s="20" t="s">
        <v>28</v>
      </c>
      <c r="D22" s="46">
        <v>57793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57793</v>
      </c>
      <c r="O22" s="47">
        <f t="shared" si="2"/>
        <v>1.1493775108388689</v>
      </c>
      <c r="P22" s="9"/>
    </row>
    <row r="23" spans="1:16">
      <c r="A23" s="12"/>
      <c r="B23" s="25">
        <v>335.18</v>
      </c>
      <c r="C23" s="20" t="s">
        <v>29</v>
      </c>
      <c r="D23" s="46">
        <v>3352934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3352934</v>
      </c>
      <c r="O23" s="47">
        <f t="shared" si="2"/>
        <v>66.682590191320955</v>
      </c>
      <c r="P23" s="9"/>
    </row>
    <row r="24" spans="1:16">
      <c r="A24" s="12"/>
      <c r="B24" s="25">
        <v>335.21</v>
      </c>
      <c r="C24" s="20" t="s">
        <v>30</v>
      </c>
      <c r="D24" s="46">
        <v>48854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48854</v>
      </c>
      <c r="O24" s="47">
        <f t="shared" si="2"/>
        <v>0.97160017501292706</v>
      </c>
      <c r="P24" s="9"/>
    </row>
    <row r="25" spans="1:16">
      <c r="A25" s="12"/>
      <c r="B25" s="25">
        <v>335.49</v>
      </c>
      <c r="C25" s="20" t="s">
        <v>31</v>
      </c>
      <c r="D25" s="46">
        <v>27172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27172</v>
      </c>
      <c r="O25" s="47">
        <f t="shared" si="2"/>
        <v>0.5403921880593453</v>
      </c>
      <c r="P25" s="9"/>
    </row>
    <row r="26" spans="1:16">
      <c r="A26" s="12"/>
      <c r="B26" s="25">
        <v>337.2</v>
      </c>
      <c r="C26" s="20" t="s">
        <v>32</v>
      </c>
      <c r="D26" s="46">
        <v>52684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52684</v>
      </c>
      <c r="O26" s="47">
        <f t="shared" si="2"/>
        <v>1.0477705739628496</v>
      </c>
      <c r="P26" s="9"/>
    </row>
    <row r="27" spans="1:16">
      <c r="A27" s="12"/>
      <c r="B27" s="25">
        <v>337.9</v>
      </c>
      <c r="C27" s="20" t="s">
        <v>103</v>
      </c>
      <c r="D27" s="46">
        <v>21975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21975</v>
      </c>
      <c r="O27" s="47">
        <f t="shared" si="2"/>
        <v>0.437035121912414</v>
      </c>
      <c r="P27" s="9"/>
    </row>
    <row r="28" spans="1:16">
      <c r="A28" s="12"/>
      <c r="B28" s="25">
        <v>338</v>
      </c>
      <c r="C28" s="20" t="s">
        <v>33</v>
      </c>
      <c r="D28" s="46">
        <v>108940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108940</v>
      </c>
      <c r="O28" s="47">
        <f t="shared" si="2"/>
        <v>2.1665804860586295</v>
      </c>
      <c r="P28" s="9"/>
    </row>
    <row r="29" spans="1:16" ht="15.75">
      <c r="A29" s="29" t="s">
        <v>38</v>
      </c>
      <c r="B29" s="30"/>
      <c r="C29" s="31"/>
      <c r="D29" s="32">
        <f t="shared" ref="D29:M29" si="6">SUM(D30:D37)</f>
        <v>1826451</v>
      </c>
      <c r="E29" s="32">
        <f t="shared" si="6"/>
        <v>3815501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2698583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>SUM(D29:M29)</f>
        <v>8340535</v>
      </c>
      <c r="O29" s="45">
        <f t="shared" si="2"/>
        <v>165.87516407461914</v>
      </c>
      <c r="P29" s="10"/>
    </row>
    <row r="30" spans="1:16">
      <c r="A30" s="12"/>
      <c r="B30" s="25">
        <v>341.2</v>
      </c>
      <c r="C30" s="20" t="s">
        <v>41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2698583</v>
      </c>
      <c r="K30" s="46">
        <v>0</v>
      </c>
      <c r="L30" s="46">
        <v>0</v>
      </c>
      <c r="M30" s="46">
        <v>0</v>
      </c>
      <c r="N30" s="46">
        <f>SUM(D30:M30)</f>
        <v>2698583</v>
      </c>
      <c r="O30" s="47">
        <f t="shared" si="2"/>
        <v>53.668967025973508</v>
      </c>
      <c r="P30" s="9"/>
    </row>
    <row r="31" spans="1:16">
      <c r="A31" s="12"/>
      <c r="B31" s="25">
        <v>341.9</v>
      </c>
      <c r="C31" s="20" t="s">
        <v>42</v>
      </c>
      <c r="D31" s="46">
        <v>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7">SUM(D31:M31)</f>
        <v>60</v>
      </c>
      <c r="O31" s="47">
        <f t="shared" si="2"/>
        <v>1.1932699574400381E-3</v>
      </c>
      <c r="P31" s="9"/>
    </row>
    <row r="32" spans="1:16">
      <c r="A32" s="12"/>
      <c r="B32" s="25">
        <v>342.1</v>
      </c>
      <c r="C32" s="20" t="s">
        <v>43</v>
      </c>
      <c r="D32" s="46">
        <v>14853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14853</v>
      </c>
      <c r="O32" s="47">
        <f t="shared" si="2"/>
        <v>0.29539397796428146</v>
      </c>
      <c r="P32" s="9"/>
    </row>
    <row r="33" spans="1:16">
      <c r="A33" s="12"/>
      <c r="B33" s="25">
        <v>342.2</v>
      </c>
      <c r="C33" s="20" t="s">
        <v>44</v>
      </c>
      <c r="D33" s="46">
        <v>318610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318610</v>
      </c>
      <c r="O33" s="47">
        <f t="shared" si="2"/>
        <v>6.3364623523328429</v>
      </c>
      <c r="P33" s="9"/>
    </row>
    <row r="34" spans="1:16">
      <c r="A34" s="12"/>
      <c r="B34" s="25">
        <v>342.6</v>
      </c>
      <c r="C34" s="20" t="s">
        <v>45</v>
      </c>
      <c r="D34" s="46">
        <v>1310633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1310633</v>
      </c>
      <c r="O34" s="47">
        <f t="shared" si="2"/>
        <v>26.065649735491824</v>
      </c>
      <c r="P34" s="9"/>
    </row>
    <row r="35" spans="1:16">
      <c r="A35" s="12"/>
      <c r="B35" s="25">
        <v>342.9</v>
      </c>
      <c r="C35" s="20" t="s">
        <v>74</v>
      </c>
      <c r="D35" s="46">
        <v>100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100</v>
      </c>
      <c r="O35" s="47">
        <f t="shared" si="2"/>
        <v>1.9887832624000635E-3</v>
      </c>
      <c r="P35" s="9"/>
    </row>
    <row r="36" spans="1:16">
      <c r="A36" s="12"/>
      <c r="B36" s="25">
        <v>343.9</v>
      </c>
      <c r="C36" s="20" t="s">
        <v>46</v>
      </c>
      <c r="D36" s="46">
        <v>42808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42808</v>
      </c>
      <c r="O36" s="47">
        <f t="shared" si="2"/>
        <v>0.85135833896821922</v>
      </c>
      <c r="P36" s="9"/>
    </row>
    <row r="37" spans="1:16">
      <c r="A37" s="12"/>
      <c r="B37" s="25">
        <v>347.2</v>
      </c>
      <c r="C37" s="20" t="s">
        <v>47</v>
      </c>
      <c r="D37" s="46">
        <v>139387</v>
      </c>
      <c r="E37" s="46">
        <v>3815501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3954888</v>
      </c>
      <c r="O37" s="47">
        <f t="shared" ref="O37:O58" si="8">(N37/O$60)</f>
        <v>78.654150590668635</v>
      </c>
      <c r="P37" s="9"/>
    </row>
    <row r="38" spans="1:16" ht="15.75">
      <c r="A38" s="29" t="s">
        <v>39</v>
      </c>
      <c r="B38" s="30"/>
      <c r="C38" s="31"/>
      <c r="D38" s="32">
        <f t="shared" ref="D38:M38" si="9">SUM(D39:D42)</f>
        <v>307933</v>
      </c>
      <c r="E38" s="32">
        <f t="shared" si="9"/>
        <v>13011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320944</v>
      </c>
      <c r="O38" s="45">
        <f t="shared" si="8"/>
        <v>6.3828805536772606</v>
      </c>
      <c r="P38" s="10"/>
    </row>
    <row r="39" spans="1:16">
      <c r="A39" s="13"/>
      <c r="B39" s="39">
        <v>351.1</v>
      </c>
      <c r="C39" s="21" t="s">
        <v>50</v>
      </c>
      <c r="D39" s="46">
        <v>193904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193904</v>
      </c>
      <c r="O39" s="47">
        <f t="shared" si="8"/>
        <v>3.8563302971242193</v>
      </c>
      <c r="P39" s="9"/>
    </row>
    <row r="40" spans="1:16">
      <c r="A40" s="13"/>
      <c r="B40" s="39">
        <v>351.5</v>
      </c>
      <c r="C40" s="21" t="s">
        <v>51</v>
      </c>
      <c r="D40" s="46">
        <v>16129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16129</v>
      </c>
      <c r="O40" s="47">
        <f t="shared" si="8"/>
        <v>0.32077085239250624</v>
      </c>
      <c r="P40" s="9"/>
    </row>
    <row r="41" spans="1:16">
      <c r="A41" s="13"/>
      <c r="B41" s="39">
        <v>354</v>
      </c>
      <c r="C41" s="21" t="s">
        <v>52</v>
      </c>
      <c r="D41" s="46">
        <v>97900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97900</v>
      </c>
      <c r="O41" s="47">
        <f t="shared" si="8"/>
        <v>1.9470188138896622</v>
      </c>
      <c r="P41" s="9"/>
    </row>
    <row r="42" spans="1:16">
      <c r="A42" s="13"/>
      <c r="B42" s="39">
        <v>359</v>
      </c>
      <c r="C42" s="21" t="s">
        <v>53</v>
      </c>
      <c r="D42" s="46">
        <v>0</v>
      </c>
      <c r="E42" s="46">
        <v>13011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13011</v>
      </c>
      <c r="O42" s="47">
        <f t="shared" si="8"/>
        <v>0.25876059027087228</v>
      </c>
      <c r="P42" s="9"/>
    </row>
    <row r="43" spans="1:16" ht="15.75">
      <c r="A43" s="29" t="s">
        <v>4</v>
      </c>
      <c r="B43" s="30"/>
      <c r="C43" s="31"/>
      <c r="D43" s="32">
        <f t="shared" ref="D43:M43" si="10">SUM(D44:D53)</f>
        <v>1962497</v>
      </c>
      <c r="E43" s="32">
        <f t="shared" si="10"/>
        <v>809210</v>
      </c>
      <c r="F43" s="32">
        <f t="shared" si="10"/>
        <v>0</v>
      </c>
      <c r="G43" s="32">
        <f t="shared" si="10"/>
        <v>2465093</v>
      </c>
      <c r="H43" s="32">
        <f t="shared" si="10"/>
        <v>0</v>
      </c>
      <c r="I43" s="32">
        <f t="shared" si="10"/>
        <v>0</v>
      </c>
      <c r="J43" s="32">
        <f t="shared" si="10"/>
        <v>43008</v>
      </c>
      <c r="K43" s="32">
        <f t="shared" si="10"/>
        <v>1608088</v>
      </c>
      <c r="L43" s="32">
        <f t="shared" si="10"/>
        <v>0</v>
      </c>
      <c r="M43" s="32">
        <f t="shared" si="10"/>
        <v>0</v>
      </c>
      <c r="N43" s="32">
        <f>SUM(D43:M43)</f>
        <v>6887896</v>
      </c>
      <c r="O43" s="45">
        <f t="shared" si="8"/>
        <v>136.9853227795235</v>
      </c>
      <c r="P43" s="10"/>
    </row>
    <row r="44" spans="1:16">
      <c r="A44" s="12"/>
      <c r="B44" s="25">
        <v>361.1</v>
      </c>
      <c r="C44" s="20" t="s">
        <v>54</v>
      </c>
      <c r="D44" s="46">
        <v>1362876</v>
      </c>
      <c r="E44" s="46">
        <v>31158</v>
      </c>
      <c r="F44" s="46">
        <v>0</v>
      </c>
      <c r="G44" s="46">
        <v>377098</v>
      </c>
      <c r="H44" s="46">
        <v>0</v>
      </c>
      <c r="I44" s="46">
        <v>0</v>
      </c>
      <c r="J44" s="46">
        <v>911</v>
      </c>
      <c r="K44" s="46">
        <v>1207404</v>
      </c>
      <c r="L44" s="46">
        <v>0</v>
      </c>
      <c r="M44" s="46">
        <v>0</v>
      </c>
      <c r="N44" s="46">
        <f>SUM(D44:M44)</f>
        <v>2979447</v>
      </c>
      <c r="O44" s="47">
        <f t="shared" si="8"/>
        <v>59.254743248080821</v>
      </c>
      <c r="P44" s="9"/>
    </row>
    <row r="45" spans="1:16">
      <c r="A45" s="12"/>
      <c r="B45" s="25">
        <v>361.3</v>
      </c>
      <c r="C45" s="20" t="s">
        <v>55</v>
      </c>
      <c r="D45" s="46">
        <v>-30527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-8739932</v>
      </c>
      <c r="L45" s="46">
        <v>0</v>
      </c>
      <c r="M45" s="46">
        <v>0</v>
      </c>
      <c r="N45" s="46">
        <f t="shared" ref="N45:N53" si="11">SUM(D45:M45)</f>
        <v>-8770459</v>
      </c>
      <c r="O45" s="47">
        <f t="shared" si="8"/>
        <v>-174.42542062766</v>
      </c>
      <c r="P45" s="9"/>
    </row>
    <row r="46" spans="1:16">
      <c r="A46" s="12"/>
      <c r="B46" s="25">
        <v>362</v>
      </c>
      <c r="C46" s="20" t="s">
        <v>56</v>
      </c>
      <c r="D46" s="46">
        <v>0</v>
      </c>
      <c r="E46" s="46">
        <v>66382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66382</v>
      </c>
      <c r="O46" s="47">
        <f t="shared" si="8"/>
        <v>1.3201941052464103</v>
      </c>
      <c r="P46" s="9"/>
    </row>
    <row r="47" spans="1:16">
      <c r="A47" s="12"/>
      <c r="B47" s="25">
        <v>363.22</v>
      </c>
      <c r="C47" s="20" t="s">
        <v>104</v>
      </c>
      <c r="D47" s="46">
        <v>0</v>
      </c>
      <c r="E47" s="46">
        <v>0</v>
      </c>
      <c r="F47" s="46">
        <v>0</v>
      </c>
      <c r="G47" s="46">
        <v>190837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190837</v>
      </c>
      <c r="O47" s="47">
        <f t="shared" si="8"/>
        <v>3.7953343144664093</v>
      </c>
      <c r="P47" s="9"/>
    </row>
    <row r="48" spans="1:16">
      <c r="A48" s="12"/>
      <c r="B48" s="25">
        <v>363.24</v>
      </c>
      <c r="C48" s="20" t="s">
        <v>105</v>
      </c>
      <c r="D48" s="46">
        <v>0</v>
      </c>
      <c r="E48" s="46">
        <v>0</v>
      </c>
      <c r="F48" s="46">
        <v>0</v>
      </c>
      <c r="G48" s="46">
        <v>580405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580405</v>
      </c>
      <c r="O48" s="47">
        <f t="shared" si="8"/>
        <v>11.54299749413309</v>
      </c>
      <c r="P48" s="9"/>
    </row>
    <row r="49" spans="1:119">
      <c r="A49" s="12"/>
      <c r="B49" s="25">
        <v>363.27</v>
      </c>
      <c r="C49" s="20" t="s">
        <v>106</v>
      </c>
      <c r="D49" s="46">
        <v>0</v>
      </c>
      <c r="E49" s="46">
        <v>0</v>
      </c>
      <c r="F49" s="46">
        <v>0</v>
      </c>
      <c r="G49" s="46">
        <v>696114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696114</v>
      </c>
      <c r="O49" s="47">
        <f t="shared" si="8"/>
        <v>13.844198719223579</v>
      </c>
      <c r="P49" s="9"/>
    </row>
    <row r="50" spans="1:119">
      <c r="A50" s="12"/>
      <c r="B50" s="25">
        <v>364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35223</v>
      </c>
      <c r="K50" s="46">
        <v>0</v>
      </c>
      <c r="L50" s="46">
        <v>0</v>
      </c>
      <c r="M50" s="46">
        <v>0</v>
      </c>
      <c r="N50" s="46">
        <f t="shared" si="11"/>
        <v>35223</v>
      </c>
      <c r="O50" s="47">
        <f t="shared" si="8"/>
        <v>0.70050912851517444</v>
      </c>
      <c r="P50" s="9"/>
    </row>
    <row r="51" spans="1:119">
      <c r="A51" s="12"/>
      <c r="B51" s="25">
        <v>366</v>
      </c>
      <c r="C51" s="20" t="s">
        <v>58</v>
      </c>
      <c r="D51" s="46">
        <v>92773</v>
      </c>
      <c r="E51" s="46">
        <v>0</v>
      </c>
      <c r="F51" s="46">
        <v>0</v>
      </c>
      <c r="G51" s="46">
        <v>451000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543773</v>
      </c>
      <c r="O51" s="47">
        <f t="shared" si="8"/>
        <v>10.814466409450699</v>
      </c>
      <c r="P51" s="9"/>
    </row>
    <row r="52" spans="1:119">
      <c r="A52" s="12"/>
      <c r="B52" s="25">
        <v>368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9140616</v>
      </c>
      <c r="L52" s="46">
        <v>0</v>
      </c>
      <c r="M52" s="46">
        <v>0</v>
      </c>
      <c r="N52" s="46">
        <f t="shared" si="11"/>
        <v>9140616</v>
      </c>
      <c r="O52" s="47">
        <f t="shared" si="8"/>
        <v>181.78704108826221</v>
      </c>
      <c r="P52" s="9"/>
    </row>
    <row r="53" spans="1:119">
      <c r="A53" s="12"/>
      <c r="B53" s="25">
        <v>369.9</v>
      </c>
      <c r="C53" s="20" t="s">
        <v>60</v>
      </c>
      <c r="D53" s="46">
        <v>537375</v>
      </c>
      <c r="E53" s="46">
        <v>711670</v>
      </c>
      <c r="F53" s="46">
        <v>0</v>
      </c>
      <c r="G53" s="46">
        <v>169639</v>
      </c>
      <c r="H53" s="46">
        <v>0</v>
      </c>
      <c r="I53" s="46">
        <v>0</v>
      </c>
      <c r="J53" s="46">
        <v>6874</v>
      </c>
      <c r="K53" s="46">
        <v>0</v>
      </c>
      <c r="L53" s="46">
        <v>0</v>
      </c>
      <c r="M53" s="46">
        <v>0</v>
      </c>
      <c r="N53" s="46">
        <f t="shared" si="11"/>
        <v>1425558</v>
      </c>
      <c r="O53" s="47">
        <f t="shared" si="8"/>
        <v>28.351258899805099</v>
      </c>
      <c r="P53" s="9"/>
    </row>
    <row r="54" spans="1:119" ht="15.75">
      <c r="A54" s="29" t="s">
        <v>40</v>
      </c>
      <c r="B54" s="30"/>
      <c r="C54" s="31"/>
      <c r="D54" s="32">
        <f t="shared" ref="D54:M54" si="12">SUM(D55:D57)</f>
        <v>1097180</v>
      </c>
      <c r="E54" s="32">
        <f t="shared" si="12"/>
        <v>0</v>
      </c>
      <c r="F54" s="32">
        <f t="shared" si="12"/>
        <v>0</v>
      </c>
      <c r="G54" s="32">
        <f t="shared" si="12"/>
        <v>1195015</v>
      </c>
      <c r="H54" s="32">
        <f t="shared" si="12"/>
        <v>0</v>
      </c>
      <c r="I54" s="32">
        <f t="shared" si="12"/>
        <v>0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>SUM(D54:M54)</f>
        <v>2292195</v>
      </c>
      <c r="O54" s="45">
        <f t="shared" si="8"/>
        <v>45.586790501571137</v>
      </c>
      <c r="P54" s="9"/>
    </row>
    <row r="55" spans="1:119">
      <c r="A55" s="12"/>
      <c r="B55" s="25">
        <v>381</v>
      </c>
      <c r="C55" s="20" t="s">
        <v>61</v>
      </c>
      <c r="D55" s="46">
        <v>178762</v>
      </c>
      <c r="E55" s="46">
        <v>0</v>
      </c>
      <c r="F55" s="46">
        <v>0</v>
      </c>
      <c r="G55" s="46">
        <v>1195015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1373777</v>
      </c>
      <c r="O55" s="47">
        <f t="shared" si="8"/>
        <v>27.321447038701724</v>
      </c>
      <c r="P55" s="9"/>
    </row>
    <row r="56" spans="1:119">
      <c r="A56" s="12"/>
      <c r="B56" s="25">
        <v>383</v>
      </c>
      <c r="C56" s="20" t="s">
        <v>84</v>
      </c>
      <c r="D56" s="46">
        <v>712418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712418</v>
      </c>
      <c r="O56" s="47">
        <f t="shared" si="8"/>
        <v>14.168449942325285</v>
      </c>
      <c r="P56" s="9"/>
    </row>
    <row r="57" spans="1:119" ht="15.75" thickBot="1">
      <c r="A57" s="12"/>
      <c r="B57" s="25">
        <v>388.1</v>
      </c>
      <c r="C57" s="20" t="s">
        <v>62</v>
      </c>
      <c r="D57" s="46">
        <v>206000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206000</v>
      </c>
      <c r="O57" s="47">
        <f t="shared" si="8"/>
        <v>4.096893520544131</v>
      </c>
      <c r="P57" s="9"/>
    </row>
    <row r="58" spans="1:119" ht="16.5" thickBot="1">
      <c r="A58" s="14" t="s">
        <v>48</v>
      </c>
      <c r="B58" s="23"/>
      <c r="C58" s="22"/>
      <c r="D58" s="15">
        <f t="shared" ref="D58:M58" si="13">SUM(D5,D10,D15,D29,D38,D43,D54)</f>
        <v>72546771</v>
      </c>
      <c r="E58" s="15">
        <f t="shared" si="13"/>
        <v>5324385</v>
      </c>
      <c r="F58" s="15">
        <f t="shared" si="13"/>
        <v>0</v>
      </c>
      <c r="G58" s="15">
        <f t="shared" si="13"/>
        <v>3726880</v>
      </c>
      <c r="H58" s="15">
        <f t="shared" si="13"/>
        <v>0</v>
      </c>
      <c r="I58" s="15">
        <f t="shared" si="13"/>
        <v>0</v>
      </c>
      <c r="J58" s="15">
        <f t="shared" si="13"/>
        <v>2741591</v>
      </c>
      <c r="K58" s="15">
        <f t="shared" si="13"/>
        <v>1608088</v>
      </c>
      <c r="L58" s="15">
        <f t="shared" si="13"/>
        <v>0</v>
      </c>
      <c r="M58" s="15">
        <f t="shared" si="13"/>
        <v>0</v>
      </c>
      <c r="N58" s="15">
        <f>SUM(D58:M58)</f>
        <v>85947715</v>
      </c>
      <c r="O58" s="38">
        <f t="shared" si="8"/>
        <v>1709.3137703353088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107</v>
      </c>
      <c r="M60" s="48"/>
      <c r="N60" s="48"/>
      <c r="O60" s="43">
        <v>50282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76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64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135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136</v>
      </c>
      <c r="N4" s="35" t="s">
        <v>10</v>
      </c>
      <c r="O4" s="35" t="s">
        <v>137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138</v>
      </c>
      <c r="B5" s="26"/>
      <c r="C5" s="26"/>
      <c r="D5" s="27">
        <f t="shared" ref="D5:N5" si="0">SUM(D6:D11)</f>
        <v>73423415</v>
      </c>
      <c r="E5" s="27">
        <f t="shared" si="0"/>
        <v>776805</v>
      </c>
      <c r="F5" s="27">
        <f t="shared" si="0"/>
        <v>0</v>
      </c>
      <c r="G5" s="27">
        <f t="shared" si="0"/>
        <v>4414072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3" si="1">SUM(D5:N5)</f>
        <v>78614292</v>
      </c>
      <c r="P5" s="33">
        <f t="shared" ref="P5:P36" si="2">(O5/P$67)</f>
        <v>1315.6102752907707</v>
      </c>
      <c r="Q5" s="6"/>
    </row>
    <row r="6" spans="1:134">
      <c r="A6" s="12"/>
      <c r="B6" s="25">
        <v>311</v>
      </c>
      <c r="C6" s="20" t="s">
        <v>3</v>
      </c>
      <c r="D6" s="46">
        <v>69931518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69931518</v>
      </c>
      <c r="P6" s="47">
        <f t="shared" si="2"/>
        <v>1170.3040415028031</v>
      </c>
      <c r="Q6" s="9"/>
    </row>
    <row r="7" spans="1:134">
      <c r="A7" s="12"/>
      <c r="B7" s="25">
        <v>312.41000000000003</v>
      </c>
      <c r="C7" s="20" t="s">
        <v>139</v>
      </c>
      <c r="D7" s="46">
        <v>0</v>
      </c>
      <c r="E7" s="46">
        <v>533752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533752</v>
      </c>
      <c r="P7" s="47">
        <f t="shared" si="2"/>
        <v>8.93234038992553</v>
      </c>
      <c r="Q7" s="9"/>
    </row>
    <row r="8" spans="1:134">
      <c r="A8" s="12"/>
      <c r="B8" s="25">
        <v>312.43</v>
      </c>
      <c r="C8" s="20" t="s">
        <v>140</v>
      </c>
      <c r="D8" s="46">
        <v>0</v>
      </c>
      <c r="E8" s="46">
        <v>243053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243053</v>
      </c>
      <c r="P8" s="47">
        <f t="shared" si="2"/>
        <v>4.0674922600619192</v>
      </c>
      <c r="Q8" s="9"/>
    </row>
    <row r="9" spans="1:134">
      <c r="A9" s="12"/>
      <c r="B9" s="25">
        <v>312.63</v>
      </c>
      <c r="C9" s="20" t="s">
        <v>141</v>
      </c>
      <c r="D9" s="46">
        <v>0</v>
      </c>
      <c r="E9" s="46">
        <v>0</v>
      </c>
      <c r="F9" s="46">
        <v>0</v>
      </c>
      <c r="G9" s="46">
        <v>4414072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4414072</v>
      </c>
      <c r="P9" s="47">
        <f t="shared" si="2"/>
        <v>73.869500460212535</v>
      </c>
      <c r="Q9" s="9"/>
    </row>
    <row r="10" spans="1:134">
      <c r="A10" s="12"/>
      <c r="B10" s="25">
        <v>315.2</v>
      </c>
      <c r="C10" s="20" t="s">
        <v>142</v>
      </c>
      <c r="D10" s="46">
        <v>1904408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1904408</v>
      </c>
      <c r="P10" s="47">
        <f t="shared" si="2"/>
        <v>31.870270270270272</v>
      </c>
      <c r="Q10" s="9"/>
    </row>
    <row r="11" spans="1:134">
      <c r="A11" s="12"/>
      <c r="B11" s="25">
        <v>316</v>
      </c>
      <c r="C11" s="20" t="s">
        <v>88</v>
      </c>
      <c r="D11" s="46">
        <v>1587489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1587489</v>
      </c>
      <c r="P11" s="47">
        <f t="shared" si="2"/>
        <v>26.566630407497282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SUM(D13:D25)</f>
        <v>16343953</v>
      </c>
      <c r="E12" s="32">
        <f t="shared" si="3"/>
        <v>0</v>
      </c>
      <c r="F12" s="32">
        <f t="shared" si="3"/>
        <v>0</v>
      </c>
      <c r="G12" s="32">
        <f t="shared" si="3"/>
        <v>4374753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20718706</v>
      </c>
      <c r="P12" s="45">
        <f t="shared" si="2"/>
        <v>346.72757091456782</v>
      </c>
      <c r="Q12" s="10"/>
    </row>
    <row r="13" spans="1:134">
      <c r="A13" s="12"/>
      <c r="B13" s="25">
        <v>322</v>
      </c>
      <c r="C13" s="20" t="s">
        <v>143</v>
      </c>
      <c r="D13" s="46">
        <v>10177170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10177170</v>
      </c>
      <c r="P13" s="47">
        <f t="shared" si="2"/>
        <v>170.31495272362145</v>
      </c>
      <c r="Q13" s="9"/>
    </row>
    <row r="14" spans="1:134">
      <c r="A14" s="12"/>
      <c r="B14" s="25">
        <v>323.10000000000002</v>
      </c>
      <c r="C14" s="20" t="s">
        <v>15</v>
      </c>
      <c r="D14" s="46">
        <v>5426055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5" si="4">SUM(D14:N14)</f>
        <v>5426055</v>
      </c>
      <c r="P14" s="47">
        <f t="shared" si="2"/>
        <v>90.805037235377796</v>
      </c>
      <c r="Q14" s="9"/>
    </row>
    <row r="15" spans="1:134">
      <c r="A15" s="12"/>
      <c r="B15" s="25">
        <v>323.7</v>
      </c>
      <c r="C15" s="20" t="s">
        <v>16</v>
      </c>
      <c r="D15" s="46">
        <v>305572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305572</v>
      </c>
      <c r="P15" s="47">
        <f t="shared" si="2"/>
        <v>5.1137478035310853</v>
      </c>
      <c r="Q15" s="9"/>
    </row>
    <row r="16" spans="1:134">
      <c r="A16" s="12"/>
      <c r="B16" s="25">
        <v>324.11</v>
      </c>
      <c r="C16" s="20" t="s">
        <v>130</v>
      </c>
      <c r="D16" s="46">
        <v>0</v>
      </c>
      <c r="E16" s="46">
        <v>0</v>
      </c>
      <c r="F16" s="46">
        <v>0</v>
      </c>
      <c r="G16" s="46">
        <v>492201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492201</v>
      </c>
      <c r="P16" s="47">
        <f t="shared" si="2"/>
        <v>8.2369843527738258</v>
      </c>
      <c r="Q16" s="9"/>
    </row>
    <row r="17" spans="1:17">
      <c r="A17" s="12"/>
      <c r="B17" s="25">
        <v>324.12</v>
      </c>
      <c r="C17" s="20" t="s">
        <v>17</v>
      </c>
      <c r="D17" s="46">
        <v>0</v>
      </c>
      <c r="E17" s="46">
        <v>0</v>
      </c>
      <c r="F17" s="46">
        <v>0</v>
      </c>
      <c r="G17" s="46">
        <v>235746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235746</v>
      </c>
      <c r="P17" s="47">
        <f t="shared" si="2"/>
        <v>3.9452096058907205</v>
      </c>
      <c r="Q17" s="9"/>
    </row>
    <row r="18" spans="1:17">
      <c r="A18" s="12"/>
      <c r="B18" s="25">
        <v>324.31</v>
      </c>
      <c r="C18" s="20" t="s">
        <v>131</v>
      </c>
      <c r="D18" s="46">
        <v>0</v>
      </c>
      <c r="E18" s="46">
        <v>0</v>
      </c>
      <c r="F18" s="46">
        <v>0</v>
      </c>
      <c r="G18" s="46">
        <v>1111071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1111071</v>
      </c>
      <c r="P18" s="47">
        <f t="shared" si="2"/>
        <v>18.593774579533093</v>
      </c>
      <c r="Q18" s="9"/>
    </row>
    <row r="19" spans="1:17">
      <c r="A19" s="12"/>
      <c r="B19" s="25">
        <v>324.32</v>
      </c>
      <c r="C19" s="20" t="s">
        <v>18</v>
      </c>
      <c r="D19" s="46">
        <v>0</v>
      </c>
      <c r="E19" s="46">
        <v>0</v>
      </c>
      <c r="F19" s="46">
        <v>0</v>
      </c>
      <c r="G19" s="46">
        <v>636551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636551</v>
      </c>
      <c r="P19" s="47">
        <f t="shared" si="2"/>
        <v>10.652681783951135</v>
      </c>
      <c r="Q19" s="9"/>
    </row>
    <row r="20" spans="1:17">
      <c r="A20" s="12"/>
      <c r="B20" s="25">
        <v>324.61</v>
      </c>
      <c r="C20" s="20" t="s">
        <v>19</v>
      </c>
      <c r="D20" s="46">
        <v>0</v>
      </c>
      <c r="E20" s="46">
        <v>0</v>
      </c>
      <c r="F20" s="46">
        <v>0</v>
      </c>
      <c r="G20" s="46">
        <v>1665829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1665829</v>
      </c>
      <c r="P20" s="47">
        <f t="shared" si="2"/>
        <v>27.877650405823779</v>
      </c>
      <c r="Q20" s="9"/>
    </row>
    <row r="21" spans="1:17">
      <c r="A21" s="12"/>
      <c r="B21" s="25">
        <v>324.62</v>
      </c>
      <c r="C21" s="20" t="s">
        <v>20</v>
      </c>
      <c r="D21" s="46">
        <v>0</v>
      </c>
      <c r="E21" s="46">
        <v>0</v>
      </c>
      <c r="F21" s="46">
        <v>0</v>
      </c>
      <c r="G21" s="46">
        <v>40600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40600</v>
      </c>
      <c r="P21" s="47">
        <f t="shared" si="2"/>
        <v>0.67944105095807883</v>
      </c>
      <c r="Q21" s="9"/>
    </row>
    <row r="22" spans="1:17">
      <c r="A22" s="12"/>
      <c r="B22" s="25">
        <v>324.91000000000003</v>
      </c>
      <c r="C22" s="20" t="s">
        <v>118</v>
      </c>
      <c r="D22" s="46">
        <v>0</v>
      </c>
      <c r="E22" s="46">
        <v>0</v>
      </c>
      <c r="F22" s="46">
        <v>0</v>
      </c>
      <c r="G22" s="46">
        <v>145256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145256</v>
      </c>
      <c r="P22" s="47">
        <f t="shared" si="2"/>
        <v>2.4308593423144509</v>
      </c>
      <c r="Q22" s="9"/>
    </row>
    <row r="23" spans="1:17">
      <c r="A23" s="12"/>
      <c r="B23" s="25">
        <v>324.92</v>
      </c>
      <c r="C23" s="20" t="s">
        <v>132</v>
      </c>
      <c r="D23" s="46">
        <v>0</v>
      </c>
      <c r="E23" s="46">
        <v>0</v>
      </c>
      <c r="F23" s="46">
        <v>0</v>
      </c>
      <c r="G23" s="46">
        <v>47499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47499</v>
      </c>
      <c r="P23" s="47">
        <f t="shared" si="2"/>
        <v>0.79489582461718689</v>
      </c>
      <c r="Q23" s="9"/>
    </row>
    <row r="24" spans="1:17">
      <c r="A24" s="12"/>
      <c r="B24" s="25">
        <v>325.10000000000002</v>
      </c>
      <c r="C24" s="20" t="s">
        <v>119</v>
      </c>
      <c r="D24" s="46">
        <v>112437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112437</v>
      </c>
      <c r="P24" s="47">
        <f t="shared" si="2"/>
        <v>1.8816333361225002</v>
      </c>
      <c r="Q24" s="9"/>
    </row>
    <row r="25" spans="1:17">
      <c r="A25" s="12"/>
      <c r="B25" s="25">
        <v>329.5</v>
      </c>
      <c r="C25" s="20" t="s">
        <v>144</v>
      </c>
      <c r="D25" s="46">
        <v>322719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322719</v>
      </c>
      <c r="P25" s="47">
        <f t="shared" si="2"/>
        <v>5.4007028700527151</v>
      </c>
      <c r="Q25" s="9"/>
    </row>
    <row r="26" spans="1:17" ht="15.75">
      <c r="A26" s="29" t="s">
        <v>145</v>
      </c>
      <c r="B26" s="30"/>
      <c r="C26" s="31"/>
      <c r="D26" s="32">
        <f t="shared" ref="D26:N26" si="5">SUM(D27:D38)</f>
        <v>12325701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1442569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13768270</v>
      </c>
      <c r="P26" s="45">
        <f t="shared" si="2"/>
        <v>230.41201573090117</v>
      </c>
      <c r="Q26" s="10"/>
    </row>
    <row r="27" spans="1:17">
      <c r="A27" s="12"/>
      <c r="B27" s="25">
        <v>331.1</v>
      </c>
      <c r="C27" s="20" t="s">
        <v>22</v>
      </c>
      <c r="D27" s="46">
        <v>3557647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3557647</v>
      </c>
      <c r="P27" s="47">
        <f t="shared" si="2"/>
        <v>59.537227010292028</v>
      </c>
      <c r="Q27" s="9"/>
    </row>
    <row r="28" spans="1:17">
      <c r="A28" s="12"/>
      <c r="B28" s="25">
        <v>331.2</v>
      </c>
      <c r="C28" s="20" t="s">
        <v>23</v>
      </c>
      <c r="D28" s="46">
        <v>87512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87512</v>
      </c>
      <c r="P28" s="47">
        <f t="shared" si="2"/>
        <v>1.4645134298385072</v>
      </c>
      <c r="Q28" s="9"/>
    </row>
    <row r="29" spans="1:17">
      <c r="A29" s="12"/>
      <c r="B29" s="25">
        <v>334.1</v>
      </c>
      <c r="C29" s="20" t="s">
        <v>125</v>
      </c>
      <c r="D29" s="46">
        <v>160213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4" si="6">SUM(D29:N29)</f>
        <v>160213</v>
      </c>
      <c r="P29" s="47">
        <f t="shared" si="2"/>
        <v>2.6811647560873566</v>
      </c>
      <c r="Q29" s="9"/>
    </row>
    <row r="30" spans="1:17">
      <c r="A30" s="12"/>
      <c r="B30" s="25">
        <v>335.125</v>
      </c>
      <c r="C30" s="20" t="s">
        <v>146</v>
      </c>
      <c r="D30" s="46">
        <v>1869830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1869830</v>
      </c>
      <c r="P30" s="47">
        <f t="shared" si="2"/>
        <v>31.291607396870553</v>
      </c>
      <c r="Q30" s="9"/>
    </row>
    <row r="31" spans="1:17">
      <c r="A31" s="12"/>
      <c r="B31" s="25">
        <v>335.14</v>
      </c>
      <c r="C31" s="20" t="s">
        <v>90</v>
      </c>
      <c r="D31" s="46">
        <v>18768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18768</v>
      </c>
      <c r="P31" s="47">
        <f t="shared" si="2"/>
        <v>0.31408250355618778</v>
      </c>
      <c r="Q31" s="9"/>
    </row>
    <row r="32" spans="1:17">
      <c r="A32" s="12"/>
      <c r="B32" s="25">
        <v>335.15</v>
      </c>
      <c r="C32" s="20" t="s">
        <v>91</v>
      </c>
      <c r="D32" s="46">
        <v>61180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61180</v>
      </c>
      <c r="P32" s="47">
        <f t="shared" si="2"/>
        <v>1.0238473767885532</v>
      </c>
      <c r="Q32" s="9"/>
    </row>
    <row r="33" spans="1:17">
      <c r="A33" s="12"/>
      <c r="B33" s="25">
        <v>335.18</v>
      </c>
      <c r="C33" s="20" t="s">
        <v>147</v>
      </c>
      <c r="D33" s="46">
        <v>4864878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4864878</v>
      </c>
      <c r="P33" s="47">
        <f t="shared" si="2"/>
        <v>81.413739436030454</v>
      </c>
      <c r="Q33" s="9"/>
    </row>
    <row r="34" spans="1:17">
      <c r="A34" s="12"/>
      <c r="B34" s="25">
        <v>335.21</v>
      </c>
      <c r="C34" s="20" t="s">
        <v>30</v>
      </c>
      <c r="D34" s="46">
        <v>727236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1442569</v>
      </c>
      <c r="L34" s="46">
        <v>0</v>
      </c>
      <c r="M34" s="46">
        <v>0</v>
      </c>
      <c r="N34" s="46">
        <v>0</v>
      </c>
      <c r="O34" s="46">
        <f t="shared" si="6"/>
        <v>2169805</v>
      </c>
      <c r="P34" s="47">
        <f t="shared" si="2"/>
        <v>36.311689398376707</v>
      </c>
      <c r="Q34" s="9"/>
    </row>
    <row r="35" spans="1:17">
      <c r="A35" s="12"/>
      <c r="B35" s="25">
        <v>335.45</v>
      </c>
      <c r="C35" s="20" t="s">
        <v>148</v>
      </c>
      <c r="D35" s="46">
        <v>32088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32088</v>
      </c>
      <c r="P35" s="47">
        <f t="shared" si="2"/>
        <v>0.53699272027445399</v>
      </c>
      <c r="Q35" s="9"/>
    </row>
    <row r="36" spans="1:17">
      <c r="A36" s="12"/>
      <c r="B36" s="25">
        <v>337.2</v>
      </c>
      <c r="C36" s="20" t="s">
        <v>32</v>
      </c>
      <c r="D36" s="46">
        <v>820032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820032</v>
      </c>
      <c r="P36" s="47">
        <f t="shared" si="2"/>
        <v>13.723236549242742</v>
      </c>
      <c r="Q36" s="9"/>
    </row>
    <row r="37" spans="1:17">
      <c r="A37" s="12"/>
      <c r="B37" s="25">
        <v>337.9</v>
      </c>
      <c r="C37" s="20" t="s">
        <v>103</v>
      </c>
      <c r="D37" s="46">
        <v>11469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11469</v>
      </c>
      <c r="P37" s="47">
        <f t="shared" ref="P37:P65" si="7">(O37/P$67)</f>
        <v>0.1919337293950297</v>
      </c>
      <c r="Q37" s="9"/>
    </row>
    <row r="38" spans="1:17">
      <c r="A38" s="12"/>
      <c r="B38" s="25">
        <v>338</v>
      </c>
      <c r="C38" s="20" t="s">
        <v>33</v>
      </c>
      <c r="D38" s="46">
        <v>114848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114848</v>
      </c>
      <c r="P38" s="47">
        <f t="shared" si="7"/>
        <v>1.9219814241486068</v>
      </c>
      <c r="Q38" s="9"/>
    </row>
    <row r="39" spans="1:17" ht="15.75">
      <c r="A39" s="29" t="s">
        <v>38</v>
      </c>
      <c r="B39" s="30"/>
      <c r="C39" s="31"/>
      <c r="D39" s="32">
        <f t="shared" ref="D39:N39" si="8">SUM(D40:D48)</f>
        <v>7429262</v>
      </c>
      <c r="E39" s="32">
        <f t="shared" si="8"/>
        <v>5290826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14250565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8"/>
        <v>0</v>
      </c>
      <c r="O39" s="32">
        <f>SUM(D39:N39)</f>
        <v>26970653</v>
      </c>
      <c r="P39" s="45">
        <f t="shared" si="7"/>
        <v>451.35391180654341</v>
      </c>
      <c r="Q39" s="10"/>
    </row>
    <row r="40" spans="1:17">
      <c r="A40" s="12"/>
      <c r="B40" s="25">
        <v>341.2</v>
      </c>
      <c r="C40" s="20" t="s">
        <v>93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14250565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8" si="9">SUM(D40:N40)</f>
        <v>14250565</v>
      </c>
      <c r="P40" s="47">
        <f t="shared" si="7"/>
        <v>238.48322316124174</v>
      </c>
      <c r="Q40" s="9"/>
    </row>
    <row r="41" spans="1:17">
      <c r="A41" s="12"/>
      <c r="B41" s="25">
        <v>341.9</v>
      </c>
      <c r="C41" s="20" t="s">
        <v>94</v>
      </c>
      <c r="D41" s="46">
        <v>339592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339592</v>
      </c>
      <c r="P41" s="47">
        <f t="shared" si="7"/>
        <v>5.6830725462304406</v>
      </c>
      <c r="Q41" s="9"/>
    </row>
    <row r="42" spans="1:17">
      <c r="A42" s="12"/>
      <c r="B42" s="25">
        <v>342.1</v>
      </c>
      <c r="C42" s="20" t="s">
        <v>43</v>
      </c>
      <c r="D42" s="46">
        <v>2848417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2848417</v>
      </c>
      <c r="P42" s="47">
        <f t="shared" si="7"/>
        <v>47.668262070119653</v>
      </c>
      <c r="Q42" s="9"/>
    </row>
    <row r="43" spans="1:17">
      <c r="A43" s="12"/>
      <c r="B43" s="25">
        <v>342.2</v>
      </c>
      <c r="C43" s="20" t="s">
        <v>44</v>
      </c>
      <c r="D43" s="46">
        <v>443641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443641</v>
      </c>
      <c r="P43" s="47">
        <f t="shared" si="7"/>
        <v>7.4243326918249517</v>
      </c>
      <c r="Q43" s="9"/>
    </row>
    <row r="44" spans="1:17">
      <c r="A44" s="12"/>
      <c r="B44" s="25">
        <v>342.6</v>
      </c>
      <c r="C44" s="20" t="s">
        <v>45</v>
      </c>
      <c r="D44" s="46">
        <v>2951467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2951467</v>
      </c>
      <c r="P44" s="47">
        <f t="shared" si="7"/>
        <v>49.392803949460294</v>
      </c>
      <c r="Q44" s="9"/>
    </row>
    <row r="45" spans="1:17">
      <c r="A45" s="12"/>
      <c r="B45" s="25">
        <v>342.9</v>
      </c>
      <c r="C45" s="20" t="s">
        <v>74</v>
      </c>
      <c r="D45" s="46">
        <v>3490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3490</v>
      </c>
      <c r="P45" s="47">
        <f t="shared" si="7"/>
        <v>5.8405154380386577E-2</v>
      </c>
      <c r="Q45" s="9"/>
    </row>
    <row r="46" spans="1:17">
      <c r="A46" s="12"/>
      <c r="B46" s="25">
        <v>343.9</v>
      </c>
      <c r="C46" s="20" t="s">
        <v>46</v>
      </c>
      <c r="D46" s="46">
        <v>39296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39296</v>
      </c>
      <c r="P46" s="47">
        <f t="shared" si="7"/>
        <v>0.65761860932139571</v>
      </c>
      <c r="Q46" s="9"/>
    </row>
    <row r="47" spans="1:17">
      <c r="A47" s="12"/>
      <c r="B47" s="25">
        <v>347.2</v>
      </c>
      <c r="C47" s="20" t="s">
        <v>47</v>
      </c>
      <c r="D47" s="46">
        <v>0</v>
      </c>
      <c r="E47" s="46">
        <v>5290826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5290826</v>
      </c>
      <c r="P47" s="47">
        <f t="shared" si="7"/>
        <v>88.54197975064848</v>
      </c>
      <c r="Q47" s="9"/>
    </row>
    <row r="48" spans="1:17">
      <c r="A48" s="12"/>
      <c r="B48" s="25">
        <v>349</v>
      </c>
      <c r="C48" s="20" t="s">
        <v>149</v>
      </c>
      <c r="D48" s="46">
        <v>803359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803359</v>
      </c>
      <c r="P48" s="47">
        <f t="shared" si="7"/>
        <v>13.444213873316041</v>
      </c>
      <c r="Q48" s="9"/>
    </row>
    <row r="49" spans="1:17" ht="15.75">
      <c r="A49" s="29" t="s">
        <v>39</v>
      </c>
      <c r="B49" s="30"/>
      <c r="C49" s="31"/>
      <c r="D49" s="32">
        <f t="shared" ref="D49:N49" si="10">SUM(D50:D51)</f>
        <v>222458</v>
      </c>
      <c r="E49" s="32">
        <f t="shared" si="10"/>
        <v>11242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10"/>
        <v>0</v>
      </c>
      <c r="O49" s="32">
        <f>SUM(D49:N49)</f>
        <v>233700</v>
      </c>
      <c r="P49" s="45">
        <f t="shared" si="7"/>
        <v>3.9109697933227343</v>
      </c>
      <c r="Q49" s="10"/>
    </row>
    <row r="50" spans="1:17">
      <c r="A50" s="13"/>
      <c r="B50" s="39">
        <v>351.1</v>
      </c>
      <c r="C50" s="21" t="s">
        <v>50</v>
      </c>
      <c r="D50" s="46">
        <v>174744</v>
      </c>
      <c r="E50" s="46">
        <v>11242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185986</v>
      </c>
      <c r="P50" s="47">
        <f t="shared" si="7"/>
        <v>3.1124759434356957</v>
      </c>
      <c r="Q50" s="9"/>
    </row>
    <row r="51" spans="1:17">
      <c r="A51" s="13"/>
      <c r="B51" s="39">
        <v>351.5</v>
      </c>
      <c r="C51" s="21" t="s">
        <v>51</v>
      </c>
      <c r="D51" s="46">
        <v>47714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47714</v>
      </c>
      <c r="P51" s="47">
        <f t="shared" si="7"/>
        <v>0.79849384988703875</v>
      </c>
      <c r="Q51" s="9"/>
    </row>
    <row r="52" spans="1:17" ht="15.75">
      <c r="A52" s="29" t="s">
        <v>4</v>
      </c>
      <c r="B52" s="30"/>
      <c r="C52" s="31"/>
      <c r="D52" s="32">
        <f t="shared" ref="D52:N52" si="11">SUM(D53:D61)</f>
        <v>1904531</v>
      </c>
      <c r="E52" s="32">
        <f t="shared" si="11"/>
        <v>1490933</v>
      </c>
      <c r="F52" s="32">
        <f t="shared" si="11"/>
        <v>0</v>
      </c>
      <c r="G52" s="32">
        <f t="shared" si="11"/>
        <v>9849</v>
      </c>
      <c r="H52" s="32">
        <f t="shared" si="11"/>
        <v>0</v>
      </c>
      <c r="I52" s="32">
        <f t="shared" si="11"/>
        <v>0</v>
      </c>
      <c r="J52" s="32">
        <f t="shared" si="11"/>
        <v>657221</v>
      </c>
      <c r="K52" s="32">
        <f t="shared" si="11"/>
        <v>58918265</v>
      </c>
      <c r="L52" s="32">
        <f t="shared" si="11"/>
        <v>0</v>
      </c>
      <c r="M52" s="32">
        <f t="shared" si="11"/>
        <v>0</v>
      </c>
      <c r="N52" s="32">
        <f t="shared" si="11"/>
        <v>0</v>
      </c>
      <c r="O52" s="32">
        <f>SUM(D52:N52)</f>
        <v>62980799</v>
      </c>
      <c r="P52" s="45">
        <f t="shared" si="7"/>
        <v>1053.9837503137812</v>
      </c>
      <c r="Q52" s="10"/>
    </row>
    <row r="53" spans="1:17">
      <c r="A53" s="12"/>
      <c r="B53" s="25">
        <v>361.1</v>
      </c>
      <c r="C53" s="20" t="s">
        <v>54</v>
      </c>
      <c r="D53" s="46">
        <v>381098</v>
      </c>
      <c r="E53" s="46">
        <v>103468</v>
      </c>
      <c r="F53" s="46">
        <v>0</v>
      </c>
      <c r="G53" s="46">
        <v>9849</v>
      </c>
      <c r="H53" s="46">
        <v>0</v>
      </c>
      <c r="I53" s="46">
        <v>0</v>
      </c>
      <c r="J53" s="46">
        <v>3900</v>
      </c>
      <c r="K53" s="46">
        <v>4437165</v>
      </c>
      <c r="L53" s="46">
        <v>0</v>
      </c>
      <c r="M53" s="46">
        <v>0</v>
      </c>
      <c r="N53" s="46">
        <v>0</v>
      </c>
      <c r="O53" s="46">
        <f>SUM(D53:N53)</f>
        <v>4935480</v>
      </c>
      <c r="P53" s="47">
        <f t="shared" si="7"/>
        <v>82.595263994644796</v>
      </c>
      <c r="Q53" s="9"/>
    </row>
    <row r="54" spans="1:17">
      <c r="A54" s="12"/>
      <c r="B54" s="25">
        <v>361.3</v>
      </c>
      <c r="C54" s="20" t="s">
        <v>55</v>
      </c>
      <c r="D54" s="46">
        <v>-485820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1" si="12">SUM(D54:N54)</f>
        <v>-485820</v>
      </c>
      <c r="P54" s="47">
        <f t="shared" si="7"/>
        <v>-8.1301983097648733</v>
      </c>
      <c r="Q54" s="9"/>
    </row>
    <row r="55" spans="1:17">
      <c r="A55" s="12"/>
      <c r="B55" s="25">
        <v>361.4</v>
      </c>
      <c r="C55" s="20" t="s">
        <v>95</v>
      </c>
      <c r="D55" s="46">
        <v>255376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255376</v>
      </c>
      <c r="P55" s="47">
        <f t="shared" si="7"/>
        <v>4.2737176805288257</v>
      </c>
      <c r="Q55" s="9"/>
    </row>
    <row r="56" spans="1:17">
      <c r="A56" s="12"/>
      <c r="B56" s="25">
        <v>362</v>
      </c>
      <c r="C56" s="20" t="s">
        <v>56</v>
      </c>
      <c r="D56" s="46">
        <v>83958</v>
      </c>
      <c r="E56" s="46">
        <v>104507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188465</v>
      </c>
      <c r="P56" s="47">
        <f t="shared" si="7"/>
        <v>3.1539620115471507</v>
      </c>
      <c r="Q56" s="9"/>
    </row>
    <row r="57" spans="1:17">
      <c r="A57" s="12"/>
      <c r="B57" s="25">
        <v>364</v>
      </c>
      <c r="C57" s="20" t="s">
        <v>96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98482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98482</v>
      </c>
      <c r="P57" s="47">
        <f t="shared" si="7"/>
        <v>1.6480963936072295</v>
      </c>
      <c r="Q57" s="9"/>
    </row>
    <row r="58" spans="1:17">
      <c r="A58" s="12"/>
      <c r="B58" s="25">
        <v>366</v>
      </c>
      <c r="C58" s="20" t="s">
        <v>58</v>
      </c>
      <c r="D58" s="46">
        <v>94532</v>
      </c>
      <c r="E58" s="46">
        <v>550635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645167</v>
      </c>
      <c r="P58" s="47">
        <f t="shared" si="7"/>
        <v>10.796870554765292</v>
      </c>
      <c r="Q58" s="9"/>
    </row>
    <row r="59" spans="1:17">
      <c r="A59" s="12"/>
      <c r="B59" s="25">
        <v>367</v>
      </c>
      <c r="C59" s="20" t="s">
        <v>150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44443175</v>
      </c>
      <c r="L59" s="46">
        <v>0</v>
      </c>
      <c r="M59" s="46">
        <v>0</v>
      </c>
      <c r="N59" s="46">
        <v>0</v>
      </c>
      <c r="O59" s="46">
        <f t="shared" si="12"/>
        <v>44443175</v>
      </c>
      <c r="P59" s="47">
        <f t="shared" si="7"/>
        <v>743.75658940674418</v>
      </c>
      <c r="Q59" s="9"/>
    </row>
    <row r="60" spans="1:17">
      <c r="A60" s="12"/>
      <c r="B60" s="25">
        <v>368</v>
      </c>
      <c r="C60" s="20" t="s">
        <v>59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10037720</v>
      </c>
      <c r="L60" s="46">
        <v>0</v>
      </c>
      <c r="M60" s="46">
        <v>0</v>
      </c>
      <c r="N60" s="46">
        <v>0</v>
      </c>
      <c r="O60" s="46">
        <f t="shared" si="12"/>
        <v>10037720</v>
      </c>
      <c r="P60" s="47">
        <f t="shared" si="7"/>
        <v>167.98125679859427</v>
      </c>
      <c r="Q60" s="9"/>
    </row>
    <row r="61" spans="1:17">
      <c r="A61" s="12"/>
      <c r="B61" s="25">
        <v>369.9</v>
      </c>
      <c r="C61" s="20" t="s">
        <v>60</v>
      </c>
      <c r="D61" s="46">
        <v>1575387</v>
      </c>
      <c r="E61" s="46">
        <v>732323</v>
      </c>
      <c r="F61" s="46">
        <v>0</v>
      </c>
      <c r="G61" s="46">
        <v>0</v>
      </c>
      <c r="H61" s="46">
        <v>0</v>
      </c>
      <c r="I61" s="46">
        <v>0</v>
      </c>
      <c r="J61" s="46">
        <v>554839</v>
      </c>
      <c r="K61" s="46">
        <v>205</v>
      </c>
      <c r="L61" s="46">
        <v>0</v>
      </c>
      <c r="M61" s="46">
        <v>0</v>
      </c>
      <c r="N61" s="46">
        <v>0</v>
      </c>
      <c r="O61" s="46">
        <f t="shared" si="12"/>
        <v>2862754</v>
      </c>
      <c r="P61" s="47">
        <f t="shared" si="7"/>
        <v>47.908191783114383</v>
      </c>
      <c r="Q61" s="9"/>
    </row>
    <row r="62" spans="1:17" ht="15.75">
      <c r="A62" s="29" t="s">
        <v>40</v>
      </c>
      <c r="B62" s="30"/>
      <c r="C62" s="31"/>
      <c r="D62" s="32">
        <f t="shared" ref="D62:N62" si="13">SUM(D63:D64)</f>
        <v>14000000</v>
      </c>
      <c r="E62" s="32">
        <f t="shared" si="13"/>
        <v>2339968</v>
      </c>
      <c r="F62" s="32">
        <f t="shared" si="13"/>
        <v>0</v>
      </c>
      <c r="G62" s="32">
        <f t="shared" si="13"/>
        <v>0</v>
      </c>
      <c r="H62" s="32">
        <f t="shared" si="13"/>
        <v>0</v>
      </c>
      <c r="I62" s="32">
        <f t="shared" si="13"/>
        <v>0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 t="shared" si="13"/>
        <v>0</v>
      </c>
      <c r="O62" s="32">
        <f>SUM(D62:N62)</f>
        <v>16339968</v>
      </c>
      <c r="P62" s="45">
        <f t="shared" si="7"/>
        <v>273.44938498870386</v>
      </c>
      <c r="Q62" s="9"/>
    </row>
    <row r="63" spans="1:17">
      <c r="A63" s="12"/>
      <c r="B63" s="25">
        <v>381</v>
      </c>
      <c r="C63" s="20" t="s">
        <v>61</v>
      </c>
      <c r="D63" s="46">
        <v>0</v>
      </c>
      <c r="E63" s="46">
        <v>2339968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2339968</v>
      </c>
      <c r="P63" s="47">
        <f t="shared" si="7"/>
        <v>39.159367416952556</v>
      </c>
      <c r="Q63" s="9"/>
    </row>
    <row r="64" spans="1:17" ht="15.75" thickBot="1">
      <c r="A64" s="12"/>
      <c r="B64" s="25">
        <v>384</v>
      </c>
      <c r="C64" s="20" t="s">
        <v>97</v>
      </c>
      <c r="D64" s="46">
        <v>14000000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14000000</v>
      </c>
      <c r="P64" s="47">
        <f t="shared" si="7"/>
        <v>234.29001757175132</v>
      </c>
      <c r="Q64" s="9"/>
    </row>
    <row r="65" spans="1:120" ht="16.5" thickBot="1">
      <c r="A65" s="14" t="s">
        <v>48</v>
      </c>
      <c r="B65" s="23"/>
      <c r="C65" s="22"/>
      <c r="D65" s="15">
        <f t="shared" ref="D65:N65" si="14">SUM(D5,D12,D26,D39,D49,D52,D62)</f>
        <v>125649320</v>
      </c>
      <c r="E65" s="15">
        <f t="shared" si="14"/>
        <v>9909774</v>
      </c>
      <c r="F65" s="15">
        <f t="shared" si="14"/>
        <v>0</v>
      </c>
      <c r="G65" s="15">
        <f t="shared" si="14"/>
        <v>8798674</v>
      </c>
      <c r="H65" s="15">
        <f t="shared" si="14"/>
        <v>0</v>
      </c>
      <c r="I65" s="15">
        <f t="shared" si="14"/>
        <v>0</v>
      </c>
      <c r="J65" s="15">
        <f t="shared" si="14"/>
        <v>14907786</v>
      </c>
      <c r="K65" s="15">
        <f t="shared" si="14"/>
        <v>60360834</v>
      </c>
      <c r="L65" s="15">
        <f t="shared" si="14"/>
        <v>0</v>
      </c>
      <c r="M65" s="15">
        <f t="shared" si="14"/>
        <v>0</v>
      </c>
      <c r="N65" s="15">
        <f t="shared" si="14"/>
        <v>0</v>
      </c>
      <c r="O65" s="15">
        <f>SUM(D65:N65)</f>
        <v>219626388</v>
      </c>
      <c r="P65" s="38">
        <f t="shared" si="7"/>
        <v>3675.4478788385909</v>
      </c>
      <c r="Q65" s="6"/>
      <c r="R65" s="2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</row>
    <row r="66" spans="1:120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9"/>
    </row>
    <row r="67" spans="1:120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2"/>
      <c r="M67" s="48" t="s">
        <v>151</v>
      </c>
      <c r="N67" s="48"/>
      <c r="O67" s="48"/>
      <c r="P67" s="43">
        <v>59755</v>
      </c>
    </row>
    <row r="68" spans="1:120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1"/>
    </row>
    <row r="69" spans="1:120" ht="15.75" customHeight="1" thickBot="1">
      <c r="A69" s="52" t="s">
        <v>76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4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71092788</v>
      </c>
      <c r="E5" s="27">
        <f t="shared" si="0"/>
        <v>740672</v>
      </c>
      <c r="F5" s="27">
        <f t="shared" si="0"/>
        <v>0</v>
      </c>
      <c r="G5" s="27">
        <f t="shared" si="0"/>
        <v>3706532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75539992</v>
      </c>
      <c r="O5" s="33">
        <f t="shared" ref="O5:O36" si="2">(N5/O$64)</f>
        <v>1332.0635525225273</v>
      </c>
      <c r="P5" s="6"/>
    </row>
    <row r="6" spans="1:133">
      <c r="A6" s="12"/>
      <c r="B6" s="25">
        <v>311</v>
      </c>
      <c r="C6" s="20" t="s">
        <v>3</v>
      </c>
      <c r="D6" s="46">
        <v>67588710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67588710</v>
      </c>
      <c r="O6" s="47">
        <f t="shared" si="2"/>
        <v>1191.8515579537639</v>
      </c>
      <c r="P6" s="9"/>
    </row>
    <row r="7" spans="1:133">
      <c r="A7" s="12"/>
      <c r="B7" s="25">
        <v>312.41000000000003</v>
      </c>
      <c r="C7" s="20" t="s">
        <v>128</v>
      </c>
      <c r="D7" s="46">
        <v>0</v>
      </c>
      <c r="E7" s="46">
        <v>507374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507374</v>
      </c>
      <c r="O7" s="47">
        <f t="shared" si="2"/>
        <v>8.9469749069812554</v>
      </c>
      <c r="P7" s="9"/>
    </row>
    <row r="8" spans="1:133">
      <c r="A8" s="12"/>
      <c r="B8" s="25">
        <v>312.42</v>
      </c>
      <c r="C8" s="20" t="s">
        <v>129</v>
      </c>
      <c r="D8" s="46">
        <v>0</v>
      </c>
      <c r="E8" s="46">
        <v>233298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233298</v>
      </c>
      <c r="O8" s="47">
        <f t="shared" si="2"/>
        <v>4.1139501666402154</v>
      </c>
      <c r="P8" s="9"/>
    </row>
    <row r="9" spans="1:133">
      <c r="A9" s="12"/>
      <c r="B9" s="25">
        <v>312.60000000000002</v>
      </c>
      <c r="C9" s="20" t="s">
        <v>117</v>
      </c>
      <c r="D9" s="46">
        <v>0</v>
      </c>
      <c r="E9" s="46">
        <v>0</v>
      </c>
      <c r="F9" s="46">
        <v>0</v>
      </c>
      <c r="G9" s="46">
        <v>3706532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3706532</v>
      </c>
      <c r="O9" s="47">
        <f t="shared" si="2"/>
        <v>65.360560052196305</v>
      </c>
      <c r="P9" s="9"/>
    </row>
    <row r="10" spans="1:133">
      <c r="A10" s="12"/>
      <c r="B10" s="25">
        <v>315</v>
      </c>
      <c r="C10" s="20" t="s">
        <v>87</v>
      </c>
      <c r="D10" s="46">
        <v>1913129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1913129</v>
      </c>
      <c r="O10" s="47">
        <f t="shared" si="2"/>
        <v>33.735897300252162</v>
      </c>
      <c r="P10" s="9"/>
    </row>
    <row r="11" spans="1:133">
      <c r="A11" s="12"/>
      <c r="B11" s="25">
        <v>316</v>
      </c>
      <c r="C11" s="20" t="s">
        <v>88</v>
      </c>
      <c r="D11" s="46">
        <v>1590949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1590949</v>
      </c>
      <c r="O11" s="47">
        <f t="shared" si="2"/>
        <v>28.054612142693401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SUM(D13:D24)</f>
        <v>13054717</v>
      </c>
      <c r="E12" s="32">
        <f t="shared" si="3"/>
        <v>0</v>
      </c>
      <c r="F12" s="32">
        <f t="shared" si="3"/>
        <v>0</v>
      </c>
      <c r="G12" s="32">
        <f t="shared" si="3"/>
        <v>6113240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19167957</v>
      </c>
      <c r="O12" s="45">
        <f t="shared" si="2"/>
        <v>338.0055546738613</v>
      </c>
      <c r="P12" s="10"/>
    </row>
    <row r="13" spans="1:133">
      <c r="A13" s="12"/>
      <c r="B13" s="25">
        <v>322</v>
      </c>
      <c r="C13" s="20" t="s">
        <v>0</v>
      </c>
      <c r="D13" s="46">
        <v>7158538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7158538</v>
      </c>
      <c r="O13" s="47">
        <f t="shared" si="2"/>
        <v>126.23283782115713</v>
      </c>
      <c r="P13" s="9"/>
    </row>
    <row r="14" spans="1:133">
      <c r="A14" s="12"/>
      <c r="B14" s="25">
        <v>323.10000000000002</v>
      </c>
      <c r="C14" s="20" t="s">
        <v>15</v>
      </c>
      <c r="D14" s="46">
        <v>5182109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3" si="4">SUM(D14:M14)</f>
        <v>5182109</v>
      </c>
      <c r="O14" s="47">
        <f t="shared" si="2"/>
        <v>91.380715583064415</v>
      </c>
      <c r="P14" s="9"/>
    </row>
    <row r="15" spans="1:133">
      <c r="A15" s="12"/>
      <c r="B15" s="25">
        <v>323.7</v>
      </c>
      <c r="C15" s="20" t="s">
        <v>16</v>
      </c>
      <c r="D15" s="46">
        <v>291412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291412</v>
      </c>
      <c r="O15" s="47">
        <f t="shared" si="2"/>
        <v>5.138725775450105</v>
      </c>
      <c r="P15" s="9"/>
    </row>
    <row r="16" spans="1:133">
      <c r="A16" s="12"/>
      <c r="B16" s="25">
        <v>324.11</v>
      </c>
      <c r="C16" s="20" t="s">
        <v>130</v>
      </c>
      <c r="D16" s="46">
        <v>0</v>
      </c>
      <c r="E16" s="46">
        <v>0</v>
      </c>
      <c r="F16" s="46">
        <v>0</v>
      </c>
      <c r="G16" s="46">
        <v>776878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776878</v>
      </c>
      <c r="O16" s="47">
        <f t="shared" si="2"/>
        <v>13.699377523849829</v>
      </c>
      <c r="P16" s="9"/>
    </row>
    <row r="17" spans="1:16">
      <c r="A17" s="12"/>
      <c r="B17" s="25">
        <v>324.31</v>
      </c>
      <c r="C17" s="20" t="s">
        <v>131</v>
      </c>
      <c r="D17" s="46">
        <v>0</v>
      </c>
      <c r="E17" s="46">
        <v>0</v>
      </c>
      <c r="F17" s="46">
        <v>0</v>
      </c>
      <c r="G17" s="46">
        <v>966533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966533</v>
      </c>
      <c r="O17" s="47">
        <f t="shared" si="2"/>
        <v>17.043732035479376</v>
      </c>
      <c r="P17" s="9"/>
    </row>
    <row r="18" spans="1:16">
      <c r="A18" s="12"/>
      <c r="B18" s="25">
        <v>324.32</v>
      </c>
      <c r="C18" s="20" t="s">
        <v>18</v>
      </c>
      <c r="D18" s="46">
        <v>0</v>
      </c>
      <c r="E18" s="46">
        <v>0</v>
      </c>
      <c r="F18" s="46">
        <v>0</v>
      </c>
      <c r="G18" s="46">
        <v>2227702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2227702</v>
      </c>
      <c r="O18" s="47">
        <f t="shared" si="2"/>
        <v>39.28304149253205</v>
      </c>
      <c r="P18" s="9"/>
    </row>
    <row r="19" spans="1:16">
      <c r="A19" s="12"/>
      <c r="B19" s="25">
        <v>324.61</v>
      </c>
      <c r="C19" s="20" t="s">
        <v>19</v>
      </c>
      <c r="D19" s="46">
        <v>0</v>
      </c>
      <c r="E19" s="46">
        <v>0</v>
      </c>
      <c r="F19" s="46">
        <v>0</v>
      </c>
      <c r="G19" s="46">
        <v>1634856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1634856</v>
      </c>
      <c r="O19" s="47">
        <f t="shared" si="2"/>
        <v>28.828863143416388</v>
      </c>
      <c r="P19" s="9"/>
    </row>
    <row r="20" spans="1:16">
      <c r="A20" s="12"/>
      <c r="B20" s="25">
        <v>324.62</v>
      </c>
      <c r="C20" s="20" t="s">
        <v>20</v>
      </c>
      <c r="D20" s="46">
        <v>0</v>
      </c>
      <c r="E20" s="46">
        <v>0</v>
      </c>
      <c r="F20" s="46">
        <v>0</v>
      </c>
      <c r="G20" s="46">
        <v>303718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303718</v>
      </c>
      <c r="O20" s="47">
        <f t="shared" si="2"/>
        <v>5.3557283676312402</v>
      </c>
      <c r="P20" s="9"/>
    </row>
    <row r="21" spans="1:16">
      <c r="A21" s="12"/>
      <c r="B21" s="25">
        <v>324.91000000000003</v>
      </c>
      <c r="C21" s="20" t="s">
        <v>118</v>
      </c>
      <c r="D21" s="46">
        <v>0</v>
      </c>
      <c r="E21" s="46">
        <v>0</v>
      </c>
      <c r="F21" s="46">
        <v>0</v>
      </c>
      <c r="G21" s="46">
        <v>103685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103685</v>
      </c>
      <c r="O21" s="47">
        <f t="shared" si="2"/>
        <v>1.8283693946287185</v>
      </c>
      <c r="P21" s="9"/>
    </row>
    <row r="22" spans="1:16">
      <c r="A22" s="12"/>
      <c r="B22" s="25">
        <v>324.92</v>
      </c>
      <c r="C22" s="20" t="s">
        <v>132</v>
      </c>
      <c r="D22" s="46">
        <v>0</v>
      </c>
      <c r="E22" s="46">
        <v>0</v>
      </c>
      <c r="F22" s="46">
        <v>0</v>
      </c>
      <c r="G22" s="46">
        <v>99868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99868</v>
      </c>
      <c r="O22" s="47">
        <f t="shared" si="2"/>
        <v>1.7610608545380804</v>
      </c>
      <c r="P22" s="9"/>
    </row>
    <row r="23" spans="1:16">
      <c r="A23" s="12"/>
      <c r="B23" s="25">
        <v>325.10000000000002</v>
      </c>
      <c r="C23" s="20" t="s">
        <v>119</v>
      </c>
      <c r="D23" s="46">
        <v>112970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112970</v>
      </c>
      <c r="O23" s="47">
        <f t="shared" si="2"/>
        <v>1.9921000193972738</v>
      </c>
      <c r="P23" s="9"/>
    </row>
    <row r="24" spans="1:16">
      <c r="A24" s="12"/>
      <c r="B24" s="25">
        <v>329</v>
      </c>
      <c r="C24" s="20" t="s">
        <v>21</v>
      </c>
      <c r="D24" s="46">
        <v>309688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309688</v>
      </c>
      <c r="O24" s="47">
        <f t="shared" si="2"/>
        <v>5.4610026627166768</v>
      </c>
      <c r="P24" s="9"/>
    </row>
    <row r="25" spans="1:16" ht="15.75">
      <c r="A25" s="29" t="s">
        <v>24</v>
      </c>
      <c r="B25" s="30"/>
      <c r="C25" s="31"/>
      <c r="D25" s="32">
        <f t="shared" ref="D25:M25" si="5">SUM(D26:D36)</f>
        <v>10091901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1466720</v>
      </c>
      <c r="L25" s="32">
        <f t="shared" si="5"/>
        <v>0</v>
      </c>
      <c r="M25" s="32">
        <f t="shared" si="5"/>
        <v>0</v>
      </c>
      <c r="N25" s="44">
        <f>SUM(D25:M25)</f>
        <v>11558621</v>
      </c>
      <c r="O25" s="45">
        <f t="shared" si="2"/>
        <v>203.82339663898148</v>
      </c>
      <c r="P25" s="10"/>
    </row>
    <row r="26" spans="1:16">
      <c r="A26" s="12"/>
      <c r="B26" s="25">
        <v>331.1</v>
      </c>
      <c r="C26" s="20" t="s">
        <v>22</v>
      </c>
      <c r="D26" s="46">
        <v>1978548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1978548</v>
      </c>
      <c r="O26" s="47">
        <f t="shared" si="2"/>
        <v>34.889488440988202</v>
      </c>
      <c r="P26" s="9"/>
    </row>
    <row r="27" spans="1:16">
      <c r="A27" s="12"/>
      <c r="B27" s="25">
        <v>331.2</v>
      </c>
      <c r="C27" s="20" t="s">
        <v>23</v>
      </c>
      <c r="D27" s="46">
        <v>41646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41646</v>
      </c>
      <c r="O27" s="47">
        <f t="shared" si="2"/>
        <v>0.73438078611860547</v>
      </c>
      <c r="P27" s="9"/>
    </row>
    <row r="28" spans="1:16">
      <c r="A28" s="12"/>
      <c r="B28" s="25">
        <v>334.1</v>
      </c>
      <c r="C28" s="20" t="s">
        <v>125</v>
      </c>
      <c r="D28" s="46">
        <v>660829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660829</v>
      </c>
      <c r="O28" s="47">
        <f t="shared" si="2"/>
        <v>11.652982771694088</v>
      </c>
      <c r="P28" s="9"/>
    </row>
    <row r="29" spans="1:16">
      <c r="A29" s="12"/>
      <c r="B29" s="25">
        <v>335.12</v>
      </c>
      <c r="C29" s="20" t="s">
        <v>89</v>
      </c>
      <c r="D29" s="46">
        <v>1557234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1557234</v>
      </c>
      <c r="O29" s="47">
        <f t="shared" si="2"/>
        <v>27.460085700682431</v>
      </c>
      <c r="P29" s="9"/>
    </row>
    <row r="30" spans="1:16">
      <c r="A30" s="12"/>
      <c r="B30" s="25">
        <v>335.14</v>
      </c>
      <c r="C30" s="20" t="s">
        <v>90</v>
      </c>
      <c r="D30" s="46">
        <v>17805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17805</v>
      </c>
      <c r="O30" s="47">
        <f t="shared" si="2"/>
        <v>0.31397132730254457</v>
      </c>
      <c r="P30" s="9"/>
    </row>
    <row r="31" spans="1:16">
      <c r="A31" s="12"/>
      <c r="B31" s="25">
        <v>335.15</v>
      </c>
      <c r="C31" s="20" t="s">
        <v>91</v>
      </c>
      <c r="D31" s="46">
        <v>60794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60794</v>
      </c>
      <c r="O31" s="47">
        <f t="shared" si="2"/>
        <v>1.0720344213440547</v>
      </c>
      <c r="P31" s="9"/>
    </row>
    <row r="32" spans="1:16">
      <c r="A32" s="12"/>
      <c r="B32" s="25">
        <v>335.18</v>
      </c>
      <c r="C32" s="20" t="s">
        <v>92</v>
      </c>
      <c r="D32" s="46">
        <v>4047750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4047750</v>
      </c>
      <c r="O32" s="47">
        <f t="shared" si="2"/>
        <v>71.377559117600384</v>
      </c>
      <c r="P32" s="9"/>
    </row>
    <row r="33" spans="1:16">
      <c r="A33" s="12"/>
      <c r="B33" s="25">
        <v>335.21</v>
      </c>
      <c r="C33" s="20" t="s">
        <v>30</v>
      </c>
      <c r="D33" s="46">
        <v>761338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1466720</v>
      </c>
      <c r="L33" s="46">
        <v>0</v>
      </c>
      <c r="M33" s="46">
        <v>0</v>
      </c>
      <c r="N33" s="46">
        <f t="shared" si="6"/>
        <v>2228058</v>
      </c>
      <c r="O33" s="47">
        <f t="shared" si="2"/>
        <v>39.289319155689576</v>
      </c>
      <c r="P33" s="9"/>
    </row>
    <row r="34" spans="1:16">
      <c r="A34" s="12"/>
      <c r="B34" s="25">
        <v>335.49</v>
      </c>
      <c r="C34" s="20" t="s">
        <v>31</v>
      </c>
      <c r="D34" s="46">
        <v>35377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35377</v>
      </c>
      <c r="O34" s="47">
        <f t="shared" si="2"/>
        <v>0.62383395933626051</v>
      </c>
      <c r="P34" s="9"/>
    </row>
    <row r="35" spans="1:16">
      <c r="A35" s="12"/>
      <c r="B35" s="25">
        <v>337.2</v>
      </c>
      <c r="C35" s="20" t="s">
        <v>32</v>
      </c>
      <c r="D35" s="46">
        <v>807997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807997</v>
      </c>
      <c r="O35" s="47">
        <f t="shared" si="2"/>
        <v>14.248126399689644</v>
      </c>
      <c r="P35" s="9"/>
    </row>
    <row r="36" spans="1:16">
      <c r="A36" s="12"/>
      <c r="B36" s="25">
        <v>338</v>
      </c>
      <c r="C36" s="20" t="s">
        <v>33</v>
      </c>
      <c r="D36" s="46">
        <v>122583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122583</v>
      </c>
      <c r="O36" s="47">
        <f t="shared" si="2"/>
        <v>2.1616145585356823</v>
      </c>
      <c r="P36" s="9"/>
    </row>
    <row r="37" spans="1:16" ht="15.75">
      <c r="A37" s="29" t="s">
        <v>38</v>
      </c>
      <c r="B37" s="30"/>
      <c r="C37" s="31"/>
      <c r="D37" s="32">
        <f t="shared" ref="D37:M37" si="7">SUM(D38:D46)</f>
        <v>7353394</v>
      </c>
      <c r="E37" s="32">
        <f t="shared" si="7"/>
        <v>4590228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13728516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25672138</v>
      </c>
      <c r="O37" s="45">
        <f t="shared" ref="O37:O62" si="8">(N37/O$64)</f>
        <v>452.69953622881729</v>
      </c>
      <c r="P37" s="10"/>
    </row>
    <row r="38" spans="1:16">
      <c r="A38" s="12"/>
      <c r="B38" s="25">
        <v>341.2</v>
      </c>
      <c r="C38" s="20" t="s">
        <v>93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13728516</v>
      </c>
      <c r="K38" s="46">
        <v>0</v>
      </c>
      <c r="L38" s="46">
        <v>0</v>
      </c>
      <c r="M38" s="46">
        <v>0</v>
      </c>
      <c r="N38" s="46">
        <f t="shared" ref="N38:N46" si="9">SUM(D38:M38)</f>
        <v>13728516</v>
      </c>
      <c r="O38" s="47">
        <f t="shared" si="8"/>
        <v>242.08707612548272</v>
      </c>
      <c r="P38" s="9"/>
    </row>
    <row r="39" spans="1:16">
      <c r="A39" s="12"/>
      <c r="B39" s="25">
        <v>341.9</v>
      </c>
      <c r="C39" s="20" t="s">
        <v>94</v>
      </c>
      <c r="D39" s="46">
        <v>321156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321156</v>
      </c>
      <c r="O39" s="47">
        <f t="shared" si="8"/>
        <v>5.6632280590382482</v>
      </c>
      <c r="P39" s="9"/>
    </row>
    <row r="40" spans="1:16">
      <c r="A40" s="12"/>
      <c r="B40" s="25">
        <v>342.1</v>
      </c>
      <c r="C40" s="20" t="s">
        <v>43</v>
      </c>
      <c r="D40" s="46">
        <v>2687144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2687144</v>
      </c>
      <c r="O40" s="47">
        <f t="shared" si="8"/>
        <v>47.384789010562699</v>
      </c>
      <c r="P40" s="9"/>
    </row>
    <row r="41" spans="1:16">
      <c r="A41" s="12"/>
      <c r="B41" s="25">
        <v>342.2</v>
      </c>
      <c r="C41" s="20" t="s">
        <v>44</v>
      </c>
      <c r="D41" s="46">
        <v>702847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702847</v>
      </c>
      <c r="O41" s="47">
        <f t="shared" si="8"/>
        <v>12.393923363134599</v>
      </c>
      <c r="P41" s="9"/>
    </row>
    <row r="42" spans="1:16">
      <c r="A42" s="12"/>
      <c r="B42" s="25">
        <v>342.6</v>
      </c>
      <c r="C42" s="20" t="s">
        <v>45</v>
      </c>
      <c r="D42" s="46">
        <v>3020273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3020273</v>
      </c>
      <c r="O42" s="47">
        <f t="shared" si="8"/>
        <v>53.259147577985857</v>
      </c>
      <c r="P42" s="9"/>
    </row>
    <row r="43" spans="1:16">
      <c r="A43" s="12"/>
      <c r="B43" s="25">
        <v>342.9</v>
      </c>
      <c r="C43" s="20" t="s">
        <v>74</v>
      </c>
      <c r="D43" s="46">
        <v>4830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4830</v>
      </c>
      <c r="O43" s="47">
        <f t="shared" si="8"/>
        <v>8.517166587314183E-2</v>
      </c>
      <c r="P43" s="9"/>
    </row>
    <row r="44" spans="1:16">
      <c r="A44" s="12"/>
      <c r="B44" s="25">
        <v>343.9</v>
      </c>
      <c r="C44" s="20" t="s">
        <v>46</v>
      </c>
      <c r="D44" s="46">
        <v>26377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26377</v>
      </c>
      <c r="O44" s="47">
        <f t="shared" si="8"/>
        <v>0.46512899187077889</v>
      </c>
      <c r="P44" s="9"/>
    </row>
    <row r="45" spans="1:16">
      <c r="A45" s="12"/>
      <c r="B45" s="25">
        <v>347.2</v>
      </c>
      <c r="C45" s="20" t="s">
        <v>47</v>
      </c>
      <c r="D45" s="46">
        <v>0</v>
      </c>
      <c r="E45" s="46">
        <v>4590228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4590228</v>
      </c>
      <c r="O45" s="47">
        <f t="shared" si="8"/>
        <v>80.943553933238107</v>
      </c>
      <c r="P45" s="9"/>
    </row>
    <row r="46" spans="1:16">
      <c r="A46" s="12"/>
      <c r="B46" s="25">
        <v>349</v>
      </c>
      <c r="C46" s="20" t="s">
        <v>1</v>
      </c>
      <c r="D46" s="46">
        <v>590767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590767</v>
      </c>
      <c r="O46" s="47">
        <f t="shared" si="8"/>
        <v>10.417517501631135</v>
      </c>
      <c r="P46" s="9"/>
    </row>
    <row r="47" spans="1:16" ht="15.75">
      <c r="A47" s="29" t="s">
        <v>39</v>
      </c>
      <c r="B47" s="30"/>
      <c r="C47" s="31"/>
      <c r="D47" s="32">
        <f t="shared" ref="D47:M47" si="10">SUM(D48:D49)</f>
        <v>437638</v>
      </c>
      <c r="E47" s="32">
        <f t="shared" si="10"/>
        <v>9149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446787</v>
      </c>
      <c r="O47" s="45">
        <f t="shared" si="8"/>
        <v>7.8785906998889068</v>
      </c>
      <c r="P47" s="10"/>
    </row>
    <row r="48" spans="1:16">
      <c r="A48" s="13"/>
      <c r="B48" s="39">
        <v>351.1</v>
      </c>
      <c r="C48" s="21" t="s">
        <v>50</v>
      </c>
      <c r="D48" s="46">
        <v>388611</v>
      </c>
      <c r="E48" s="46">
        <v>9149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397760</v>
      </c>
      <c r="O48" s="47">
        <f t="shared" si="8"/>
        <v>7.0140542065633324</v>
      </c>
      <c r="P48" s="9"/>
    </row>
    <row r="49" spans="1:119">
      <c r="A49" s="13"/>
      <c r="B49" s="39">
        <v>351.5</v>
      </c>
      <c r="C49" s="21" t="s">
        <v>51</v>
      </c>
      <c r="D49" s="46">
        <v>49027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49027</v>
      </c>
      <c r="O49" s="47">
        <f t="shared" si="8"/>
        <v>0.86453649332557447</v>
      </c>
      <c r="P49" s="9"/>
    </row>
    <row r="50" spans="1:119" ht="15.75">
      <c r="A50" s="29" t="s">
        <v>4</v>
      </c>
      <c r="B50" s="30"/>
      <c r="C50" s="31"/>
      <c r="D50" s="32">
        <f t="shared" ref="D50:M50" si="11">SUM(D51:D58)</f>
        <v>3232729</v>
      </c>
      <c r="E50" s="32">
        <f t="shared" si="11"/>
        <v>682606</v>
      </c>
      <c r="F50" s="32">
        <f t="shared" si="11"/>
        <v>0</v>
      </c>
      <c r="G50" s="32">
        <f t="shared" si="11"/>
        <v>170451</v>
      </c>
      <c r="H50" s="32">
        <f t="shared" si="11"/>
        <v>0</v>
      </c>
      <c r="I50" s="32">
        <f t="shared" si="11"/>
        <v>0</v>
      </c>
      <c r="J50" s="32">
        <f t="shared" si="11"/>
        <v>535064</v>
      </c>
      <c r="K50" s="32">
        <f t="shared" si="11"/>
        <v>21763000</v>
      </c>
      <c r="L50" s="32">
        <f t="shared" si="11"/>
        <v>0</v>
      </c>
      <c r="M50" s="32">
        <f t="shared" si="11"/>
        <v>0</v>
      </c>
      <c r="N50" s="32">
        <f>SUM(D50:M50)</f>
        <v>26383850</v>
      </c>
      <c r="O50" s="45">
        <f t="shared" si="8"/>
        <v>465.24978398490538</v>
      </c>
      <c r="P50" s="10"/>
    </row>
    <row r="51" spans="1:119">
      <c r="A51" s="12"/>
      <c r="B51" s="25">
        <v>361.1</v>
      </c>
      <c r="C51" s="20" t="s">
        <v>54</v>
      </c>
      <c r="D51" s="46">
        <v>882023</v>
      </c>
      <c r="E51" s="46">
        <v>14068</v>
      </c>
      <c r="F51" s="46">
        <v>0</v>
      </c>
      <c r="G51" s="46">
        <v>170451</v>
      </c>
      <c r="H51" s="46">
        <v>0</v>
      </c>
      <c r="I51" s="46">
        <v>0</v>
      </c>
      <c r="J51" s="46">
        <v>36447</v>
      </c>
      <c r="K51" s="46">
        <v>14199365</v>
      </c>
      <c r="L51" s="46">
        <v>0</v>
      </c>
      <c r="M51" s="46">
        <v>0</v>
      </c>
      <c r="N51" s="46">
        <f>SUM(D51:M51)</f>
        <v>15302354</v>
      </c>
      <c r="O51" s="47">
        <f t="shared" si="8"/>
        <v>269.8399548572537</v>
      </c>
      <c r="P51" s="9"/>
    </row>
    <row r="52" spans="1:119">
      <c r="A52" s="12"/>
      <c r="B52" s="25">
        <v>361.3</v>
      </c>
      <c r="C52" s="20" t="s">
        <v>55</v>
      </c>
      <c r="D52" s="46">
        <v>126782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8" si="12">SUM(D52:M52)</f>
        <v>126782</v>
      </c>
      <c r="O52" s="47">
        <f t="shared" si="8"/>
        <v>2.2356592428009665</v>
      </c>
      <c r="P52" s="9"/>
    </row>
    <row r="53" spans="1:119">
      <c r="A53" s="12"/>
      <c r="B53" s="25">
        <v>361.4</v>
      </c>
      <c r="C53" s="20" t="s">
        <v>95</v>
      </c>
      <c r="D53" s="46">
        <v>533709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533709</v>
      </c>
      <c r="O53" s="47">
        <f t="shared" si="8"/>
        <v>9.4113632756705279</v>
      </c>
      <c r="P53" s="9"/>
    </row>
    <row r="54" spans="1:119">
      <c r="A54" s="12"/>
      <c r="B54" s="25">
        <v>362</v>
      </c>
      <c r="C54" s="20" t="s">
        <v>56</v>
      </c>
      <c r="D54" s="46">
        <v>92937</v>
      </c>
      <c r="E54" s="46">
        <v>97302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190239</v>
      </c>
      <c r="O54" s="47">
        <f t="shared" si="8"/>
        <v>3.3546527006295297</v>
      </c>
      <c r="P54" s="9"/>
    </row>
    <row r="55" spans="1:119">
      <c r="A55" s="12"/>
      <c r="B55" s="25">
        <v>364</v>
      </c>
      <c r="C55" s="20" t="s">
        <v>96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108399</v>
      </c>
      <c r="K55" s="46">
        <v>0</v>
      </c>
      <c r="L55" s="46">
        <v>0</v>
      </c>
      <c r="M55" s="46">
        <v>0</v>
      </c>
      <c r="N55" s="46">
        <f t="shared" si="12"/>
        <v>108399</v>
      </c>
      <c r="O55" s="47">
        <f t="shared" si="8"/>
        <v>1.9114955298100831</v>
      </c>
      <c r="P55" s="9"/>
    </row>
    <row r="56" spans="1:119">
      <c r="A56" s="12"/>
      <c r="B56" s="25">
        <v>366</v>
      </c>
      <c r="C56" s="20" t="s">
        <v>58</v>
      </c>
      <c r="D56" s="46">
        <v>86687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86687</v>
      </c>
      <c r="O56" s="47">
        <f t="shared" si="8"/>
        <v>1.5286286127422455</v>
      </c>
      <c r="P56" s="9"/>
    </row>
    <row r="57" spans="1:119">
      <c r="A57" s="12"/>
      <c r="B57" s="25">
        <v>368</v>
      </c>
      <c r="C57" s="20" t="s">
        <v>59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7554885</v>
      </c>
      <c r="L57" s="46">
        <v>0</v>
      </c>
      <c r="M57" s="46">
        <v>0</v>
      </c>
      <c r="N57" s="46">
        <f t="shared" si="12"/>
        <v>7554885</v>
      </c>
      <c r="O57" s="47">
        <f t="shared" si="8"/>
        <v>133.22197534782839</v>
      </c>
      <c r="P57" s="9"/>
    </row>
    <row r="58" spans="1:119">
      <c r="A58" s="12"/>
      <c r="B58" s="25">
        <v>369.9</v>
      </c>
      <c r="C58" s="20" t="s">
        <v>60</v>
      </c>
      <c r="D58" s="46">
        <v>1510591</v>
      </c>
      <c r="E58" s="46">
        <v>571236</v>
      </c>
      <c r="F58" s="46">
        <v>0</v>
      </c>
      <c r="G58" s="46">
        <v>0</v>
      </c>
      <c r="H58" s="46">
        <v>0</v>
      </c>
      <c r="I58" s="46">
        <v>0</v>
      </c>
      <c r="J58" s="46">
        <v>390218</v>
      </c>
      <c r="K58" s="46">
        <v>8750</v>
      </c>
      <c r="L58" s="46">
        <v>0</v>
      </c>
      <c r="M58" s="46">
        <v>0</v>
      </c>
      <c r="N58" s="46">
        <f t="shared" si="12"/>
        <v>2480795</v>
      </c>
      <c r="O58" s="47">
        <f t="shared" si="8"/>
        <v>43.746054418169955</v>
      </c>
      <c r="P58" s="9"/>
    </row>
    <row r="59" spans="1:119" ht="15.75">
      <c r="A59" s="29" t="s">
        <v>40</v>
      </c>
      <c r="B59" s="30"/>
      <c r="C59" s="31"/>
      <c r="D59" s="32">
        <f t="shared" ref="D59:M59" si="13">SUM(D60:D61)</f>
        <v>1277110</v>
      </c>
      <c r="E59" s="32">
        <f t="shared" si="13"/>
        <v>2949240</v>
      </c>
      <c r="F59" s="32">
        <f t="shared" si="13"/>
        <v>0</v>
      </c>
      <c r="G59" s="32">
        <f t="shared" si="13"/>
        <v>365689</v>
      </c>
      <c r="H59" s="32">
        <f t="shared" si="13"/>
        <v>0</v>
      </c>
      <c r="I59" s="32">
        <f t="shared" si="13"/>
        <v>0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4592039</v>
      </c>
      <c r="O59" s="45">
        <f t="shared" si="8"/>
        <v>80.975488899469227</v>
      </c>
      <c r="P59" s="9"/>
    </row>
    <row r="60" spans="1:119">
      <c r="A60" s="12"/>
      <c r="B60" s="25">
        <v>381</v>
      </c>
      <c r="C60" s="20" t="s">
        <v>61</v>
      </c>
      <c r="D60" s="46">
        <v>682110</v>
      </c>
      <c r="E60" s="46">
        <v>2832065</v>
      </c>
      <c r="F60" s="46">
        <v>0</v>
      </c>
      <c r="G60" s="46">
        <v>365689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3879864</v>
      </c>
      <c r="O60" s="47">
        <f t="shared" si="8"/>
        <v>68.417076654499283</v>
      </c>
      <c r="P60" s="9"/>
    </row>
    <row r="61" spans="1:119" ht="15.75" thickBot="1">
      <c r="A61" s="12"/>
      <c r="B61" s="25">
        <v>383</v>
      </c>
      <c r="C61" s="20" t="s">
        <v>84</v>
      </c>
      <c r="D61" s="46">
        <v>595000</v>
      </c>
      <c r="E61" s="46">
        <v>117175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712175</v>
      </c>
      <c r="O61" s="47">
        <f t="shared" si="8"/>
        <v>12.558412244969935</v>
      </c>
      <c r="P61" s="9"/>
    </row>
    <row r="62" spans="1:119" ht="16.5" thickBot="1">
      <c r="A62" s="14" t="s">
        <v>48</v>
      </c>
      <c r="B62" s="23"/>
      <c r="C62" s="22"/>
      <c r="D62" s="15">
        <f t="shared" ref="D62:M62" si="14">SUM(D5,D12,D25,D37,D47,D50,D59)</f>
        <v>106540277</v>
      </c>
      <c r="E62" s="15">
        <f t="shared" si="14"/>
        <v>8971895</v>
      </c>
      <c r="F62" s="15">
        <f t="shared" si="14"/>
        <v>0</v>
      </c>
      <c r="G62" s="15">
        <f t="shared" si="14"/>
        <v>10355912</v>
      </c>
      <c r="H62" s="15">
        <f t="shared" si="14"/>
        <v>0</v>
      </c>
      <c r="I62" s="15">
        <f t="shared" si="14"/>
        <v>0</v>
      </c>
      <c r="J62" s="15">
        <f t="shared" si="14"/>
        <v>14263580</v>
      </c>
      <c r="K62" s="15">
        <f t="shared" si="14"/>
        <v>23229720</v>
      </c>
      <c r="L62" s="15">
        <f t="shared" si="14"/>
        <v>0</v>
      </c>
      <c r="M62" s="15">
        <f t="shared" si="14"/>
        <v>0</v>
      </c>
      <c r="N62" s="15">
        <f>SUM(D62:M62)</f>
        <v>163361384</v>
      </c>
      <c r="O62" s="38">
        <f t="shared" si="8"/>
        <v>2880.6959036484509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133</v>
      </c>
      <c r="M64" s="48"/>
      <c r="N64" s="48"/>
      <c r="O64" s="43">
        <v>56709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76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65684725</v>
      </c>
      <c r="E5" s="27">
        <f t="shared" si="0"/>
        <v>826383</v>
      </c>
      <c r="F5" s="27">
        <f t="shared" si="0"/>
        <v>0</v>
      </c>
      <c r="G5" s="27">
        <f t="shared" si="0"/>
        <v>249836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66760944</v>
      </c>
      <c r="O5" s="33">
        <f t="shared" ref="O5:O36" si="2">(N5/O$61)</f>
        <v>1200.2830585570198</v>
      </c>
      <c r="P5" s="6"/>
    </row>
    <row r="6" spans="1:133">
      <c r="A6" s="12"/>
      <c r="B6" s="25">
        <v>311</v>
      </c>
      <c r="C6" s="20" t="s">
        <v>3</v>
      </c>
      <c r="D6" s="46">
        <v>62162541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62162541</v>
      </c>
      <c r="O6" s="47">
        <f t="shared" si="2"/>
        <v>1117.6091943690333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826383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826383</v>
      </c>
      <c r="O7" s="47">
        <f t="shared" si="2"/>
        <v>14.857391992233149</v>
      </c>
      <c r="P7" s="9"/>
    </row>
    <row r="8" spans="1:133">
      <c r="A8" s="12"/>
      <c r="B8" s="25">
        <v>315</v>
      </c>
      <c r="C8" s="20" t="s">
        <v>87</v>
      </c>
      <c r="D8" s="46">
        <v>1983296</v>
      </c>
      <c r="E8" s="46">
        <v>0</v>
      </c>
      <c r="F8" s="46">
        <v>0</v>
      </c>
      <c r="G8" s="46">
        <v>249836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2233132</v>
      </c>
      <c r="O8" s="47">
        <f t="shared" si="2"/>
        <v>40.149080383308466</v>
      </c>
      <c r="P8" s="9"/>
    </row>
    <row r="9" spans="1:133">
      <c r="A9" s="12"/>
      <c r="B9" s="25">
        <v>316</v>
      </c>
      <c r="C9" s="20" t="s">
        <v>88</v>
      </c>
      <c r="D9" s="46">
        <v>1538888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1538888</v>
      </c>
      <c r="O9" s="47">
        <f t="shared" si="2"/>
        <v>27.66739181244494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SUM(D11:D18)</f>
        <v>11288815</v>
      </c>
      <c r="E10" s="32">
        <f t="shared" si="3"/>
        <v>0</v>
      </c>
      <c r="F10" s="32">
        <f t="shared" si="3"/>
        <v>0</v>
      </c>
      <c r="G10" s="32">
        <f t="shared" si="3"/>
        <v>7325473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18614288</v>
      </c>
      <c r="O10" s="45">
        <f t="shared" si="2"/>
        <v>334.66295104367055</v>
      </c>
      <c r="P10" s="10"/>
    </row>
    <row r="11" spans="1:133">
      <c r="A11" s="12"/>
      <c r="B11" s="25">
        <v>322</v>
      </c>
      <c r="C11" s="20" t="s">
        <v>0</v>
      </c>
      <c r="D11" s="46">
        <v>5076854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5076854</v>
      </c>
      <c r="O11" s="47">
        <f t="shared" si="2"/>
        <v>91.275849049819314</v>
      </c>
      <c r="P11" s="9"/>
    </row>
    <row r="12" spans="1:133">
      <c r="A12" s="12"/>
      <c r="B12" s="25">
        <v>323.10000000000002</v>
      </c>
      <c r="C12" s="20" t="s">
        <v>15</v>
      </c>
      <c r="D12" s="46">
        <v>5516169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7" si="4">SUM(D12:M12)</f>
        <v>5516169</v>
      </c>
      <c r="O12" s="47">
        <f t="shared" si="2"/>
        <v>99.17421477499505</v>
      </c>
      <c r="P12" s="9"/>
    </row>
    <row r="13" spans="1:133">
      <c r="A13" s="12"/>
      <c r="B13" s="25">
        <v>323.7</v>
      </c>
      <c r="C13" s="20" t="s">
        <v>16</v>
      </c>
      <c r="D13" s="46">
        <v>292731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292731</v>
      </c>
      <c r="O13" s="47">
        <f t="shared" si="2"/>
        <v>5.2629582351989352</v>
      </c>
      <c r="P13" s="9"/>
    </row>
    <row r="14" spans="1:133">
      <c r="A14" s="12"/>
      <c r="B14" s="25">
        <v>324.12</v>
      </c>
      <c r="C14" s="20" t="s">
        <v>17</v>
      </c>
      <c r="D14" s="46">
        <v>0</v>
      </c>
      <c r="E14" s="46">
        <v>0</v>
      </c>
      <c r="F14" s="46">
        <v>0</v>
      </c>
      <c r="G14" s="46">
        <v>3117036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3117036</v>
      </c>
      <c r="O14" s="47">
        <f t="shared" si="2"/>
        <v>56.040632135344566</v>
      </c>
      <c r="P14" s="9"/>
    </row>
    <row r="15" spans="1:133">
      <c r="A15" s="12"/>
      <c r="B15" s="25">
        <v>324.32</v>
      </c>
      <c r="C15" s="20" t="s">
        <v>18</v>
      </c>
      <c r="D15" s="46">
        <v>0</v>
      </c>
      <c r="E15" s="46">
        <v>0</v>
      </c>
      <c r="F15" s="46">
        <v>0</v>
      </c>
      <c r="G15" s="46">
        <v>342424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342424</v>
      </c>
      <c r="O15" s="47">
        <f t="shared" si="2"/>
        <v>6.1563797846137254</v>
      </c>
      <c r="P15" s="9"/>
    </row>
    <row r="16" spans="1:133">
      <c r="A16" s="12"/>
      <c r="B16" s="25">
        <v>324.70999999999998</v>
      </c>
      <c r="C16" s="20" t="s">
        <v>118</v>
      </c>
      <c r="D16" s="46">
        <v>0</v>
      </c>
      <c r="E16" s="46">
        <v>0</v>
      </c>
      <c r="F16" s="46">
        <v>0</v>
      </c>
      <c r="G16" s="46">
        <v>3866013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3866013</v>
      </c>
      <c r="O16" s="47">
        <f t="shared" si="2"/>
        <v>69.506355513205449</v>
      </c>
      <c r="P16" s="9"/>
    </row>
    <row r="17" spans="1:16">
      <c r="A17" s="12"/>
      <c r="B17" s="25">
        <v>325.10000000000002</v>
      </c>
      <c r="C17" s="20" t="s">
        <v>119</v>
      </c>
      <c r="D17" s="46">
        <v>135785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135785</v>
      </c>
      <c r="O17" s="47">
        <f t="shared" si="2"/>
        <v>2.4412542025493966</v>
      </c>
      <c r="P17" s="9"/>
    </row>
    <row r="18" spans="1:16">
      <c r="A18" s="12"/>
      <c r="B18" s="25">
        <v>329</v>
      </c>
      <c r="C18" s="20" t="s">
        <v>21</v>
      </c>
      <c r="D18" s="46">
        <v>267276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267276</v>
      </c>
      <c r="O18" s="47">
        <f t="shared" si="2"/>
        <v>4.8053073479441215</v>
      </c>
      <c r="P18" s="9"/>
    </row>
    <row r="19" spans="1:16" ht="15.75">
      <c r="A19" s="29" t="s">
        <v>24</v>
      </c>
      <c r="B19" s="30"/>
      <c r="C19" s="31"/>
      <c r="D19" s="32">
        <f t="shared" ref="D19:M19" si="6">SUM(D20:D32)</f>
        <v>8427566</v>
      </c>
      <c r="E19" s="32">
        <f t="shared" si="6"/>
        <v>0</v>
      </c>
      <c r="F19" s="32">
        <f t="shared" si="6"/>
        <v>0</v>
      </c>
      <c r="G19" s="32">
        <f t="shared" si="6"/>
        <v>92016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1613702</v>
      </c>
      <c r="L19" s="32">
        <f t="shared" si="6"/>
        <v>0</v>
      </c>
      <c r="M19" s="32">
        <f t="shared" si="6"/>
        <v>0</v>
      </c>
      <c r="N19" s="44">
        <f t="shared" si="5"/>
        <v>10133284</v>
      </c>
      <c r="O19" s="45">
        <f t="shared" si="2"/>
        <v>182.18449866057784</v>
      </c>
      <c r="P19" s="10"/>
    </row>
    <row r="20" spans="1:16">
      <c r="A20" s="12"/>
      <c r="B20" s="25">
        <v>331.1</v>
      </c>
      <c r="C20" s="20" t="s">
        <v>22</v>
      </c>
      <c r="D20" s="46">
        <v>86334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86334</v>
      </c>
      <c r="O20" s="47">
        <f t="shared" si="2"/>
        <v>1.5521835278042466</v>
      </c>
      <c r="P20" s="9"/>
    </row>
    <row r="21" spans="1:16">
      <c r="A21" s="12"/>
      <c r="B21" s="25">
        <v>331.2</v>
      </c>
      <c r="C21" s="20" t="s">
        <v>23</v>
      </c>
      <c r="D21" s="46">
        <v>157662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157662</v>
      </c>
      <c r="O21" s="47">
        <f t="shared" si="2"/>
        <v>2.8345768684489672</v>
      </c>
      <c r="P21" s="9"/>
    </row>
    <row r="22" spans="1:16">
      <c r="A22" s="12"/>
      <c r="B22" s="25">
        <v>334.1</v>
      </c>
      <c r="C22" s="20" t="s">
        <v>125</v>
      </c>
      <c r="D22" s="46">
        <v>148000</v>
      </c>
      <c r="E22" s="46">
        <v>0</v>
      </c>
      <c r="F22" s="46">
        <v>0</v>
      </c>
      <c r="G22" s="46">
        <v>92016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240016</v>
      </c>
      <c r="O22" s="47">
        <f t="shared" si="2"/>
        <v>4.3152046888765039</v>
      </c>
      <c r="P22" s="9"/>
    </row>
    <row r="23" spans="1:16">
      <c r="A23" s="12"/>
      <c r="B23" s="25">
        <v>334.2</v>
      </c>
      <c r="C23" s="20" t="s">
        <v>102</v>
      </c>
      <c r="D23" s="46">
        <v>84222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84222</v>
      </c>
      <c r="O23" s="47">
        <f t="shared" si="2"/>
        <v>1.5142122579601229</v>
      </c>
      <c r="P23" s="9"/>
    </row>
    <row r="24" spans="1:16">
      <c r="A24" s="12"/>
      <c r="B24" s="25">
        <v>335.12</v>
      </c>
      <c r="C24" s="20" t="s">
        <v>89</v>
      </c>
      <c r="D24" s="46">
        <v>1686274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7">SUM(D24:M24)</f>
        <v>1686274</v>
      </c>
      <c r="O24" s="47">
        <f t="shared" si="2"/>
        <v>30.317218316822782</v>
      </c>
      <c r="P24" s="9"/>
    </row>
    <row r="25" spans="1:16">
      <c r="A25" s="12"/>
      <c r="B25" s="25">
        <v>335.14</v>
      </c>
      <c r="C25" s="20" t="s">
        <v>90</v>
      </c>
      <c r="D25" s="46">
        <v>18895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18895</v>
      </c>
      <c r="O25" s="47">
        <f t="shared" si="2"/>
        <v>0.33970982182988441</v>
      </c>
      <c r="P25" s="9"/>
    </row>
    <row r="26" spans="1:16">
      <c r="A26" s="12"/>
      <c r="B26" s="25">
        <v>335.15</v>
      </c>
      <c r="C26" s="20" t="s">
        <v>91</v>
      </c>
      <c r="D26" s="46">
        <v>58586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58586</v>
      </c>
      <c r="O26" s="47">
        <f t="shared" si="2"/>
        <v>1.0533072041135543</v>
      </c>
      <c r="P26" s="9"/>
    </row>
    <row r="27" spans="1:16">
      <c r="A27" s="12"/>
      <c r="B27" s="25">
        <v>335.18</v>
      </c>
      <c r="C27" s="20" t="s">
        <v>92</v>
      </c>
      <c r="D27" s="46">
        <v>4270351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4270351</v>
      </c>
      <c r="O27" s="47">
        <f t="shared" si="2"/>
        <v>76.775876018050738</v>
      </c>
      <c r="P27" s="9"/>
    </row>
    <row r="28" spans="1:16">
      <c r="A28" s="12"/>
      <c r="B28" s="25">
        <v>335.21</v>
      </c>
      <c r="C28" s="20" t="s">
        <v>30</v>
      </c>
      <c r="D28" s="46">
        <v>754756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1613702</v>
      </c>
      <c r="L28" s="46">
        <v>0</v>
      </c>
      <c r="M28" s="46">
        <v>0</v>
      </c>
      <c r="N28" s="46">
        <f t="shared" si="7"/>
        <v>2368458</v>
      </c>
      <c r="O28" s="47">
        <f t="shared" si="2"/>
        <v>42.582082307042306</v>
      </c>
      <c r="P28" s="9"/>
    </row>
    <row r="29" spans="1:16">
      <c r="A29" s="12"/>
      <c r="B29" s="25">
        <v>335.49</v>
      </c>
      <c r="C29" s="20" t="s">
        <v>31</v>
      </c>
      <c r="D29" s="46">
        <v>31357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31357</v>
      </c>
      <c r="O29" s="47">
        <f t="shared" si="2"/>
        <v>0.56376188849535247</v>
      </c>
      <c r="P29" s="9"/>
    </row>
    <row r="30" spans="1:16">
      <c r="A30" s="12"/>
      <c r="B30" s="25">
        <v>337.2</v>
      </c>
      <c r="C30" s="20" t="s">
        <v>32</v>
      </c>
      <c r="D30" s="46">
        <v>984055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984055</v>
      </c>
      <c r="O30" s="47">
        <f t="shared" si="2"/>
        <v>17.692148648891607</v>
      </c>
      <c r="P30" s="9"/>
    </row>
    <row r="31" spans="1:16">
      <c r="A31" s="12"/>
      <c r="B31" s="25">
        <v>337.9</v>
      </c>
      <c r="C31" s="20" t="s">
        <v>103</v>
      </c>
      <c r="D31" s="46">
        <v>7575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7575</v>
      </c>
      <c r="O31" s="47">
        <f t="shared" si="2"/>
        <v>0.13618956868808543</v>
      </c>
      <c r="P31" s="9"/>
    </row>
    <row r="32" spans="1:16">
      <c r="A32" s="12"/>
      <c r="B32" s="25">
        <v>338</v>
      </c>
      <c r="C32" s="20" t="s">
        <v>33</v>
      </c>
      <c r="D32" s="46">
        <v>139499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139499</v>
      </c>
      <c r="O32" s="47">
        <f t="shared" si="2"/>
        <v>2.5080275435536938</v>
      </c>
      <c r="P32" s="9"/>
    </row>
    <row r="33" spans="1:16" ht="15.75">
      <c r="A33" s="29" t="s">
        <v>38</v>
      </c>
      <c r="B33" s="30"/>
      <c r="C33" s="31"/>
      <c r="D33" s="32">
        <f t="shared" ref="D33:M33" si="8">SUM(D34:D42)</f>
        <v>6505181</v>
      </c>
      <c r="E33" s="32">
        <f t="shared" si="8"/>
        <v>6795176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12943944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>SUM(D33:M33)</f>
        <v>26244301</v>
      </c>
      <c r="O33" s="45">
        <f t="shared" si="2"/>
        <v>471.84158860861902</v>
      </c>
      <c r="P33" s="10"/>
    </row>
    <row r="34" spans="1:16">
      <c r="A34" s="12"/>
      <c r="B34" s="25">
        <v>341.2</v>
      </c>
      <c r="C34" s="20" t="s">
        <v>93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12943944</v>
      </c>
      <c r="K34" s="46">
        <v>0</v>
      </c>
      <c r="L34" s="46">
        <v>0</v>
      </c>
      <c r="M34" s="46">
        <v>0</v>
      </c>
      <c r="N34" s="46">
        <f t="shared" ref="N34:N42" si="9">SUM(D34:M34)</f>
        <v>12943944</v>
      </c>
      <c r="O34" s="47">
        <f t="shared" si="2"/>
        <v>232.71685154887541</v>
      </c>
      <c r="P34" s="9"/>
    </row>
    <row r="35" spans="1:16">
      <c r="A35" s="12"/>
      <c r="B35" s="25">
        <v>341.9</v>
      </c>
      <c r="C35" s="20" t="s">
        <v>94</v>
      </c>
      <c r="D35" s="46">
        <v>325844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325844</v>
      </c>
      <c r="O35" s="47">
        <f t="shared" si="2"/>
        <v>5.8582909332805952</v>
      </c>
      <c r="P35" s="9"/>
    </row>
    <row r="36" spans="1:16">
      <c r="A36" s="12"/>
      <c r="B36" s="25">
        <v>342.1</v>
      </c>
      <c r="C36" s="20" t="s">
        <v>43</v>
      </c>
      <c r="D36" s="46">
        <v>2361389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2361389</v>
      </c>
      <c r="O36" s="47">
        <f t="shared" si="2"/>
        <v>42.454990021754377</v>
      </c>
      <c r="P36" s="9"/>
    </row>
    <row r="37" spans="1:16">
      <c r="A37" s="12"/>
      <c r="B37" s="25">
        <v>342.2</v>
      </c>
      <c r="C37" s="20" t="s">
        <v>44</v>
      </c>
      <c r="D37" s="46">
        <v>377820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377820</v>
      </c>
      <c r="O37" s="47">
        <f t="shared" ref="O37:O59" si="10">(N37/O$61)</f>
        <v>6.7927581309217739</v>
      </c>
      <c r="P37" s="9"/>
    </row>
    <row r="38" spans="1:16">
      <c r="A38" s="12"/>
      <c r="B38" s="25">
        <v>342.6</v>
      </c>
      <c r="C38" s="20" t="s">
        <v>45</v>
      </c>
      <c r="D38" s="46">
        <v>2959921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2959921</v>
      </c>
      <c r="O38" s="47">
        <f t="shared" si="10"/>
        <v>53.215889681954657</v>
      </c>
      <c r="P38" s="9"/>
    </row>
    <row r="39" spans="1:16">
      <c r="A39" s="12"/>
      <c r="B39" s="25">
        <v>342.9</v>
      </c>
      <c r="C39" s="20" t="s">
        <v>74</v>
      </c>
      <c r="D39" s="46">
        <v>5417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5417</v>
      </c>
      <c r="O39" s="47">
        <f t="shared" si="10"/>
        <v>9.7391273080311397E-2</v>
      </c>
      <c r="P39" s="9"/>
    </row>
    <row r="40" spans="1:16">
      <c r="A40" s="12"/>
      <c r="B40" s="25">
        <v>343.9</v>
      </c>
      <c r="C40" s="20" t="s">
        <v>46</v>
      </c>
      <c r="D40" s="46">
        <v>19661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19661</v>
      </c>
      <c r="O40" s="47">
        <f t="shared" si="10"/>
        <v>0.35348159867675877</v>
      </c>
      <c r="P40" s="9"/>
    </row>
    <row r="41" spans="1:16">
      <c r="A41" s="12"/>
      <c r="B41" s="25">
        <v>347.2</v>
      </c>
      <c r="C41" s="20" t="s">
        <v>47</v>
      </c>
      <c r="D41" s="46">
        <v>0</v>
      </c>
      <c r="E41" s="46">
        <v>6795176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6795176</v>
      </c>
      <c r="O41" s="47">
        <f t="shared" si="10"/>
        <v>122.16925262041315</v>
      </c>
      <c r="P41" s="9"/>
    </row>
    <row r="42" spans="1:16">
      <c r="A42" s="12"/>
      <c r="B42" s="25">
        <v>349</v>
      </c>
      <c r="C42" s="20" t="s">
        <v>1</v>
      </c>
      <c r="D42" s="46">
        <v>455129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455129</v>
      </c>
      <c r="O42" s="47">
        <f t="shared" si="10"/>
        <v>8.1826827996619986</v>
      </c>
      <c r="P42" s="9"/>
    </row>
    <row r="43" spans="1:16" ht="15.75">
      <c r="A43" s="29" t="s">
        <v>39</v>
      </c>
      <c r="B43" s="30"/>
      <c r="C43" s="31"/>
      <c r="D43" s="32">
        <f t="shared" ref="D43:M43" si="11">SUM(D44:D45)</f>
        <v>265396</v>
      </c>
      <c r="E43" s="32">
        <f t="shared" si="11"/>
        <v>9792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>SUM(D43:M43)</f>
        <v>275188</v>
      </c>
      <c r="O43" s="45">
        <f t="shared" si="10"/>
        <v>4.947555779291994</v>
      </c>
      <c r="P43" s="10"/>
    </row>
    <row r="44" spans="1:16">
      <c r="A44" s="13"/>
      <c r="B44" s="39">
        <v>351.1</v>
      </c>
      <c r="C44" s="21" t="s">
        <v>50</v>
      </c>
      <c r="D44" s="46">
        <v>231156</v>
      </c>
      <c r="E44" s="46">
        <v>9792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240948</v>
      </c>
      <c r="O44" s="47">
        <f t="shared" si="10"/>
        <v>4.3319609500008989</v>
      </c>
      <c r="P44" s="9"/>
    </row>
    <row r="45" spans="1:16">
      <c r="A45" s="13"/>
      <c r="B45" s="39">
        <v>351.5</v>
      </c>
      <c r="C45" s="21" t="s">
        <v>51</v>
      </c>
      <c r="D45" s="46">
        <v>34240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34240</v>
      </c>
      <c r="O45" s="47">
        <f t="shared" si="10"/>
        <v>0.6155948292910951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SUM(D47:D54)</f>
        <v>4018549</v>
      </c>
      <c r="E46" s="32">
        <f t="shared" si="12"/>
        <v>1010322</v>
      </c>
      <c r="F46" s="32">
        <f t="shared" si="12"/>
        <v>0</v>
      </c>
      <c r="G46" s="32">
        <f t="shared" si="12"/>
        <v>1064909</v>
      </c>
      <c r="H46" s="32">
        <f t="shared" si="12"/>
        <v>0</v>
      </c>
      <c r="I46" s="32">
        <f t="shared" si="12"/>
        <v>0</v>
      </c>
      <c r="J46" s="32">
        <f t="shared" si="12"/>
        <v>769219</v>
      </c>
      <c r="K46" s="32">
        <f t="shared" si="12"/>
        <v>20469581</v>
      </c>
      <c r="L46" s="32">
        <f t="shared" si="12"/>
        <v>0</v>
      </c>
      <c r="M46" s="32">
        <f t="shared" si="12"/>
        <v>0</v>
      </c>
      <c r="N46" s="32">
        <f>SUM(D46:M46)</f>
        <v>27332580</v>
      </c>
      <c r="O46" s="45">
        <f t="shared" si="10"/>
        <v>491.40756189209111</v>
      </c>
      <c r="P46" s="10"/>
    </row>
    <row r="47" spans="1:16">
      <c r="A47" s="12"/>
      <c r="B47" s="25">
        <v>361.1</v>
      </c>
      <c r="C47" s="20" t="s">
        <v>54</v>
      </c>
      <c r="D47" s="46">
        <v>1068563</v>
      </c>
      <c r="E47" s="46">
        <v>31613</v>
      </c>
      <c r="F47" s="46">
        <v>0</v>
      </c>
      <c r="G47" s="46">
        <v>650659</v>
      </c>
      <c r="H47" s="46">
        <v>0</v>
      </c>
      <c r="I47" s="46">
        <v>0</v>
      </c>
      <c r="J47" s="46">
        <v>77538</v>
      </c>
      <c r="K47" s="46">
        <v>4830340</v>
      </c>
      <c r="L47" s="46">
        <v>0</v>
      </c>
      <c r="M47" s="46">
        <v>0</v>
      </c>
      <c r="N47" s="46">
        <f>SUM(D47:M47)</f>
        <v>6658713</v>
      </c>
      <c r="O47" s="47">
        <f t="shared" si="10"/>
        <v>119.71580877726039</v>
      </c>
      <c r="P47" s="9"/>
    </row>
    <row r="48" spans="1:16">
      <c r="A48" s="12"/>
      <c r="B48" s="25">
        <v>361.3</v>
      </c>
      <c r="C48" s="20" t="s">
        <v>55</v>
      </c>
      <c r="D48" s="46">
        <v>699370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3788399</v>
      </c>
      <c r="L48" s="46">
        <v>0</v>
      </c>
      <c r="M48" s="46">
        <v>0</v>
      </c>
      <c r="N48" s="46">
        <f t="shared" ref="N48:N54" si="13">SUM(D48:M48)</f>
        <v>4487769</v>
      </c>
      <c r="O48" s="47">
        <f t="shared" si="10"/>
        <v>80.684795311123494</v>
      </c>
      <c r="P48" s="9"/>
    </row>
    <row r="49" spans="1:119">
      <c r="A49" s="12"/>
      <c r="B49" s="25">
        <v>361.4</v>
      </c>
      <c r="C49" s="20" t="s">
        <v>95</v>
      </c>
      <c r="D49" s="46">
        <v>267260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267260</v>
      </c>
      <c r="O49" s="47">
        <f t="shared" si="10"/>
        <v>4.8050196868089392</v>
      </c>
      <c r="P49" s="9"/>
    </row>
    <row r="50" spans="1:119">
      <c r="A50" s="12"/>
      <c r="B50" s="25">
        <v>362</v>
      </c>
      <c r="C50" s="20" t="s">
        <v>56</v>
      </c>
      <c r="D50" s="46">
        <v>116098</v>
      </c>
      <c r="E50" s="46">
        <v>95274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211372</v>
      </c>
      <c r="O50" s="47">
        <f t="shared" si="10"/>
        <v>3.800219341615577</v>
      </c>
      <c r="P50" s="9"/>
    </row>
    <row r="51" spans="1:119">
      <c r="A51" s="12"/>
      <c r="B51" s="25">
        <v>364</v>
      </c>
      <c r="C51" s="20" t="s">
        <v>96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208721</v>
      </c>
      <c r="K51" s="46">
        <v>0</v>
      </c>
      <c r="L51" s="46">
        <v>0</v>
      </c>
      <c r="M51" s="46">
        <v>0</v>
      </c>
      <c r="N51" s="46">
        <f t="shared" si="13"/>
        <v>208721</v>
      </c>
      <c r="O51" s="47">
        <f t="shared" si="10"/>
        <v>3.7525574872799843</v>
      </c>
      <c r="P51" s="9"/>
    </row>
    <row r="52" spans="1:119">
      <c r="A52" s="12"/>
      <c r="B52" s="25">
        <v>366</v>
      </c>
      <c r="C52" s="20" t="s">
        <v>58</v>
      </c>
      <c r="D52" s="46">
        <v>96828</v>
      </c>
      <c r="E52" s="46">
        <v>0</v>
      </c>
      <c r="F52" s="46">
        <v>0</v>
      </c>
      <c r="G52" s="46">
        <v>414250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511078</v>
      </c>
      <c r="O52" s="47">
        <f t="shared" si="10"/>
        <v>9.1885798529332448</v>
      </c>
      <c r="P52" s="9"/>
    </row>
    <row r="53" spans="1:119">
      <c r="A53" s="12"/>
      <c r="B53" s="25">
        <v>368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11850042</v>
      </c>
      <c r="L53" s="46">
        <v>0</v>
      </c>
      <c r="M53" s="46">
        <v>0</v>
      </c>
      <c r="N53" s="46">
        <f t="shared" si="13"/>
        <v>11850042</v>
      </c>
      <c r="O53" s="47">
        <f t="shared" si="10"/>
        <v>213.04978335520755</v>
      </c>
      <c r="P53" s="9"/>
    </row>
    <row r="54" spans="1:119">
      <c r="A54" s="12"/>
      <c r="B54" s="25">
        <v>369.9</v>
      </c>
      <c r="C54" s="20" t="s">
        <v>60</v>
      </c>
      <c r="D54" s="46">
        <v>1770430</v>
      </c>
      <c r="E54" s="46">
        <v>883435</v>
      </c>
      <c r="F54" s="46">
        <v>0</v>
      </c>
      <c r="G54" s="46">
        <v>0</v>
      </c>
      <c r="H54" s="46">
        <v>0</v>
      </c>
      <c r="I54" s="46">
        <v>0</v>
      </c>
      <c r="J54" s="46">
        <v>482960</v>
      </c>
      <c r="K54" s="46">
        <v>800</v>
      </c>
      <c r="L54" s="46">
        <v>0</v>
      </c>
      <c r="M54" s="46">
        <v>0</v>
      </c>
      <c r="N54" s="46">
        <f t="shared" si="13"/>
        <v>3137625</v>
      </c>
      <c r="O54" s="47">
        <f t="shared" si="10"/>
        <v>56.41079807986192</v>
      </c>
      <c r="P54" s="9"/>
    </row>
    <row r="55" spans="1:119" ht="15.75">
      <c r="A55" s="29" t="s">
        <v>40</v>
      </c>
      <c r="B55" s="30"/>
      <c r="C55" s="31"/>
      <c r="D55" s="32">
        <f t="shared" ref="D55:M55" si="14">SUM(D56:D58)</f>
        <v>2267883</v>
      </c>
      <c r="E55" s="32">
        <f t="shared" si="14"/>
        <v>227085</v>
      </c>
      <c r="F55" s="32">
        <f t="shared" si="14"/>
        <v>0</v>
      </c>
      <c r="G55" s="32">
        <f t="shared" si="14"/>
        <v>775981</v>
      </c>
      <c r="H55" s="32">
        <f t="shared" si="14"/>
        <v>0</v>
      </c>
      <c r="I55" s="32">
        <f t="shared" si="14"/>
        <v>0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3270949</v>
      </c>
      <c r="O55" s="45">
        <f t="shared" si="10"/>
        <v>58.807806404056024</v>
      </c>
      <c r="P55" s="9"/>
    </row>
    <row r="56" spans="1:119">
      <c r="A56" s="12"/>
      <c r="B56" s="25">
        <v>381</v>
      </c>
      <c r="C56" s="20" t="s">
        <v>61</v>
      </c>
      <c r="D56" s="46">
        <v>688779</v>
      </c>
      <c r="E56" s="46">
        <v>227085</v>
      </c>
      <c r="F56" s="46">
        <v>0</v>
      </c>
      <c r="G56" s="46">
        <v>775981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1691845</v>
      </c>
      <c r="O56" s="47">
        <f t="shared" si="10"/>
        <v>30.417378328329228</v>
      </c>
      <c r="P56" s="9"/>
    </row>
    <row r="57" spans="1:119">
      <c r="A57" s="12"/>
      <c r="B57" s="25">
        <v>383</v>
      </c>
      <c r="C57" s="20" t="s">
        <v>84</v>
      </c>
      <c r="D57" s="46">
        <v>679504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679504</v>
      </c>
      <c r="O57" s="47">
        <f t="shared" si="10"/>
        <v>12.21668075007641</v>
      </c>
      <c r="P57" s="9"/>
    </row>
    <row r="58" spans="1:119" ht="15.75" thickBot="1">
      <c r="A58" s="12"/>
      <c r="B58" s="25">
        <v>388.1</v>
      </c>
      <c r="C58" s="20" t="s">
        <v>62</v>
      </c>
      <c r="D58" s="46">
        <v>899600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899600</v>
      </c>
      <c r="O58" s="47">
        <f t="shared" si="10"/>
        <v>16.173747325650385</v>
      </c>
      <c r="P58" s="9"/>
    </row>
    <row r="59" spans="1:119" ht="16.5" thickBot="1">
      <c r="A59" s="14" t="s">
        <v>48</v>
      </c>
      <c r="B59" s="23"/>
      <c r="C59" s="22"/>
      <c r="D59" s="15">
        <f t="shared" ref="D59:M59" si="15">SUM(D5,D10,D19,D33,D43,D46,D55)</f>
        <v>98458115</v>
      </c>
      <c r="E59" s="15">
        <f t="shared" si="15"/>
        <v>8868758</v>
      </c>
      <c r="F59" s="15">
        <f t="shared" si="15"/>
        <v>0</v>
      </c>
      <c r="G59" s="15">
        <f t="shared" si="15"/>
        <v>9508215</v>
      </c>
      <c r="H59" s="15">
        <f t="shared" si="15"/>
        <v>0</v>
      </c>
      <c r="I59" s="15">
        <f t="shared" si="15"/>
        <v>0</v>
      </c>
      <c r="J59" s="15">
        <f t="shared" si="15"/>
        <v>13713163</v>
      </c>
      <c r="K59" s="15">
        <f t="shared" si="15"/>
        <v>22083283</v>
      </c>
      <c r="L59" s="15">
        <f t="shared" si="15"/>
        <v>0</v>
      </c>
      <c r="M59" s="15">
        <f t="shared" si="15"/>
        <v>0</v>
      </c>
      <c r="N59" s="15">
        <f>SUM(D59:M59)</f>
        <v>152631534</v>
      </c>
      <c r="O59" s="38">
        <f t="shared" si="10"/>
        <v>2744.1350209453262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126</v>
      </c>
      <c r="M61" s="48"/>
      <c r="N61" s="48"/>
      <c r="O61" s="43">
        <v>55621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76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62948406</v>
      </c>
      <c r="E5" s="27">
        <f t="shared" si="0"/>
        <v>813348</v>
      </c>
      <c r="F5" s="27">
        <f t="shared" si="0"/>
        <v>0</v>
      </c>
      <c r="G5" s="27">
        <f t="shared" si="0"/>
        <v>3728975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67490729</v>
      </c>
      <c r="O5" s="33">
        <f t="shared" ref="O5:O36" si="2">(N5/O$62)</f>
        <v>1254.4745167286246</v>
      </c>
      <c r="P5" s="6"/>
    </row>
    <row r="6" spans="1:133">
      <c r="A6" s="12"/>
      <c r="B6" s="25">
        <v>311</v>
      </c>
      <c r="C6" s="20" t="s">
        <v>3</v>
      </c>
      <c r="D6" s="46">
        <v>59347671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59347671</v>
      </c>
      <c r="O6" s="47">
        <f t="shared" si="2"/>
        <v>1103.11656133829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813348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813348</v>
      </c>
      <c r="O7" s="47">
        <f t="shared" si="2"/>
        <v>15.117992565055761</v>
      </c>
      <c r="P7" s="9"/>
    </row>
    <row r="8" spans="1:133">
      <c r="A8" s="12"/>
      <c r="B8" s="25">
        <v>312.60000000000002</v>
      </c>
      <c r="C8" s="20" t="s">
        <v>117</v>
      </c>
      <c r="D8" s="46">
        <v>0</v>
      </c>
      <c r="E8" s="46">
        <v>0</v>
      </c>
      <c r="F8" s="46">
        <v>0</v>
      </c>
      <c r="G8" s="46">
        <v>3728975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3728975</v>
      </c>
      <c r="O8" s="47">
        <f t="shared" si="2"/>
        <v>69.311802973977692</v>
      </c>
      <c r="P8" s="9"/>
    </row>
    <row r="9" spans="1:133">
      <c r="A9" s="12"/>
      <c r="B9" s="25">
        <v>315</v>
      </c>
      <c r="C9" s="20" t="s">
        <v>87</v>
      </c>
      <c r="D9" s="46">
        <v>2069939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2069939</v>
      </c>
      <c r="O9" s="47">
        <f t="shared" si="2"/>
        <v>38.474702602230487</v>
      </c>
      <c r="P9" s="9"/>
    </row>
    <row r="10" spans="1:133">
      <c r="A10" s="12"/>
      <c r="B10" s="25">
        <v>316</v>
      </c>
      <c r="C10" s="20" t="s">
        <v>88</v>
      </c>
      <c r="D10" s="46">
        <v>1530796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1530796</v>
      </c>
      <c r="O10" s="47">
        <f t="shared" si="2"/>
        <v>28.453457249070631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SUM(D12:D20)</f>
        <v>11050343</v>
      </c>
      <c r="E11" s="32">
        <f t="shared" si="3"/>
        <v>0</v>
      </c>
      <c r="F11" s="32">
        <f t="shared" si="3"/>
        <v>0</v>
      </c>
      <c r="G11" s="32">
        <f t="shared" si="3"/>
        <v>1735643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12785986</v>
      </c>
      <c r="O11" s="45">
        <f t="shared" si="2"/>
        <v>237.65773234200742</v>
      </c>
      <c r="P11" s="10"/>
    </row>
    <row r="12" spans="1:133">
      <c r="A12" s="12"/>
      <c r="B12" s="25">
        <v>322</v>
      </c>
      <c r="C12" s="20" t="s">
        <v>0</v>
      </c>
      <c r="D12" s="46">
        <v>5123873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5123873</v>
      </c>
      <c r="O12" s="47">
        <f t="shared" si="2"/>
        <v>95.239275092936808</v>
      </c>
      <c r="P12" s="9"/>
    </row>
    <row r="13" spans="1:133">
      <c r="A13" s="12"/>
      <c r="B13" s="25">
        <v>323.10000000000002</v>
      </c>
      <c r="C13" s="20" t="s">
        <v>15</v>
      </c>
      <c r="D13" s="46">
        <v>5284180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5284180</v>
      </c>
      <c r="O13" s="47">
        <f t="shared" si="2"/>
        <v>98.218959107806697</v>
      </c>
      <c r="P13" s="9"/>
    </row>
    <row r="14" spans="1:133">
      <c r="A14" s="12"/>
      <c r="B14" s="25">
        <v>323.7</v>
      </c>
      <c r="C14" s="20" t="s">
        <v>16</v>
      </c>
      <c r="D14" s="46">
        <v>258156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258156</v>
      </c>
      <c r="O14" s="47">
        <f t="shared" si="2"/>
        <v>4.798438661710037</v>
      </c>
      <c r="P14" s="9"/>
    </row>
    <row r="15" spans="1:133">
      <c r="A15" s="12"/>
      <c r="B15" s="25">
        <v>324.12</v>
      </c>
      <c r="C15" s="20" t="s">
        <v>17</v>
      </c>
      <c r="D15" s="46">
        <v>0</v>
      </c>
      <c r="E15" s="46">
        <v>0</v>
      </c>
      <c r="F15" s="46">
        <v>0</v>
      </c>
      <c r="G15" s="46">
        <v>595199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595199</v>
      </c>
      <c r="O15" s="47">
        <f t="shared" si="2"/>
        <v>11.06317843866171</v>
      </c>
      <c r="P15" s="9"/>
    </row>
    <row r="16" spans="1:133">
      <c r="A16" s="12"/>
      <c r="B16" s="25">
        <v>324.32</v>
      </c>
      <c r="C16" s="20" t="s">
        <v>18</v>
      </c>
      <c r="D16" s="46">
        <v>0</v>
      </c>
      <c r="E16" s="46">
        <v>0</v>
      </c>
      <c r="F16" s="46">
        <v>0</v>
      </c>
      <c r="G16" s="46">
        <v>570071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570071</v>
      </c>
      <c r="O16" s="47">
        <f t="shared" si="2"/>
        <v>10.596115241635689</v>
      </c>
      <c r="P16" s="9"/>
    </row>
    <row r="17" spans="1:16">
      <c r="A17" s="12"/>
      <c r="B17" s="25">
        <v>324.61</v>
      </c>
      <c r="C17" s="20" t="s">
        <v>19</v>
      </c>
      <c r="D17" s="46">
        <v>0</v>
      </c>
      <c r="E17" s="46">
        <v>0</v>
      </c>
      <c r="F17" s="46">
        <v>0</v>
      </c>
      <c r="G17" s="46">
        <v>413616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413616</v>
      </c>
      <c r="O17" s="47">
        <f t="shared" si="2"/>
        <v>7.6880297397769519</v>
      </c>
      <c r="P17" s="9"/>
    </row>
    <row r="18" spans="1:16">
      <c r="A18" s="12"/>
      <c r="B18" s="25">
        <v>324.70999999999998</v>
      </c>
      <c r="C18" s="20" t="s">
        <v>118</v>
      </c>
      <c r="D18" s="46">
        <v>0</v>
      </c>
      <c r="E18" s="46">
        <v>0</v>
      </c>
      <c r="F18" s="46">
        <v>0</v>
      </c>
      <c r="G18" s="46">
        <v>156757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156757</v>
      </c>
      <c r="O18" s="47">
        <f t="shared" si="2"/>
        <v>2.9136988847583645</v>
      </c>
      <c r="P18" s="9"/>
    </row>
    <row r="19" spans="1:16">
      <c r="A19" s="12"/>
      <c r="B19" s="25">
        <v>325.10000000000002</v>
      </c>
      <c r="C19" s="20" t="s">
        <v>119</v>
      </c>
      <c r="D19" s="46">
        <v>115709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115709</v>
      </c>
      <c r="O19" s="47">
        <f t="shared" si="2"/>
        <v>2.1507249070631969</v>
      </c>
      <c r="P19" s="9"/>
    </row>
    <row r="20" spans="1:16">
      <c r="A20" s="12"/>
      <c r="B20" s="25">
        <v>329</v>
      </c>
      <c r="C20" s="20" t="s">
        <v>21</v>
      </c>
      <c r="D20" s="46">
        <v>268425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268425</v>
      </c>
      <c r="O20" s="47">
        <f t="shared" si="2"/>
        <v>4.9893122676579926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SUM(D22:D33)</f>
        <v>7881443</v>
      </c>
      <c r="E21" s="32">
        <f t="shared" si="5"/>
        <v>0</v>
      </c>
      <c r="F21" s="32">
        <f t="shared" si="5"/>
        <v>0</v>
      </c>
      <c r="G21" s="32">
        <f t="shared" si="5"/>
        <v>50000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7931443</v>
      </c>
      <c r="O21" s="45">
        <f t="shared" si="2"/>
        <v>147.42459107806692</v>
      </c>
      <c r="P21" s="10"/>
    </row>
    <row r="22" spans="1:16">
      <c r="A22" s="12"/>
      <c r="B22" s="25">
        <v>331.1</v>
      </c>
      <c r="C22" s="20" t="s">
        <v>22</v>
      </c>
      <c r="D22" s="46">
        <v>205950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205950</v>
      </c>
      <c r="O22" s="47">
        <f t="shared" si="2"/>
        <v>3.8280669144981414</v>
      </c>
      <c r="P22" s="9"/>
    </row>
    <row r="23" spans="1:16">
      <c r="A23" s="12"/>
      <c r="B23" s="25">
        <v>331.2</v>
      </c>
      <c r="C23" s="20" t="s">
        <v>23</v>
      </c>
      <c r="D23" s="46">
        <v>30206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30206</v>
      </c>
      <c r="O23" s="47">
        <f t="shared" si="2"/>
        <v>0.56144981412639405</v>
      </c>
      <c r="P23" s="9"/>
    </row>
    <row r="24" spans="1:16">
      <c r="A24" s="12"/>
      <c r="B24" s="25">
        <v>334.2</v>
      </c>
      <c r="C24" s="20" t="s">
        <v>102</v>
      </c>
      <c r="D24" s="46">
        <v>35001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35001</v>
      </c>
      <c r="O24" s="47">
        <f t="shared" si="2"/>
        <v>0.65057620817843864</v>
      </c>
      <c r="P24" s="9"/>
    </row>
    <row r="25" spans="1:16">
      <c r="A25" s="12"/>
      <c r="B25" s="25">
        <v>334.9</v>
      </c>
      <c r="C25" s="20" t="s">
        <v>122</v>
      </c>
      <c r="D25" s="46">
        <v>0</v>
      </c>
      <c r="E25" s="46">
        <v>0</v>
      </c>
      <c r="F25" s="46">
        <v>0</v>
      </c>
      <c r="G25" s="46">
        <v>50000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50000</v>
      </c>
      <c r="O25" s="47">
        <f t="shared" si="2"/>
        <v>0.92936802973977695</v>
      </c>
      <c r="P25" s="9"/>
    </row>
    <row r="26" spans="1:16">
      <c r="A26" s="12"/>
      <c r="B26" s="25">
        <v>335.12</v>
      </c>
      <c r="C26" s="20" t="s">
        <v>89</v>
      </c>
      <c r="D26" s="46">
        <v>1609532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1609532</v>
      </c>
      <c r="O26" s="47">
        <f t="shared" si="2"/>
        <v>29.916951672862453</v>
      </c>
      <c r="P26" s="9"/>
    </row>
    <row r="27" spans="1:16">
      <c r="A27" s="12"/>
      <c r="B27" s="25">
        <v>335.14</v>
      </c>
      <c r="C27" s="20" t="s">
        <v>90</v>
      </c>
      <c r="D27" s="46">
        <v>19346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19346</v>
      </c>
      <c r="O27" s="47">
        <f t="shared" si="2"/>
        <v>0.35959107806691448</v>
      </c>
      <c r="P27" s="9"/>
    </row>
    <row r="28" spans="1:16">
      <c r="A28" s="12"/>
      <c r="B28" s="25">
        <v>335.15</v>
      </c>
      <c r="C28" s="20" t="s">
        <v>91</v>
      </c>
      <c r="D28" s="46">
        <v>64437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64437</v>
      </c>
      <c r="O28" s="47">
        <f t="shared" si="2"/>
        <v>1.1977137546468402</v>
      </c>
      <c r="P28" s="9"/>
    </row>
    <row r="29" spans="1:16">
      <c r="A29" s="12"/>
      <c r="B29" s="25">
        <v>335.18</v>
      </c>
      <c r="C29" s="20" t="s">
        <v>92</v>
      </c>
      <c r="D29" s="46">
        <v>4211989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4211989</v>
      </c>
      <c r="O29" s="47">
        <f t="shared" si="2"/>
        <v>78.289758364312263</v>
      </c>
      <c r="P29" s="9"/>
    </row>
    <row r="30" spans="1:16">
      <c r="A30" s="12"/>
      <c r="B30" s="25">
        <v>335.21</v>
      </c>
      <c r="C30" s="20" t="s">
        <v>30</v>
      </c>
      <c r="D30" s="46">
        <v>765503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765503</v>
      </c>
      <c r="O30" s="47">
        <f t="shared" si="2"/>
        <v>14.228680297397769</v>
      </c>
      <c r="P30" s="9"/>
    </row>
    <row r="31" spans="1:16">
      <c r="A31" s="12"/>
      <c r="B31" s="25">
        <v>335.49</v>
      </c>
      <c r="C31" s="20" t="s">
        <v>31</v>
      </c>
      <c r="D31" s="46">
        <v>30335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30335</v>
      </c>
      <c r="O31" s="47">
        <f t="shared" si="2"/>
        <v>0.56384758364312271</v>
      </c>
      <c r="P31" s="9"/>
    </row>
    <row r="32" spans="1:16">
      <c r="A32" s="12"/>
      <c r="B32" s="25">
        <v>337.2</v>
      </c>
      <c r="C32" s="20" t="s">
        <v>32</v>
      </c>
      <c r="D32" s="46">
        <v>754741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754741</v>
      </c>
      <c r="O32" s="47">
        <f t="shared" si="2"/>
        <v>14.028643122676581</v>
      </c>
      <c r="P32" s="9"/>
    </row>
    <row r="33" spans="1:16">
      <c r="A33" s="12"/>
      <c r="B33" s="25">
        <v>338</v>
      </c>
      <c r="C33" s="20" t="s">
        <v>33</v>
      </c>
      <c r="D33" s="46">
        <v>154403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154403</v>
      </c>
      <c r="O33" s="47">
        <f t="shared" si="2"/>
        <v>2.8699442379182156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SUM(D35:D43)</f>
        <v>6566762</v>
      </c>
      <c r="E34" s="32">
        <f t="shared" si="7"/>
        <v>6004766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11469553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24041081</v>
      </c>
      <c r="O34" s="45">
        <f t="shared" si="2"/>
        <v>446.86024163568771</v>
      </c>
      <c r="P34" s="10"/>
    </row>
    <row r="35" spans="1:16">
      <c r="A35" s="12"/>
      <c r="B35" s="25">
        <v>341.2</v>
      </c>
      <c r="C35" s="20" t="s">
        <v>93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11469553</v>
      </c>
      <c r="K35" s="46">
        <v>0</v>
      </c>
      <c r="L35" s="46">
        <v>0</v>
      </c>
      <c r="M35" s="46">
        <v>0</v>
      </c>
      <c r="N35" s="46">
        <f t="shared" ref="N35:N43" si="8">SUM(D35:M35)</f>
        <v>11469553</v>
      </c>
      <c r="O35" s="47">
        <f t="shared" si="2"/>
        <v>213.18871747211895</v>
      </c>
      <c r="P35" s="9"/>
    </row>
    <row r="36" spans="1:16">
      <c r="A36" s="12"/>
      <c r="B36" s="25">
        <v>341.9</v>
      </c>
      <c r="C36" s="20" t="s">
        <v>94</v>
      </c>
      <c r="D36" s="46">
        <v>323536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323536</v>
      </c>
      <c r="O36" s="47">
        <f t="shared" si="2"/>
        <v>6.0136802973977694</v>
      </c>
      <c r="P36" s="9"/>
    </row>
    <row r="37" spans="1:16">
      <c r="A37" s="12"/>
      <c r="B37" s="25">
        <v>342.1</v>
      </c>
      <c r="C37" s="20" t="s">
        <v>43</v>
      </c>
      <c r="D37" s="46">
        <v>2264097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2264097</v>
      </c>
      <c r="O37" s="47">
        <f t="shared" ref="O37:O60" si="9">(N37/O$62)</f>
        <v>42.083587360594798</v>
      </c>
      <c r="P37" s="9"/>
    </row>
    <row r="38" spans="1:16">
      <c r="A38" s="12"/>
      <c r="B38" s="25">
        <v>342.2</v>
      </c>
      <c r="C38" s="20" t="s">
        <v>44</v>
      </c>
      <c r="D38" s="46">
        <v>485269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485269</v>
      </c>
      <c r="O38" s="47">
        <f t="shared" si="9"/>
        <v>9.0198698884758368</v>
      </c>
      <c r="P38" s="9"/>
    </row>
    <row r="39" spans="1:16">
      <c r="A39" s="12"/>
      <c r="B39" s="25">
        <v>342.6</v>
      </c>
      <c r="C39" s="20" t="s">
        <v>45</v>
      </c>
      <c r="D39" s="46">
        <v>2802098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2802098</v>
      </c>
      <c r="O39" s="47">
        <f t="shared" si="9"/>
        <v>52.083605947955391</v>
      </c>
      <c r="P39" s="9"/>
    </row>
    <row r="40" spans="1:16">
      <c r="A40" s="12"/>
      <c r="B40" s="25">
        <v>342.9</v>
      </c>
      <c r="C40" s="20" t="s">
        <v>74</v>
      </c>
      <c r="D40" s="46">
        <v>5622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5622</v>
      </c>
      <c r="O40" s="47">
        <f t="shared" si="9"/>
        <v>0.10449814126394052</v>
      </c>
      <c r="P40" s="9"/>
    </row>
    <row r="41" spans="1:16">
      <c r="A41" s="12"/>
      <c r="B41" s="25">
        <v>343.9</v>
      </c>
      <c r="C41" s="20" t="s">
        <v>46</v>
      </c>
      <c r="D41" s="46">
        <v>13335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13335</v>
      </c>
      <c r="O41" s="47">
        <f t="shared" si="9"/>
        <v>0.24786245353159853</v>
      </c>
      <c r="P41" s="9"/>
    </row>
    <row r="42" spans="1:16">
      <c r="A42" s="12"/>
      <c r="B42" s="25">
        <v>347.2</v>
      </c>
      <c r="C42" s="20" t="s">
        <v>47</v>
      </c>
      <c r="D42" s="46">
        <v>0</v>
      </c>
      <c r="E42" s="46">
        <v>6004766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6004766</v>
      </c>
      <c r="O42" s="47">
        <f t="shared" si="9"/>
        <v>111.61275092936803</v>
      </c>
      <c r="P42" s="9"/>
    </row>
    <row r="43" spans="1:16">
      <c r="A43" s="12"/>
      <c r="B43" s="25">
        <v>349</v>
      </c>
      <c r="C43" s="20" t="s">
        <v>1</v>
      </c>
      <c r="D43" s="46">
        <v>672805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672805</v>
      </c>
      <c r="O43" s="47">
        <f t="shared" si="9"/>
        <v>12.505669144981413</v>
      </c>
      <c r="P43" s="9"/>
    </row>
    <row r="44" spans="1:16" ht="15.75">
      <c r="A44" s="29" t="s">
        <v>39</v>
      </c>
      <c r="B44" s="30"/>
      <c r="C44" s="31"/>
      <c r="D44" s="32">
        <f t="shared" ref="D44:M44" si="10">SUM(D45:D46)</f>
        <v>166472</v>
      </c>
      <c r="E44" s="32">
        <f t="shared" si="10"/>
        <v>6660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>SUM(D44:M44)</f>
        <v>173132</v>
      </c>
      <c r="O44" s="45">
        <f t="shared" si="9"/>
        <v>3.2180669144981411</v>
      </c>
      <c r="P44" s="10"/>
    </row>
    <row r="45" spans="1:16">
      <c r="A45" s="13"/>
      <c r="B45" s="39">
        <v>351.1</v>
      </c>
      <c r="C45" s="21" t="s">
        <v>50</v>
      </c>
      <c r="D45" s="46">
        <v>135794</v>
      </c>
      <c r="E45" s="46">
        <v>6660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142454</v>
      </c>
      <c r="O45" s="47">
        <f t="shared" si="9"/>
        <v>2.6478438661710038</v>
      </c>
      <c r="P45" s="9"/>
    </row>
    <row r="46" spans="1:16">
      <c r="A46" s="13"/>
      <c r="B46" s="39">
        <v>351.5</v>
      </c>
      <c r="C46" s="21" t="s">
        <v>51</v>
      </c>
      <c r="D46" s="46">
        <v>30678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30678</v>
      </c>
      <c r="O46" s="47">
        <f t="shared" si="9"/>
        <v>0.57022304832713755</v>
      </c>
      <c r="P46" s="9"/>
    </row>
    <row r="47" spans="1:16" ht="15.75">
      <c r="A47" s="29" t="s">
        <v>4</v>
      </c>
      <c r="B47" s="30"/>
      <c r="C47" s="31"/>
      <c r="D47" s="32">
        <f t="shared" ref="D47:M47" si="11">SUM(D48:D55)</f>
        <v>1993639</v>
      </c>
      <c r="E47" s="32">
        <f t="shared" si="11"/>
        <v>1049947</v>
      </c>
      <c r="F47" s="32">
        <f t="shared" si="11"/>
        <v>0</v>
      </c>
      <c r="G47" s="32">
        <f t="shared" si="11"/>
        <v>537656</v>
      </c>
      <c r="H47" s="32">
        <f t="shared" si="11"/>
        <v>0</v>
      </c>
      <c r="I47" s="32">
        <f t="shared" si="11"/>
        <v>0</v>
      </c>
      <c r="J47" s="32">
        <f t="shared" si="11"/>
        <v>1265811</v>
      </c>
      <c r="K47" s="32">
        <f t="shared" si="11"/>
        <v>28664198</v>
      </c>
      <c r="L47" s="32">
        <f t="shared" si="11"/>
        <v>0</v>
      </c>
      <c r="M47" s="32">
        <f t="shared" si="11"/>
        <v>0</v>
      </c>
      <c r="N47" s="32">
        <f>SUM(D47:M47)</f>
        <v>33511251</v>
      </c>
      <c r="O47" s="45">
        <f t="shared" si="9"/>
        <v>622.88570631970265</v>
      </c>
      <c r="P47" s="10"/>
    </row>
    <row r="48" spans="1:16">
      <c r="A48" s="12"/>
      <c r="B48" s="25">
        <v>361.1</v>
      </c>
      <c r="C48" s="20" t="s">
        <v>54</v>
      </c>
      <c r="D48" s="46">
        <v>550669</v>
      </c>
      <c r="E48" s="46">
        <v>11845</v>
      </c>
      <c r="F48" s="46">
        <v>0</v>
      </c>
      <c r="G48" s="46">
        <v>537656</v>
      </c>
      <c r="H48" s="46">
        <v>0</v>
      </c>
      <c r="I48" s="46">
        <v>0</v>
      </c>
      <c r="J48" s="46">
        <v>28610</v>
      </c>
      <c r="K48" s="46">
        <v>3915566</v>
      </c>
      <c r="L48" s="46">
        <v>0</v>
      </c>
      <c r="M48" s="46">
        <v>0</v>
      </c>
      <c r="N48" s="46">
        <f>SUM(D48:M48)</f>
        <v>5044346</v>
      </c>
      <c r="O48" s="47">
        <f t="shared" si="9"/>
        <v>93.761078066914493</v>
      </c>
      <c r="P48" s="9"/>
    </row>
    <row r="49" spans="1:119">
      <c r="A49" s="12"/>
      <c r="B49" s="25">
        <v>361.3</v>
      </c>
      <c r="C49" s="20" t="s">
        <v>55</v>
      </c>
      <c r="D49" s="46">
        <v>-123673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15161910</v>
      </c>
      <c r="L49" s="46">
        <v>0</v>
      </c>
      <c r="M49" s="46">
        <v>0</v>
      </c>
      <c r="N49" s="46">
        <f t="shared" ref="N49:N55" si="12">SUM(D49:M49)</f>
        <v>15038237</v>
      </c>
      <c r="O49" s="47">
        <f t="shared" si="9"/>
        <v>279.52113382899626</v>
      </c>
      <c r="P49" s="9"/>
    </row>
    <row r="50" spans="1:119">
      <c r="A50" s="12"/>
      <c r="B50" s="25">
        <v>361.4</v>
      </c>
      <c r="C50" s="20" t="s">
        <v>95</v>
      </c>
      <c r="D50" s="46">
        <v>116480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116480</v>
      </c>
      <c r="O50" s="47">
        <f t="shared" si="9"/>
        <v>2.1650557620817845</v>
      </c>
      <c r="P50" s="9"/>
    </row>
    <row r="51" spans="1:119">
      <c r="A51" s="12"/>
      <c r="B51" s="25">
        <v>362</v>
      </c>
      <c r="C51" s="20" t="s">
        <v>56</v>
      </c>
      <c r="D51" s="46">
        <v>68654</v>
      </c>
      <c r="E51" s="46">
        <v>93334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161988</v>
      </c>
      <c r="O51" s="47">
        <f t="shared" si="9"/>
        <v>3.01092936802974</v>
      </c>
      <c r="P51" s="9"/>
    </row>
    <row r="52" spans="1:119">
      <c r="A52" s="12"/>
      <c r="B52" s="25">
        <v>364</v>
      </c>
      <c r="C52" s="20" t="s">
        <v>96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111336</v>
      </c>
      <c r="K52" s="46">
        <v>0</v>
      </c>
      <c r="L52" s="46">
        <v>0</v>
      </c>
      <c r="M52" s="46">
        <v>0</v>
      </c>
      <c r="N52" s="46">
        <f t="shared" si="12"/>
        <v>111336</v>
      </c>
      <c r="O52" s="47">
        <f t="shared" si="9"/>
        <v>2.0694423791821563</v>
      </c>
      <c r="P52" s="9"/>
    </row>
    <row r="53" spans="1:119">
      <c r="A53" s="12"/>
      <c r="B53" s="25">
        <v>366</v>
      </c>
      <c r="C53" s="20" t="s">
        <v>58</v>
      </c>
      <c r="D53" s="46">
        <v>92030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92030</v>
      </c>
      <c r="O53" s="47">
        <f t="shared" si="9"/>
        <v>1.7105947955390335</v>
      </c>
      <c r="P53" s="9"/>
    </row>
    <row r="54" spans="1:119">
      <c r="A54" s="12"/>
      <c r="B54" s="25">
        <v>368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9586662</v>
      </c>
      <c r="L54" s="46">
        <v>0</v>
      </c>
      <c r="M54" s="46">
        <v>0</v>
      </c>
      <c r="N54" s="46">
        <f t="shared" si="12"/>
        <v>9586662</v>
      </c>
      <c r="O54" s="47">
        <f t="shared" si="9"/>
        <v>178.1907434944238</v>
      </c>
      <c r="P54" s="9"/>
    </row>
    <row r="55" spans="1:119">
      <c r="A55" s="12"/>
      <c r="B55" s="25">
        <v>369.9</v>
      </c>
      <c r="C55" s="20" t="s">
        <v>60</v>
      </c>
      <c r="D55" s="46">
        <v>1289479</v>
      </c>
      <c r="E55" s="46">
        <v>944768</v>
      </c>
      <c r="F55" s="46">
        <v>0</v>
      </c>
      <c r="G55" s="46">
        <v>0</v>
      </c>
      <c r="H55" s="46">
        <v>0</v>
      </c>
      <c r="I55" s="46">
        <v>0</v>
      </c>
      <c r="J55" s="46">
        <v>1125865</v>
      </c>
      <c r="K55" s="46">
        <v>60</v>
      </c>
      <c r="L55" s="46">
        <v>0</v>
      </c>
      <c r="M55" s="46">
        <v>0</v>
      </c>
      <c r="N55" s="46">
        <f t="shared" si="12"/>
        <v>3360172</v>
      </c>
      <c r="O55" s="47">
        <f t="shared" si="9"/>
        <v>62.456728624535316</v>
      </c>
      <c r="P55" s="9"/>
    </row>
    <row r="56" spans="1:119" ht="15.75">
      <c r="A56" s="29" t="s">
        <v>40</v>
      </c>
      <c r="B56" s="30"/>
      <c r="C56" s="31"/>
      <c r="D56" s="32">
        <f t="shared" ref="D56:M56" si="13">SUM(D57:D59)</f>
        <v>3926983</v>
      </c>
      <c r="E56" s="32">
        <f t="shared" si="13"/>
        <v>514960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0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>SUM(D56:M56)</f>
        <v>4441943</v>
      </c>
      <c r="O56" s="45">
        <f t="shared" si="9"/>
        <v>82.563996282527881</v>
      </c>
      <c r="P56" s="9"/>
    </row>
    <row r="57" spans="1:119">
      <c r="A57" s="12"/>
      <c r="B57" s="25">
        <v>381</v>
      </c>
      <c r="C57" s="20" t="s">
        <v>61</v>
      </c>
      <c r="D57" s="46">
        <v>1186883</v>
      </c>
      <c r="E57" s="46">
        <v>514960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1701843</v>
      </c>
      <c r="O57" s="47">
        <f t="shared" si="9"/>
        <v>31.632769516728626</v>
      </c>
      <c r="P57" s="9"/>
    </row>
    <row r="58" spans="1:119">
      <c r="A58" s="12"/>
      <c r="B58" s="25">
        <v>383</v>
      </c>
      <c r="C58" s="20" t="s">
        <v>84</v>
      </c>
      <c r="D58" s="46">
        <v>2641100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2641100</v>
      </c>
      <c r="O58" s="47">
        <f t="shared" si="9"/>
        <v>49.091078066914498</v>
      </c>
      <c r="P58" s="9"/>
    </row>
    <row r="59" spans="1:119" ht="15.75" thickBot="1">
      <c r="A59" s="12"/>
      <c r="B59" s="25">
        <v>388.1</v>
      </c>
      <c r="C59" s="20" t="s">
        <v>62</v>
      </c>
      <c r="D59" s="46">
        <v>99000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99000</v>
      </c>
      <c r="O59" s="47">
        <f t="shared" si="9"/>
        <v>1.8401486988847584</v>
      </c>
      <c r="P59" s="9"/>
    </row>
    <row r="60" spans="1:119" ht="16.5" thickBot="1">
      <c r="A60" s="14" t="s">
        <v>48</v>
      </c>
      <c r="B60" s="23"/>
      <c r="C60" s="22"/>
      <c r="D60" s="15">
        <f t="shared" ref="D60:M60" si="14">SUM(D5,D11,D21,D34,D44,D47,D56)</f>
        <v>94534048</v>
      </c>
      <c r="E60" s="15">
        <f t="shared" si="14"/>
        <v>8389681</v>
      </c>
      <c r="F60" s="15">
        <f t="shared" si="14"/>
        <v>0</v>
      </c>
      <c r="G60" s="15">
        <f t="shared" si="14"/>
        <v>6052274</v>
      </c>
      <c r="H60" s="15">
        <f t="shared" si="14"/>
        <v>0</v>
      </c>
      <c r="I60" s="15">
        <f t="shared" si="14"/>
        <v>0</v>
      </c>
      <c r="J60" s="15">
        <f t="shared" si="14"/>
        <v>12735364</v>
      </c>
      <c r="K60" s="15">
        <f t="shared" si="14"/>
        <v>28664198</v>
      </c>
      <c r="L60" s="15">
        <f t="shared" si="14"/>
        <v>0</v>
      </c>
      <c r="M60" s="15">
        <f t="shared" si="14"/>
        <v>0</v>
      </c>
      <c r="N60" s="15">
        <f>SUM(D60:M60)</f>
        <v>150375565</v>
      </c>
      <c r="O60" s="38">
        <f t="shared" si="9"/>
        <v>2795.0848513011151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123</v>
      </c>
      <c r="M62" s="48"/>
      <c r="N62" s="48"/>
      <c r="O62" s="43">
        <v>53800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76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58960924</v>
      </c>
      <c r="E5" s="27">
        <f t="shared" si="0"/>
        <v>808244</v>
      </c>
      <c r="F5" s="27">
        <f t="shared" si="0"/>
        <v>0</v>
      </c>
      <c r="G5" s="27">
        <f t="shared" si="0"/>
        <v>2211391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61980559</v>
      </c>
      <c r="O5" s="33">
        <f t="shared" ref="O5:O36" si="2">(N5/O$60)</f>
        <v>1178.539274780856</v>
      </c>
      <c r="P5" s="6"/>
    </row>
    <row r="6" spans="1:133">
      <c r="A6" s="12"/>
      <c r="B6" s="25">
        <v>311</v>
      </c>
      <c r="C6" s="20" t="s">
        <v>3</v>
      </c>
      <c r="D6" s="46">
        <v>55324350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55324350</v>
      </c>
      <c r="O6" s="47">
        <f t="shared" si="2"/>
        <v>1051.9737217394611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808244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808244</v>
      </c>
      <c r="O7" s="47">
        <f t="shared" si="2"/>
        <v>15.368485102013652</v>
      </c>
      <c r="P7" s="9"/>
    </row>
    <row r="8" spans="1:133">
      <c r="A8" s="12"/>
      <c r="B8" s="25">
        <v>312.60000000000002</v>
      </c>
      <c r="C8" s="20" t="s">
        <v>117</v>
      </c>
      <c r="D8" s="46">
        <v>0</v>
      </c>
      <c r="E8" s="46">
        <v>0</v>
      </c>
      <c r="F8" s="46">
        <v>0</v>
      </c>
      <c r="G8" s="46">
        <v>2211391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2211391</v>
      </c>
      <c r="O8" s="47">
        <f t="shared" si="2"/>
        <v>42.048848662318647</v>
      </c>
      <c r="P8" s="9"/>
    </row>
    <row r="9" spans="1:133">
      <c r="A9" s="12"/>
      <c r="B9" s="25">
        <v>315</v>
      </c>
      <c r="C9" s="20" t="s">
        <v>87</v>
      </c>
      <c r="D9" s="46">
        <v>2028360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2028360</v>
      </c>
      <c r="O9" s="47">
        <f t="shared" si="2"/>
        <v>38.568576372383106</v>
      </c>
      <c r="P9" s="9"/>
    </row>
    <row r="10" spans="1:133">
      <c r="A10" s="12"/>
      <c r="B10" s="25">
        <v>316</v>
      </c>
      <c r="C10" s="20" t="s">
        <v>88</v>
      </c>
      <c r="D10" s="46">
        <v>1608214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1608214</v>
      </c>
      <c r="O10" s="47">
        <f t="shared" si="2"/>
        <v>30.579642904679506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SUM(D12:D20)</f>
        <v>11511583</v>
      </c>
      <c r="E11" s="32">
        <f t="shared" si="3"/>
        <v>0</v>
      </c>
      <c r="F11" s="32">
        <f t="shared" si="3"/>
        <v>0</v>
      </c>
      <c r="G11" s="32">
        <f t="shared" si="3"/>
        <v>2934013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14445596</v>
      </c>
      <c r="O11" s="45">
        <f t="shared" si="2"/>
        <v>274.67810081572895</v>
      </c>
      <c r="P11" s="10"/>
    </row>
    <row r="12" spans="1:133">
      <c r="A12" s="12"/>
      <c r="B12" s="25">
        <v>322</v>
      </c>
      <c r="C12" s="20" t="s">
        <v>0</v>
      </c>
      <c r="D12" s="46">
        <v>5594197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5594197</v>
      </c>
      <c r="O12" s="47">
        <f t="shared" si="2"/>
        <v>106.37175562358578</v>
      </c>
      <c r="P12" s="9"/>
    </row>
    <row r="13" spans="1:133">
      <c r="A13" s="12"/>
      <c r="B13" s="25">
        <v>323.10000000000002</v>
      </c>
      <c r="C13" s="20" t="s">
        <v>15</v>
      </c>
      <c r="D13" s="46">
        <v>5326127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5326127</v>
      </c>
      <c r="O13" s="47">
        <f t="shared" si="2"/>
        <v>101.27449563613546</v>
      </c>
      <c r="P13" s="9"/>
    </row>
    <row r="14" spans="1:133">
      <c r="A14" s="12"/>
      <c r="B14" s="25">
        <v>323.7</v>
      </c>
      <c r="C14" s="20" t="s">
        <v>16</v>
      </c>
      <c r="D14" s="46">
        <v>238857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238857</v>
      </c>
      <c r="O14" s="47">
        <f t="shared" si="2"/>
        <v>4.5417847160160481</v>
      </c>
      <c r="P14" s="9"/>
    </row>
    <row r="15" spans="1:133">
      <c r="A15" s="12"/>
      <c r="B15" s="25">
        <v>324.12</v>
      </c>
      <c r="C15" s="20" t="s">
        <v>17</v>
      </c>
      <c r="D15" s="46">
        <v>0</v>
      </c>
      <c r="E15" s="46">
        <v>0</v>
      </c>
      <c r="F15" s="46">
        <v>0</v>
      </c>
      <c r="G15" s="46">
        <v>738117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738117</v>
      </c>
      <c r="O15" s="47">
        <f t="shared" si="2"/>
        <v>14.035044018938601</v>
      </c>
      <c r="P15" s="9"/>
    </row>
    <row r="16" spans="1:133">
      <c r="A16" s="12"/>
      <c r="B16" s="25">
        <v>324.32</v>
      </c>
      <c r="C16" s="20" t="s">
        <v>18</v>
      </c>
      <c r="D16" s="46">
        <v>0</v>
      </c>
      <c r="E16" s="46">
        <v>0</v>
      </c>
      <c r="F16" s="46">
        <v>0</v>
      </c>
      <c r="G16" s="46">
        <v>1093669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1093669</v>
      </c>
      <c r="O16" s="47">
        <f t="shared" si="2"/>
        <v>20.795744519024169</v>
      </c>
      <c r="P16" s="9"/>
    </row>
    <row r="17" spans="1:16">
      <c r="A17" s="12"/>
      <c r="B17" s="25">
        <v>324.61</v>
      </c>
      <c r="C17" s="20" t="s">
        <v>19</v>
      </c>
      <c r="D17" s="46">
        <v>0</v>
      </c>
      <c r="E17" s="46">
        <v>0</v>
      </c>
      <c r="F17" s="46">
        <v>0</v>
      </c>
      <c r="G17" s="46">
        <v>994158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994158</v>
      </c>
      <c r="O17" s="47">
        <f t="shared" si="2"/>
        <v>18.903576657603011</v>
      </c>
      <c r="P17" s="9"/>
    </row>
    <row r="18" spans="1:16">
      <c r="A18" s="12"/>
      <c r="B18" s="25">
        <v>324.70999999999998</v>
      </c>
      <c r="C18" s="20" t="s">
        <v>118</v>
      </c>
      <c r="D18" s="46">
        <v>0</v>
      </c>
      <c r="E18" s="46">
        <v>0</v>
      </c>
      <c r="F18" s="46">
        <v>0</v>
      </c>
      <c r="G18" s="46">
        <v>108069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108069</v>
      </c>
      <c r="O18" s="47">
        <f t="shared" si="2"/>
        <v>2.0548953242950314</v>
      </c>
      <c r="P18" s="9"/>
    </row>
    <row r="19" spans="1:16">
      <c r="A19" s="12"/>
      <c r="B19" s="25">
        <v>325.10000000000002</v>
      </c>
      <c r="C19" s="20" t="s">
        <v>119</v>
      </c>
      <c r="D19" s="46">
        <v>114377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114377</v>
      </c>
      <c r="O19" s="47">
        <f t="shared" si="2"/>
        <v>2.1748398014869466</v>
      </c>
      <c r="P19" s="9"/>
    </row>
    <row r="20" spans="1:16">
      <c r="A20" s="12"/>
      <c r="B20" s="25">
        <v>329</v>
      </c>
      <c r="C20" s="20" t="s">
        <v>21</v>
      </c>
      <c r="D20" s="46">
        <v>238025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238025</v>
      </c>
      <c r="O20" s="47">
        <f t="shared" si="2"/>
        <v>4.5259645186438746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SUM(D22:D31)</f>
        <v>7236439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7236439</v>
      </c>
      <c r="O21" s="45">
        <f t="shared" si="2"/>
        <v>137.59842938905896</v>
      </c>
      <c r="P21" s="10"/>
    </row>
    <row r="22" spans="1:16">
      <c r="A22" s="12"/>
      <c r="B22" s="25">
        <v>331.1</v>
      </c>
      <c r="C22" s="20" t="s">
        <v>22</v>
      </c>
      <c r="D22" s="46">
        <v>123194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123194</v>
      </c>
      <c r="O22" s="47">
        <f t="shared" si="2"/>
        <v>2.3424920613793234</v>
      </c>
      <c r="P22" s="9"/>
    </row>
    <row r="23" spans="1:16">
      <c r="A23" s="12"/>
      <c r="B23" s="25">
        <v>331.2</v>
      </c>
      <c r="C23" s="20" t="s">
        <v>23</v>
      </c>
      <c r="D23" s="46">
        <v>49390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49390</v>
      </c>
      <c r="O23" s="47">
        <f t="shared" si="2"/>
        <v>0.93913407236979707</v>
      </c>
      <c r="P23" s="9"/>
    </row>
    <row r="24" spans="1:16">
      <c r="A24" s="12"/>
      <c r="B24" s="25">
        <v>335.12</v>
      </c>
      <c r="C24" s="20" t="s">
        <v>89</v>
      </c>
      <c r="D24" s="46">
        <v>1538766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1538766</v>
      </c>
      <c r="O24" s="47">
        <f t="shared" si="2"/>
        <v>29.259112775950257</v>
      </c>
      <c r="P24" s="9"/>
    </row>
    <row r="25" spans="1:16">
      <c r="A25" s="12"/>
      <c r="B25" s="25">
        <v>335.14</v>
      </c>
      <c r="C25" s="20" t="s">
        <v>90</v>
      </c>
      <c r="D25" s="46">
        <v>15266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15266</v>
      </c>
      <c r="O25" s="47">
        <f t="shared" si="2"/>
        <v>0.2902778041870282</v>
      </c>
      <c r="P25" s="9"/>
    </row>
    <row r="26" spans="1:16">
      <c r="A26" s="12"/>
      <c r="B26" s="25">
        <v>335.15</v>
      </c>
      <c r="C26" s="20" t="s">
        <v>91</v>
      </c>
      <c r="D26" s="46">
        <v>62176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62176</v>
      </c>
      <c r="O26" s="47">
        <f t="shared" si="2"/>
        <v>1.1822555190051529</v>
      </c>
      <c r="P26" s="9"/>
    </row>
    <row r="27" spans="1:16">
      <c r="A27" s="12"/>
      <c r="B27" s="25">
        <v>335.18</v>
      </c>
      <c r="C27" s="20" t="s">
        <v>92</v>
      </c>
      <c r="D27" s="46">
        <v>3990827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3990827</v>
      </c>
      <c r="O27" s="47">
        <f t="shared" si="2"/>
        <v>75.884219733414469</v>
      </c>
      <c r="P27" s="9"/>
    </row>
    <row r="28" spans="1:16">
      <c r="A28" s="12"/>
      <c r="B28" s="25">
        <v>335.21</v>
      </c>
      <c r="C28" s="20" t="s">
        <v>30</v>
      </c>
      <c r="D28" s="46">
        <v>509959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509959</v>
      </c>
      <c r="O28" s="47">
        <f t="shared" si="2"/>
        <v>9.6966971535053528</v>
      </c>
      <c r="P28" s="9"/>
    </row>
    <row r="29" spans="1:16">
      <c r="A29" s="12"/>
      <c r="B29" s="25">
        <v>335.49</v>
      </c>
      <c r="C29" s="20" t="s">
        <v>31</v>
      </c>
      <c r="D29" s="46">
        <v>28842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28842</v>
      </c>
      <c r="O29" s="47">
        <f t="shared" si="2"/>
        <v>0.54842083246182805</v>
      </c>
      <c r="P29" s="9"/>
    </row>
    <row r="30" spans="1:16">
      <c r="A30" s="12"/>
      <c r="B30" s="25">
        <v>337.2</v>
      </c>
      <c r="C30" s="20" t="s">
        <v>32</v>
      </c>
      <c r="D30" s="46">
        <v>724278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724278</v>
      </c>
      <c r="O30" s="47">
        <f t="shared" si="2"/>
        <v>13.771900135004088</v>
      </c>
      <c r="P30" s="9"/>
    </row>
    <row r="31" spans="1:16">
      <c r="A31" s="12"/>
      <c r="B31" s="25">
        <v>338</v>
      </c>
      <c r="C31" s="20" t="s">
        <v>33</v>
      </c>
      <c r="D31" s="46">
        <v>193741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193741</v>
      </c>
      <c r="O31" s="47">
        <f t="shared" si="2"/>
        <v>3.6839193017816738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SUM(D33:D41)</f>
        <v>6382550</v>
      </c>
      <c r="E32" s="32">
        <f t="shared" si="7"/>
        <v>5388509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9987450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21758509</v>
      </c>
      <c r="O32" s="45">
        <f t="shared" si="2"/>
        <v>413.7306573368067</v>
      </c>
      <c r="P32" s="10"/>
    </row>
    <row r="33" spans="1:16">
      <c r="A33" s="12"/>
      <c r="B33" s="25">
        <v>341.2</v>
      </c>
      <c r="C33" s="20" t="s">
        <v>93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9987450</v>
      </c>
      <c r="K33" s="46">
        <v>0</v>
      </c>
      <c r="L33" s="46">
        <v>0</v>
      </c>
      <c r="M33" s="46">
        <v>0</v>
      </c>
      <c r="N33" s="46">
        <f t="shared" ref="N33:N41" si="8">SUM(D33:M33)</f>
        <v>9987450</v>
      </c>
      <c r="O33" s="47">
        <f t="shared" si="2"/>
        <v>189.90796904413304</v>
      </c>
      <c r="P33" s="9"/>
    </row>
    <row r="34" spans="1:16">
      <c r="A34" s="12"/>
      <c r="B34" s="25">
        <v>341.9</v>
      </c>
      <c r="C34" s="20" t="s">
        <v>94</v>
      </c>
      <c r="D34" s="46">
        <v>323264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323264</v>
      </c>
      <c r="O34" s="47">
        <f t="shared" si="2"/>
        <v>6.1467551482192775</v>
      </c>
      <c r="P34" s="9"/>
    </row>
    <row r="35" spans="1:16">
      <c r="A35" s="12"/>
      <c r="B35" s="25">
        <v>342.1</v>
      </c>
      <c r="C35" s="20" t="s">
        <v>43</v>
      </c>
      <c r="D35" s="46">
        <v>2294941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2294941</v>
      </c>
      <c r="O35" s="47">
        <f t="shared" si="2"/>
        <v>43.637523530642127</v>
      </c>
      <c r="P35" s="9"/>
    </row>
    <row r="36" spans="1:16">
      <c r="A36" s="12"/>
      <c r="B36" s="25">
        <v>342.2</v>
      </c>
      <c r="C36" s="20" t="s">
        <v>44</v>
      </c>
      <c r="D36" s="46">
        <v>710852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710852</v>
      </c>
      <c r="O36" s="47">
        <f t="shared" si="2"/>
        <v>13.516609305774752</v>
      </c>
      <c r="P36" s="9"/>
    </row>
    <row r="37" spans="1:16">
      <c r="A37" s="12"/>
      <c r="B37" s="25">
        <v>342.6</v>
      </c>
      <c r="C37" s="20" t="s">
        <v>45</v>
      </c>
      <c r="D37" s="46">
        <v>2577755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2577755</v>
      </c>
      <c r="O37" s="47">
        <f t="shared" ref="O37:O58" si="9">(N37/O$60)</f>
        <v>49.015135669601264</v>
      </c>
      <c r="P37" s="9"/>
    </row>
    <row r="38" spans="1:16">
      <c r="A38" s="12"/>
      <c r="B38" s="25">
        <v>342.9</v>
      </c>
      <c r="C38" s="20" t="s">
        <v>74</v>
      </c>
      <c r="D38" s="46">
        <v>4852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4852</v>
      </c>
      <c r="O38" s="47">
        <f t="shared" si="9"/>
        <v>9.2259131790610557E-2</v>
      </c>
      <c r="P38" s="9"/>
    </row>
    <row r="39" spans="1:16">
      <c r="A39" s="12"/>
      <c r="B39" s="25">
        <v>343.9</v>
      </c>
      <c r="C39" s="20" t="s">
        <v>46</v>
      </c>
      <c r="D39" s="46">
        <v>16590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16590</v>
      </c>
      <c r="O39" s="47">
        <f t="shared" si="9"/>
        <v>0.31545321442832425</v>
      </c>
      <c r="P39" s="9"/>
    </row>
    <row r="40" spans="1:16">
      <c r="A40" s="12"/>
      <c r="B40" s="25">
        <v>347.2</v>
      </c>
      <c r="C40" s="20" t="s">
        <v>47</v>
      </c>
      <c r="D40" s="46">
        <v>0</v>
      </c>
      <c r="E40" s="46">
        <v>5388509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5388509</v>
      </c>
      <c r="O40" s="47">
        <f t="shared" si="9"/>
        <v>102.46066817516305</v>
      </c>
      <c r="P40" s="9"/>
    </row>
    <row r="41" spans="1:16">
      <c r="A41" s="12"/>
      <c r="B41" s="25">
        <v>349</v>
      </c>
      <c r="C41" s="20" t="s">
        <v>1</v>
      </c>
      <c r="D41" s="46">
        <v>454296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454296</v>
      </c>
      <c r="O41" s="47">
        <f t="shared" si="9"/>
        <v>8.6382841170542495</v>
      </c>
      <c r="P41" s="9"/>
    </row>
    <row r="42" spans="1:16" ht="15.75">
      <c r="A42" s="29" t="s">
        <v>39</v>
      </c>
      <c r="B42" s="30"/>
      <c r="C42" s="31"/>
      <c r="D42" s="32">
        <f t="shared" ref="D42:M42" si="10">SUM(D43:D44)</f>
        <v>166502</v>
      </c>
      <c r="E42" s="32">
        <f t="shared" si="10"/>
        <v>6482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172984</v>
      </c>
      <c r="O42" s="45">
        <f t="shared" si="9"/>
        <v>3.2892319978703579</v>
      </c>
      <c r="P42" s="10"/>
    </row>
    <row r="43" spans="1:16">
      <c r="A43" s="13"/>
      <c r="B43" s="39">
        <v>351.1</v>
      </c>
      <c r="C43" s="21" t="s">
        <v>50</v>
      </c>
      <c r="D43" s="46">
        <v>125307</v>
      </c>
      <c r="E43" s="46">
        <v>6482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131789</v>
      </c>
      <c r="O43" s="47">
        <f t="shared" si="9"/>
        <v>2.5059230666844137</v>
      </c>
      <c r="P43" s="9"/>
    </row>
    <row r="44" spans="1:16">
      <c r="A44" s="13"/>
      <c r="B44" s="39">
        <v>351.5</v>
      </c>
      <c r="C44" s="21" t="s">
        <v>51</v>
      </c>
      <c r="D44" s="46">
        <v>41195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41195</v>
      </c>
      <c r="O44" s="47">
        <f t="shared" si="9"/>
        <v>0.78330893118594436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SUM(D46:D53)</f>
        <v>2093516</v>
      </c>
      <c r="E45" s="32">
        <f t="shared" si="11"/>
        <v>931019</v>
      </c>
      <c r="F45" s="32">
        <f t="shared" si="11"/>
        <v>0</v>
      </c>
      <c r="G45" s="32">
        <f t="shared" si="11"/>
        <v>152578</v>
      </c>
      <c r="H45" s="32">
        <f t="shared" si="11"/>
        <v>0</v>
      </c>
      <c r="I45" s="32">
        <f t="shared" si="11"/>
        <v>0</v>
      </c>
      <c r="J45" s="32">
        <f t="shared" si="11"/>
        <v>383909</v>
      </c>
      <c r="K45" s="32">
        <f t="shared" si="11"/>
        <v>31530722</v>
      </c>
      <c r="L45" s="32">
        <f t="shared" si="11"/>
        <v>0</v>
      </c>
      <c r="M45" s="32">
        <f t="shared" si="11"/>
        <v>0</v>
      </c>
      <c r="N45" s="32">
        <f>SUM(D45:M45)</f>
        <v>35091744</v>
      </c>
      <c r="O45" s="45">
        <f t="shared" si="9"/>
        <v>667.257591603126</v>
      </c>
      <c r="P45" s="10"/>
    </row>
    <row r="46" spans="1:16">
      <c r="A46" s="12"/>
      <c r="B46" s="25">
        <v>361.1</v>
      </c>
      <c r="C46" s="20" t="s">
        <v>54</v>
      </c>
      <c r="D46" s="46">
        <v>403160</v>
      </c>
      <c r="E46" s="46">
        <v>2512</v>
      </c>
      <c r="F46" s="46">
        <v>0</v>
      </c>
      <c r="G46" s="46">
        <v>152578</v>
      </c>
      <c r="H46" s="46">
        <v>0</v>
      </c>
      <c r="I46" s="46">
        <v>0</v>
      </c>
      <c r="J46" s="46">
        <v>6183</v>
      </c>
      <c r="K46" s="46">
        <v>3359646</v>
      </c>
      <c r="L46" s="46">
        <v>0</v>
      </c>
      <c r="M46" s="46">
        <v>0</v>
      </c>
      <c r="N46" s="46">
        <f>SUM(D46:M46)</f>
        <v>3924079</v>
      </c>
      <c r="O46" s="47">
        <f t="shared" si="9"/>
        <v>74.615029187503566</v>
      </c>
      <c r="P46" s="9"/>
    </row>
    <row r="47" spans="1:16">
      <c r="A47" s="12"/>
      <c r="B47" s="25">
        <v>361.3</v>
      </c>
      <c r="C47" s="20" t="s">
        <v>55</v>
      </c>
      <c r="D47" s="46">
        <v>-109816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20029818</v>
      </c>
      <c r="L47" s="46">
        <v>0</v>
      </c>
      <c r="M47" s="46">
        <v>0</v>
      </c>
      <c r="N47" s="46">
        <f t="shared" ref="N47:N53" si="12">SUM(D47:M47)</f>
        <v>19920002</v>
      </c>
      <c r="O47" s="47">
        <f t="shared" si="9"/>
        <v>378.7720712669468</v>
      </c>
      <c r="P47" s="9"/>
    </row>
    <row r="48" spans="1:16">
      <c r="A48" s="12"/>
      <c r="B48" s="25">
        <v>361.4</v>
      </c>
      <c r="C48" s="20" t="s">
        <v>95</v>
      </c>
      <c r="D48" s="46">
        <v>43156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43156</v>
      </c>
      <c r="O48" s="47">
        <f t="shared" si="9"/>
        <v>0.82059668004031106</v>
      </c>
      <c r="P48" s="9"/>
    </row>
    <row r="49" spans="1:119">
      <c r="A49" s="12"/>
      <c r="B49" s="25">
        <v>362</v>
      </c>
      <c r="C49" s="20" t="s">
        <v>56</v>
      </c>
      <c r="D49" s="46">
        <v>77670</v>
      </c>
      <c r="E49" s="46">
        <v>91961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169631</v>
      </c>
      <c r="O49" s="47">
        <f t="shared" si="9"/>
        <v>3.225475841874085</v>
      </c>
      <c r="P49" s="9"/>
    </row>
    <row r="50" spans="1:119">
      <c r="A50" s="12"/>
      <c r="B50" s="25">
        <v>364</v>
      </c>
      <c r="C50" s="20" t="s">
        <v>96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133561</v>
      </c>
      <c r="K50" s="46">
        <v>0</v>
      </c>
      <c r="L50" s="46">
        <v>0</v>
      </c>
      <c r="M50" s="46">
        <v>0</v>
      </c>
      <c r="N50" s="46">
        <f t="shared" si="12"/>
        <v>133561</v>
      </c>
      <c r="O50" s="47">
        <f t="shared" si="9"/>
        <v>2.5396170447414956</v>
      </c>
      <c r="P50" s="9"/>
    </row>
    <row r="51" spans="1:119">
      <c r="A51" s="12"/>
      <c r="B51" s="25">
        <v>366</v>
      </c>
      <c r="C51" s="20" t="s">
        <v>58</v>
      </c>
      <c r="D51" s="46">
        <v>121215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121215</v>
      </c>
      <c r="O51" s="47">
        <f t="shared" si="9"/>
        <v>2.3048620486395008</v>
      </c>
      <c r="P51" s="9"/>
    </row>
    <row r="52" spans="1:119">
      <c r="A52" s="12"/>
      <c r="B52" s="25">
        <v>368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8139336</v>
      </c>
      <c r="L52" s="46">
        <v>0</v>
      </c>
      <c r="M52" s="46">
        <v>0</v>
      </c>
      <c r="N52" s="46">
        <f t="shared" si="12"/>
        <v>8139336</v>
      </c>
      <c r="O52" s="47">
        <f t="shared" si="9"/>
        <v>154.76670913274134</v>
      </c>
      <c r="P52" s="9"/>
    </row>
    <row r="53" spans="1:119">
      <c r="A53" s="12"/>
      <c r="B53" s="25">
        <v>369.9</v>
      </c>
      <c r="C53" s="20" t="s">
        <v>60</v>
      </c>
      <c r="D53" s="46">
        <v>1558131</v>
      </c>
      <c r="E53" s="46">
        <v>836546</v>
      </c>
      <c r="F53" s="46">
        <v>0</v>
      </c>
      <c r="G53" s="46">
        <v>0</v>
      </c>
      <c r="H53" s="46">
        <v>0</v>
      </c>
      <c r="I53" s="46">
        <v>0</v>
      </c>
      <c r="J53" s="46">
        <v>244165</v>
      </c>
      <c r="K53" s="46">
        <v>1922</v>
      </c>
      <c r="L53" s="46">
        <v>0</v>
      </c>
      <c r="M53" s="46">
        <v>0</v>
      </c>
      <c r="N53" s="46">
        <f t="shared" si="12"/>
        <v>2640764</v>
      </c>
      <c r="O53" s="47">
        <f t="shared" si="9"/>
        <v>50.213230400638892</v>
      </c>
      <c r="P53" s="9"/>
    </row>
    <row r="54" spans="1:119" ht="15.75">
      <c r="A54" s="29" t="s">
        <v>40</v>
      </c>
      <c r="B54" s="30"/>
      <c r="C54" s="31"/>
      <c r="D54" s="32">
        <f t="shared" ref="D54:M54" si="13">SUM(D55:D57)</f>
        <v>2659958</v>
      </c>
      <c r="E54" s="32">
        <f t="shared" si="13"/>
        <v>110000</v>
      </c>
      <c r="F54" s="32">
        <f t="shared" si="13"/>
        <v>0</v>
      </c>
      <c r="G54" s="32">
        <f t="shared" si="13"/>
        <v>30997000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33766958</v>
      </c>
      <c r="O54" s="45">
        <f t="shared" si="9"/>
        <v>642.06723583883172</v>
      </c>
      <c r="P54" s="9"/>
    </row>
    <row r="55" spans="1:119">
      <c r="A55" s="12"/>
      <c r="B55" s="25">
        <v>381</v>
      </c>
      <c r="C55" s="20" t="s">
        <v>61</v>
      </c>
      <c r="D55" s="46">
        <v>694320</v>
      </c>
      <c r="E55" s="46">
        <v>110000</v>
      </c>
      <c r="F55" s="46">
        <v>0</v>
      </c>
      <c r="G55" s="46">
        <v>997000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1801320</v>
      </c>
      <c r="O55" s="47">
        <f t="shared" si="9"/>
        <v>34.251487897168715</v>
      </c>
      <c r="P55" s="9"/>
    </row>
    <row r="56" spans="1:119">
      <c r="A56" s="12"/>
      <c r="B56" s="25">
        <v>383</v>
      </c>
      <c r="C56" s="20" t="s">
        <v>84</v>
      </c>
      <c r="D56" s="46">
        <v>1965638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1965638</v>
      </c>
      <c r="O56" s="47">
        <f t="shared" si="9"/>
        <v>37.375938848852464</v>
      </c>
      <c r="P56" s="9"/>
    </row>
    <row r="57" spans="1:119" ht="15.75" thickBot="1">
      <c r="A57" s="12"/>
      <c r="B57" s="25">
        <v>384</v>
      </c>
      <c r="C57" s="20" t="s">
        <v>97</v>
      </c>
      <c r="D57" s="46">
        <v>0</v>
      </c>
      <c r="E57" s="46">
        <v>0</v>
      </c>
      <c r="F57" s="46">
        <v>0</v>
      </c>
      <c r="G57" s="46">
        <v>30000000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30000000</v>
      </c>
      <c r="O57" s="47">
        <f t="shared" si="9"/>
        <v>570.43980909281061</v>
      </c>
      <c r="P57" s="9"/>
    </row>
    <row r="58" spans="1:119" ht="16.5" thickBot="1">
      <c r="A58" s="14" t="s">
        <v>48</v>
      </c>
      <c r="B58" s="23"/>
      <c r="C58" s="22"/>
      <c r="D58" s="15">
        <f t="shared" ref="D58:M58" si="14">SUM(D5,D11,D21,D32,D42,D45,D54)</f>
        <v>89011472</v>
      </c>
      <c r="E58" s="15">
        <f t="shared" si="14"/>
        <v>7244254</v>
      </c>
      <c r="F58" s="15">
        <f t="shared" si="14"/>
        <v>0</v>
      </c>
      <c r="G58" s="15">
        <f t="shared" si="14"/>
        <v>36294982</v>
      </c>
      <c r="H58" s="15">
        <f t="shared" si="14"/>
        <v>0</v>
      </c>
      <c r="I58" s="15">
        <f t="shared" si="14"/>
        <v>0</v>
      </c>
      <c r="J58" s="15">
        <f t="shared" si="14"/>
        <v>10371359</v>
      </c>
      <c r="K58" s="15">
        <f t="shared" si="14"/>
        <v>31530722</v>
      </c>
      <c r="L58" s="15">
        <f t="shared" si="14"/>
        <v>0</v>
      </c>
      <c r="M58" s="15">
        <f t="shared" si="14"/>
        <v>0</v>
      </c>
      <c r="N58" s="15">
        <f>SUM(D58:M58)</f>
        <v>174452789</v>
      </c>
      <c r="O58" s="38">
        <f t="shared" si="9"/>
        <v>3317.1605217622787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120</v>
      </c>
      <c r="M60" s="48"/>
      <c r="N60" s="48"/>
      <c r="O60" s="43">
        <v>52591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76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55589723</v>
      </c>
      <c r="E5" s="27">
        <f t="shared" si="0"/>
        <v>759409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56349132</v>
      </c>
      <c r="O5" s="33">
        <f t="shared" ref="O5:O36" si="2">(N5/O$58)</f>
        <v>1093.4784599860282</v>
      </c>
      <c r="P5" s="6"/>
    </row>
    <row r="6" spans="1:133">
      <c r="A6" s="12"/>
      <c r="B6" s="25">
        <v>311</v>
      </c>
      <c r="C6" s="20" t="s">
        <v>3</v>
      </c>
      <c r="D6" s="46">
        <v>51974181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51974181</v>
      </c>
      <c r="O6" s="47">
        <f t="shared" si="2"/>
        <v>1008.5807071334317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759409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759409</v>
      </c>
      <c r="O7" s="47">
        <f t="shared" si="2"/>
        <v>14.73664907242102</v>
      </c>
      <c r="P7" s="9"/>
    </row>
    <row r="8" spans="1:133">
      <c r="A8" s="12"/>
      <c r="B8" s="25">
        <v>315</v>
      </c>
      <c r="C8" s="20" t="s">
        <v>87</v>
      </c>
      <c r="D8" s="46">
        <v>2015310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2015310</v>
      </c>
      <c r="O8" s="47">
        <f t="shared" si="2"/>
        <v>39.107932934875414</v>
      </c>
      <c r="P8" s="9"/>
    </row>
    <row r="9" spans="1:133">
      <c r="A9" s="12"/>
      <c r="B9" s="25">
        <v>316</v>
      </c>
      <c r="C9" s="20" t="s">
        <v>88</v>
      </c>
      <c r="D9" s="46">
        <v>1600232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1600232</v>
      </c>
      <c r="O9" s="47">
        <f t="shared" si="2"/>
        <v>31.053170845300009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SUM(D11:D17)</f>
        <v>10330562</v>
      </c>
      <c r="E10" s="32">
        <f t="shared" si="3"/>
        <v>0</v>
      </c>
      <c r="F10" s="32">
        <f t="shared" si="3"/>
        <v>0</v>
      </c>
      <c r="G10" s="32">
        <f t="shared" si="3"/>
        <v>1730260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12060822</v>
      </c>
      <c r="O10" s="45">
        <f t="shared" si="2"/>
        <v>234.04529224559496</v>
      </c>
      <c r="P10" s="10"/>
    </row>
    <row r="11" spans="1:133">
      <c r="A11" s="12"/>
      <c r="B11" s="25">
        <v>322</v>
      </c>
      <c r="C11" s="20" t="s">
        <v>0</v>
      </c>
      <c r="D11" s="46">
        <v>4603674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4603674</v>
      </c>
      <c r="O11" s="47">
        <f t="shared" si="2"/>
        <v>89.336218272141579</v>
      </c>
      <c r="P11" s="9"/>
    </row>
    <row r="12" spans="1:133">
      <c r="A12" s="12"/>
      <c r="B12" s="25">
        <v>323.10000000000002</v>
      </c>
      <c r="C12" s="20" t="s">
        <v>15</v>
      </c>
      <c r="D12" s="46">
        <v>5188332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5188332</v>
      </c>
      <c r="O12" s="47">
        <f t="shared" si="2"/>
        <v>100.68175114491966</v>
      </c>
      <c r="P12" s="9"/>
    </row>
    <row r="13" spans="1:133">
      <c r="A13" s="12"/>
      <c r="B13" s="25">
        <v>323.7</v>
      </c>
      <c r="C13" s="20" t="s">
        <v>16</v>
      </c>
      <c r="D13" s="46">
        <v>237106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237106</v>
      </c>
      <c r="O13" s="47">
        <f t="shared" si="2"/>
        <v>4.6011410385779712</v>
      </c>
      <c r="P13" s="9"/>
    </row>
    <row r="14" spans="1:133">
      <c r="A14" s="12"/>
      <c r="B14" s="25">
        <v>324.12</v>
      </c>
      <c r="C14" s="20" t="s">
        <v>17</v>
      </c>
      <c r="D14" s="46">
        <v>0</v>
      </c>
      <c r="E14" s="46">
        <v>0</v>
      </c>
      <c r="F14" s="46">
        <v>0</v>
      </c>
      <c r="G14" s="46">
        <v>481149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481149</v>
      </c>
      <c r="O14" s="47">
        <f t="shared" si="2"/>
        <v>9.3368974617713274</v>
      </c>
      <c r="P14" s="9"/>
    </row>
    <row r="15" spans="1:133">
      <c r="A15" s="12"/>
      <c r="B15" s="25">
        <v>324.32</v>
      </c>
      <c r="C15" s="20" t="s">
        <v>18</v>
      </c>
      <c r="D15" s="46">
        <v>0</v>
      </c>
      <c r="E15" s="46">
        <v>0</v>
      </c>
      <c r="F15" s="46">
        <v>0</v>
      </c>
      <c r="G15" s="46">
        <v>546678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546678</v>
      </c>
      <c r="O15" s="47">
        <f t="shared" si="2"/>
        <v>10.608515097415198</v>
      </c>
      <c r="P15" s="9"/>
    </row>
    <row r="16" spans="1:133">
      <c r="A16" s="12"/>
      <c r="B16" s="25">
        <v>324.61</v>
      </c>
      <c r="C16" s="20" t="s">
        <v>19</v>
      </c>
      <c r="D16" s="46">
        <v>0</v>
      </c>
      <c r="E16" s="46">
        <v>0</v>
      </c>
      <c r="F16" s="46">
        <v>0</v>
      </c>
      <c r="G16" s="46">
        <v>702433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702433</v>
      </c>
      <c r="O16" s="47">
        <f t="shared" si="2"/>
        <v>13.631005976868742</v>
      </c>
      <c r="P16" s="9"/>
    </row>
    <row r="17" spans="1:16">
      <c r="A17" s="12"/>
      <c r="B17" s="25">
        <v>329</v>
      </c>
      <c r="C17" s="20" t="s">
        <v>21</v>
      </c>
      <c r="D17" s="46">
        <v>301450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301450</v>
      </c>
      <c r="O17" s="47">
        <f t="shared" si="2"/>
        <v>5.8497632539004893</v>
      </c>
      <c r="P17" s="9"/>
    </row>
    <row r="18" spans="1:16" ht="15.75">
      <c r="A18" s="29" t="s">
        <v>24</v>
      </c>
      <c r="B18" s="30"/>
      <c r="C18" s="31"/>
      <c r="D18" s="32">
        <f t="shared" ref="D18:M18" si="4">SUM(D19:D29)</f>
        <v>7318906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7318906</v>
      </c>
      <c r="O18" s="45">
        <f t="shared" si="2"/>
        <v>142.02643017930606</v>
      </c>
      <c r="P18" s="10"/>
    </row>
    <row r="19" spans="1:16">
      <c r="A19" s="12"/>
      <c r="B19" s="25">
        <v>331.1</v>
      </c>
      <c r="C19" s="20" t="s">
        <v>22</v>
      </c>
      <c r="D19" s="46">
        <v>78586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78586</v>
      </c>
      <c r="O19" s="47">
        <f t="shared" si="2"/>
        <v>1.5249941783746022</v>
      </c>
      <c r="P19" s="9"/>
    </row>
    <row r="20" spans="1:16">
      <c r="A20" s="12"/>
      <c r="B20" s="25">
        <v>331.2</v>
      </c>
      <c r="C20" s="20" t="s">
        <v>23</v>
      </c>
      <c r="D20" s="46">
        <v>26603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26603</v>
      </c>
      <c r="O20" s="47">
        <f t="shared" si="2"/>
        <v>0.5162423348598929</v>
      </c>
      <c r="P20" s="9"/>
    </row>
    <row r="21" spans="1:16">
      <c r="A21" s="12"/>
      <c r="B21" s="25">
        <v>334.35</v>
      </c>
      <c r="C21" s="20" t="s">
        <v>114</v>
      </c>
      <c r="D21" s="46">
        <v>250000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250000</v>
      </c>
      <c r="O21" s="47">
        <f t="shared" si="2"/>
        <v>4.8513544981758905</v>
      </c>
      <c r="P21" s="9"/>
    </row>
    <row r="22" spans="1:16">
      <c r="A22" s="12"/>
      <c r="B22" s="25">
        <v>335.12</v>
      </c>
      <c r="C22" s="20" t="s">
        <v>89</v>
      </c>
      <c r="D22" s="46">
        <v>1450693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1450693</v>
      </c>
      <c r="O22" s="47">
        <f t="shared" si="2"/>
        <v>28.151304044089109</v>
      </c>
      <c r="P22" s="9"/>
    </row>
    <row r="23" spans="1:16">
      <c r="A23" s="12"/>
      <c r="B23" s="25">
        <v>335.14</v>
      </c>
      <c r="C23" s="20" t="s">
        <v>90</v>
      </c>
      <c r="D23" s="46">
        <v>16112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16112</v>
      </c>
      <c r="O23" s="47">
        <f t="shared" si="2"/>
        <v>0.31266009469843981</v>
      </c>
      <c r="P23" s="9"/>
    </row>
    <row r="24" spans="1:16">
      <c r="A24" s="12"/>
      <c r="B24" s="25">
        <v>335.15</v>
      </c>
      <c r="C24" s="20" t="s">
        <v>91</v>
      </c>
      <c r="D24" s="46">
        <v>55340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55340</v>
      </c>
      <c r="O24" s="47">
        <f t="shared" si="2"/>
        <v>1.0738958317162153</v>
      </c>
      <c r="P24" s="9"/>
    </row>
    <row r="25" spans="1:16">
      <c r="A25" s="12"/>
      <c r="B25" s="25">
        <v>335.18</v>
      </c>
      <c r="C25" s="20" t="s">
        <v>92</v>
      </c>
      <c r="D25" s="46">
        <v>3977118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3977118</v>
      </c>
      <c r="O25" s="47">
        <f t="shared" si="2"/>
        <v>77.177637196305213</v>
      </c>
      <c r="P25" s="9"/>
    </row>
    <row r="26" spans="1:16">
      <c r="A26" s="12"/>
      <c r="B26" s="25">
        <v>335.21</v>
      </c>
      <c r="C26" s="20" t="s">
        <v>30</v>
      </c>
      <c r="D26" s="46">
        <v>619413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619413</v>
      </c>
      <c r="O26" s="47">
        <f t="shared" si="2"/>
        <v>12.019968175114492</v>
      </c>
      <c r="P26" s="9"/>
    </row>
    <row r="27" spans="1:16">
      <c r="A27" s="12"/>
      <c r="B27" s="25">
        <v>335.49</v>
      </c>
      <c r="C27" s="20" t="s">
        <v>31</v>
      </c>
      <c r="D27" s="46">
        <v>28810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28810</v>
      </c>
      <c r="O27" s="47">
        <f t="shared" si="2"/>
        <v>0.55907009236978966</v>
      </c>
      <c r="P27" s="9"/>
    </row>
    <row r="28" spans="1:16">
      <c r="A28" s="12"/>
      <c r="B28" s="25">
        <v>337.2</v>
      </c>
      <c r="C28" s="20" t="s">
        <v>32</v>
      </c>
      <c r="D28" s="46">
        <v>670759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670759</v>
      </c>
      <c r="O28" s="47">
        <f t="shared" si="2"/>
        <v>13.01635876736785</v>
      </c>
      <c r="P28" s="9"/>
    </row>
    <row r="29" spans="1:16">
      <c r="A29" s="12"/>
      <c r="B29" s="25">
        <v>338</v>
      </c>
      <c r="C29" s="20" t="s">
        <v>33</v>
      </c>
      <c r="D29" s="46">
        <v>145472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145472</v>
      </c>
      <c r="O29" s="47">
        <f t="shared" si="2"/>
        <v>2.8229449662345725</v>
      </c>
      <c r="P29" s="9"/>
    </row>
    <row r="30" spans="1:16" ht="15.75">
      <c r="A30" s="29" t="s">
        <v>38</v>
      </c>
      <c r="B30" s="30"/>
      <c r="C30" s="31"/>
      <c r="D30" s="32">
        <f t="shared" ref="D30:M30" si="6">SUM(D31:D39)</f>
        <v>5457325</v>
      </c>
      <c r="E30" s="32">
        <f t="shared" si="6"/>
        <v>5252013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10766534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>SUM(D30:M30)</f>
        <v>21475872</v>
      </c>
      <c r="O30" s="45">
        <f t="shared" si="2"/>
        <v>416.74827291779866</v>
      </c>
      <c r="P30" s="10"/>
    </row>
    <row r="31" spans="1:16">
      <c r="A31" s="12"/>
      <c r="B31" s="25">
        <v>341.2</v>
      </c>
      <c r="C31" s="20" t="s">
        <v>93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10766534</v>
      </c>
      <c r="K31" s="46">
        <v>0</v>
      </c>
      <c r="L31" s="46">
        <v>0</v>
      </c>
      <c r="M31" s="46">
        <v>0</v>
      </c>
      <c r="N31" s="46">
        <f t="shared" ref="N31:N39" si="7">SUM(D31:M31)</f>
        <v>10766534</v>
      </c>
      <c r="O31" s="47">
        <f t="shared" si="2"/>
        <v>208.92909260265466</v>
      </c>
      <c r="P31" s="9"/>
    </row>
    <row r="32" spans="1:16">
      <c r="A32" s="12"/>
      <c r="B32" s="25">
        <v>341.9</v>
      </c>
      <c r="C32" s="20" t="s">
        <v>94</v>
      </c>
      <c r="D32" s="46">
        <v>230760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230760</v>
      </c>
      <c r="O32" s="47">
        <f t="shared" si="2"/>
        <v>4.4779942559962738</v>
      </c>
      <c r="P32" s="9"/>
    </row>
    <row r="33" spans="1:16">
      <c r="A33" s="12"/>
      <c r="B33" s="25">
        <v>342.1</v>
      </c>
      <c r="C33" s="20" t="s">
        <v>43</v>
      </c>
      <c r="D33" s="46">
        <v>1990688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1990688</v>
      </c>
      <c r="O33" s="47">
        <f t="shared" si="2"/>
        <v>38.630132733059071</v>
      </c>
      <c r="P33" s="9"/>
    </row>
    <row r="34" spans="1:16">
      <c r="A34" s="12"/>
      <c r="B34" s="25">
        <v>342.2</v>
      </c>
      <c r="C34" s="20" t="s">
        <v>44</v>
      </c>
      <c r="D34" s="46">
        <v>473676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473676</v>
      </c>
      <c r="O34" s="47">
        <f t="shared" si="2"/>
        <v>9.191880773111853</v>
      </c>
      <c r="P34" s="9"/>
    </row>
    <row r="35" spans="1:16">
      <c r="A35" s="12"/>
      <c r="B35" s="25">
        <v>342.6</v>
      </c>
      <c r="C35" s="20" t="s">
        <v>45</v>
      </c>
      <c r="D35" s="46">
        <v>2374438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2374438</v>
      </c>
      <c r="O35" s="47">
        <f t="shared" si="2"/>
        <v>46.076961887759062</v>
      </c>
      <c r="P35" s="9"/>
    </row>
    <row r="36" spans="1:16">
      <c r="A36" s="12"/>
      <c r="B36" s="25">
        <v>342.9</v>
      </c>
      <c r="C36" s="20" t="s">
        <v>74</v>
      </c>
      <c r="D36" s="46">
        <v>3934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3934</v>
      </c>
      <c r="O36" s="47">
        <f t="shared" si="2"/>
        <v>7.6340914383295821E-2</v>
      </c>
      <c r="P36" s="9"/>
    </row>
    <row r="37" spans="1:16">
      <c r="A37" s="12"/>
      <c r="B37" s="25">
        <v>343.9</v>
      </c>
      <c r="C37" s="20" t="s">
        <v>46</v>
      </c>
      <c r="D37" s="46">
        <v>17532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17532</v>
      </c>
      <c r="O37" s="47">
        <f t="shared" ref="O37:O56" si="8">(N37/O$58)</f>
        <v>0.34021578824807885</v>
      </c>
      <c r="P37" s="9"/>
    </row>
    <row r="38" spans="1:16">
      <c r="A38" s="12"/>
      <c r="B38" s="25">
        <v>347.2</v>
      </c>
      <c r="C38" s="20" t="s">
        <v>47</v>
      </c>
      <c r="D38" s="46">
        <v>0</v>
      </c>
      <c r="E38" s="46">
        <v>5252013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5252013</v>
      </c>
      <c r="O38" s="47">
        <f t="shared" si="8"/>
        <v>101.91750756811302</v>
      </c>
      <c r="P38" s="9"/>
    </row>
    <row r="39" spans="1:16">
      <c r="A39" s="12"/>
      <c r="B39" s="25">
        <v>349</v>
      </c>
      <c r="C39" s="20" t="s">
        <v>1</v>
      </c>
      <c r="D39" s="46">
        <v>366297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366297</v>
      </c>
      <c r="O39" s="47">
        <f t="shared" si="8"/>
        <v>7.1081463944733372</v>
      </c>
      <c r="P39" s="9"/>
    </row>
    <row r="40" spans="1:16" ht="15.75">
      <c r="A40" s="29" t="s">
        <v>39</v>
      </c>
      <c r="B40" s="30"/>
      <c r="C40" s="31"/>
      <c r="D40" s="32">
        <f t="shared" ref="D40:M40" si="9">SUM(D41:D42)</f>
        <v>313207</v>
      </c>
      <c r="E40" s="32">
        <f t="shared" si="9"/>
        <v>8361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321568</v>
      </c>
      <c r="O40" s="45">
        <f t="shared" si="8"/>
        <v>6.2401614530776994</v>
      </c>
      <c r="P40" s="10"/>
    </row>
    <row r="41" spans="1:16">
      <c r="A41" s="13"/>
      <c r="B41" s="39">
        <v>351.1</v>
      </c>
      <c r="C41" s="21" t="s">
        <v>50</v>
      </c>
      <c r="D41" s="46">
        <v>268725</v>
      </c>
      <c r="E41" s="46">
        <v>8361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277086</v>
      </c>
      <c r="O41" s="47">
        <f t="shared" si="8"/>
        <v>5.3769696499262594</v>
      </c>
      <c r="P41" s="9"/>
    </row>
    <row r="42" spans="1:16">
      <c r="A42" s="13"/>
      <c r="B42" s="39">
        <v>351.5</v>
      </c>
      <c r="C42" s="21" t="s">
        <v>51</v>
      </c>
      <c r="D42" s="46">
        <v>44482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44482</v>
      </c>
      <c r="O42" s="47">
        <f t="shared" si="8"/>
        <v>0.86319180315143984</v>
      </c>
      <c r="P42" s="9"/>
    </row>
    <row r="43" spans="1:16" ht="15.75">
      <c r="A43" s="29" t="s">
        <v>4</v>
      </c>
      <c r="B43" s="30"/>
      <c r="C43" s="31"/>
      <c r="D43" s="32">
        <f t="shared" ref="D43:M43" si="10">SUM(D44:D51)</f>
        <v>1476020</v>
      </c>
      <c r="E43" s="32">
        <f t="shared" si="10"/>
        <v>1002173</v>
      </c>
      <c r="F43" s="32">
        <f t="shared" si="10"/>
        <v>0</v>
      </c>
      <c r="G43" s="32">
        <f t="shared" si="10"/>
        <v>9742</v>
      </c>
      <c r="H43" s="32">
        <f t="shared" si="10"/>
        <v>0</v>
      </c>
      <c r="I43" s="32">
        <f t="shared" si="10"/>
        <v>0</v>
      </c>
      <c r="J43" s="32">
        <f t="shared" si="10"/>
        <v>335817</v>
      </c>
      <c r="K43" s="32">
        <f t="shared" si="10"/>
        <v>23384722</v>
      </c>
      <c r="L43" s="32">
        <f t="shared" si="10"/>
        <v>0</v>
      </c>
      <c r="M43" s="32">
        <f t="shared" si="10"/>
        <v>0</v>
      </c>
      <c r="N43" s="32">
        <f>SUM(D43:M43)</f>
        <v>26208474</v>
      </c>
      <c r="O43" s="45">
        <f t="shared" si="8"/>
        <v>508.58639292090351</v>
      </c>
      <c r="P43" s="10"/>
    </row>
    <row r="44" spans="1:16">
      <c r="A44" s="12"/>
      <c r="B44" s="25">
        <v>361.1</v>
      </c>
      <c r="C44" s="20" t="s">
        <v>54</v>
      </c>
      <c r="D44" s="46">
        <v>358174</v>
      </c>
      <c r="E44" s="46">
        <v>2340</v>
      </c>
      <c r="F44" s="46">
        <v>0</v>
      </c>
      <c r="G44" s="46">
        <v>9742</v>
      </c>
      <c r="H44" s="46">
        <v>0</v>
      </c>
      <c r="I44" s="46">
        <v>0</v>
      </c>
      <c r="J44" s="46">
        <v>5939</v>
      </c>
      <c r="K44" s="46">
        <v>3096192</v>
      </c>
      <c r="L44" s="46">
        <v>0</v>
      </c>
      <c r="M44" s="46">
        <v>0</v>
      </c>
      <c r="N44" s="46">
        <f>SUM(D44:M44)</f>
        <v>3472387</v>
      </c>
      <c r="O44" s="47">
        <f t="shared" si="8"/>
        <v>67.383121167429948</v>
      </c>
      <c r="P44" s="9"/>
    </row>
    <row r="45" spans="1:16">
      <c r="A45" s="12"/>
      <c r="B45" s="25">
        <v>361.3</v>
      </c>
      <c r="C45" s="20" t="s">
        <v>55</v>
      </c>
      <c r="D45" s="46">
        <v>87980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12018942</v>
      </c>
      <c r="L45" s="46">
        <v>0</v>
      </c>
      <c r="M45" s="46">
        <v>0</v>
      </c>
      <c r="N45" s="46">
        <f t="shared" ref="N45:N51" si="11">SUM(D45:M45)</f>
        <v>12106922</v>
      </c>
      <c r="O45" s="47">
        <f t="shared" si="8"/>
        <v>234.9398820150586</v>
      </c>
      <c r="P45" s="9"/>
    </row>
    <row r="46" spans="1:16">
      <c r="A46" s="12"/>
      <c r="B46" s="25">
        <v>361.4</v>
      </c>
      <c r="C46" s="20" t="s">
        <v>95</v>
      </c>
      <c r="D46" s="46">
        <v>-21453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-21453</v>
      </c>
      <c r="O46" s="47">
        <f t="shared" si="8"/>
        <v>-0.41630443219746954</v>
      </c>
      <c r="P46" s="9"/>
    </row>
    <row r="47" spans="1:16">
      <c r="A47" s="12"/>
      <c r="B47" s="25">
        <v>362</v>
      </c>
      <c r="C47" s="20" t="s">
        <v>56</v>
      </c>
      <c r="D47" s="46">
        <v>72492</v>
      </c>
      <c r="E47" s="46">
        <v>88220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160712</v>
      </c>
      <c r="O47" s="47">
        <f t="shared" si="8"/>
        <v>3.1186835364433749</v>
      </c>
      <c r="P47" s="9"/>
    </row>
    <row r="48" spans="1:16">
      <c r="A48" s="12"/>
      <c r="B48" s="25">
        <v>364</v>
      </c>
      <c r="C48" s="20" t="s">
        <v>96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72624</v>
      </c>
      <c r="K48" s="46">
        <v>0</v>
      </c>
      <c r="L48" s="46">
        <v>0</v>
      </c>
      <c r="M48" s="46">
        <v>0</v>
      </c>
      <c r="N48" s="46">
        <f t="shared" si="11"/>
        <v>72624</v>
      </c>
      <c r="O48" s="47">
        <f t="shared" si="8"/>
        <v>1.4092990763021036</v>
      </c>
      <c r="P48" s="9"/>
    </row>
    <row r="49" spans="1:119">
      <c r="A49" s="12"/>
      <c r="B49" s="25">
        <v>366</v>
      </c>
      <c r="C49" s="20" t="s">
        <v>58</v>
      </c>
      <c r="D49" s="46">
        <v>478577</v>
      </c>
      <c r="E49" s="46">
        <v>30000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508577</v>
      </c>
      <c r="O49" s="47">
        <f t="shared" si="8"/>
        <v>9.8691492664751994</v>
      </c>
      <c r="P49" s="9"/>
    </row>
    <row r="50" spans="1:119">
      <c r="A50" s="12"/>
      <c r="B50" s="25">
        <v>368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8266453</v>
      </c>
      <c r="L50" s="46">
        <v>0</v>
      </c>
      <c r="M50" s="46">
        <v>0</v>
      </c>
      <c r="N50" s="46">
        <f t="shared" si="11"/>
        <v>8266453</v>
      </c>
      <c r="O50" s="47">
        <f t="shared" si="8"/>
        <v>160.41397578203834</v>
      </c>
      <c r="P50" s="9"/>
    </row>
    <row r="51" spans="1:119">
      <c r="A51" s="12"/>
      <c r="B51" s="25">
        <v>369.9</v>
      </c>
      <c r="C51" s="20" t="s">
        <v>60</v>
      </c>
      <c r="D51" s="46">
        <v>500250</v>
      </c>
      <c r="E51" s="46">
        <v>881613</v>
      </c>
      <c r="F51" s="46">
        <v>0</v>
      </c>
      <c r="G51" s="46">
        <v>0</v>
      </c>
      <c r="H51" s="46">
        <v>0</v>
      </c>
      <c r="I51" s="46">
        <v>0</v>
      </c>
      <c r="J51" s="46">
        <v>257254</v>
      </c>
      <c r="K51" s="46">
        <v>3135</v>
      </c>
      <c r="L51" s="46">
        <v>0</v>
      </c>
      <c r="M51" s="46">
        <v>0</v>
      </c>
      <c r="N51" s="46">
        <f t="shared" si="11"/>
        <v>1642252</v>
      </c>
      <c r="O51" s="47">
        <f t="shared" si="8"/>
        <v>31.86858650935341</v>
      </c>
      <c r="P51" s="9"/>
    </row>
    <row r="52" spans="1:119" ht="15.75">
      <c r="A52" s="29" t="s">
        <v>40</v>
      </c>
      <c r="B52" s="30"/>
      <c r="C52" s="31"/>
      <c r="D52" s="32">
        <f t="shared" ref="D52:M52" si="12">SUM(D53:D55)</f>
        <v>2126690</v>
      </c>
      <c r="E52" s="32">
        <f t="shared" si="12"/>
        <v>15573</v>
      </c>
      <c r="F52" s="32">
        <f t="shared" si="12"/>
        <v>0</v>
      </c>
      <c r="G52" s="32">
        <f t="shared" si="12"/>
        <v>2430000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>SUM(D52:M52)</f>
        <v>4572263</v>
      </c>
      <c r="O52" s="45">
        <f t="shared" si="8"/>
        <v>88.726674687572768</v>
      </c>
      <c r="P52" s="9"/>
    </row>
    <row r="53" spans="1:119">
      <c r="A53" s="12"/>
      <c r="B53" s="25">
        <v>381</v>
      </c>
      <c r="C53" s="20" t="s">
        <v>61</v>
      </c>
      <c r="D53" s="46">
        <v>745660</v>
      </c>
      <c r="E53" s="46">
        <v>15573</v>
      </c>
      <c r="F53" s="46">
        <v>0</v>
      </c>
      <c r="G53" s="46">
        <v>2430000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3191233</v>
      </c>
      <c r="O53" s="47">
        <f t="shared" si="8"/>
        <v>61.927210277109367</v>
      </c>
      <c r="P53" s="9"/>
    </row>
    <row r="54" spans="1:119">
      <c r="A54" s="12"/>
      <c r="B54" s="25">
        <v>383</v>
      </c>
      <c r="C54" s="20" t="s">
        <v>84</v>
      </c>
      <c r="D54" s="46">
        <v>1152030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1152030</v>
      </c>
      <c r="O54" s="47">
        <f t="shared" si="8"/>
        <v>22.355623690134287</v>
      </c>
      <c r="P54" s="9"/>
    </row>
    <row r="55" spans="1:119" ht="15.75" thickBot="1">
      <c r="A55" s="12"/>
      <c r="B55" s="25">
        <v>388.1</v>
      </c>
      <c r="C55" s="20" t="s">
        <v>62</v>
      </c>
      <c r="D55" s="46">
        <v>229000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229000</v>
      </c>
      <c r="O55" s="47">
        <f t="shared" si="8"/>
        <v>4.4438407203291161</v>
      </c>
      <c r="P55" s="9"/>
    </row>
    <row r="56" spans="1:119" ht="16.5" thickBot="1">
      <c r="A56" s="14" t="s">
        <v>48</v>
      </c>
      <c r="B56" s="23"/>
      <c r="C56" s="22"/>
      <c r="D56" s="15">
        <f t="shared" ref="D56:M56" si="13">SUM(D5,D10,D18,D30,D40,D43,D52)</f>
        <v>82612433</v>
      </c>
      <c r="E56" s="15">
        <f t="shared" si="13"/>
        <v>7037529</v>
      </c>
      <c r="F56" s="15">
        <f t="shared" si="13"/>
        <v>0</v>
      </c>
      <c r="G56" s="15">
        <f t="shared" si="13"/>
        <v>4170002</v>
      </c>
      <c r="H56" s="15">
        <f t="shared" si="13"/>
        <v>0</v>
      </c>
      <c r="I56" s="15">
        <f t="shared" si="13"/>
        <v>0</v>
      </c>
      <c r="J56" s="15">
        <f t="shared" si="13"/>
        <v>11102351</v>
      </c>
      <c r="K56" s="15">
        <f t="shared" si="13"/>
        <v>23384722</v>
      </c>
      <c r="L56" s="15">
        <f t="shared" si="13"/>
        <v>0</v>
      </c>
      <c r="M56" s="15">
        <f t="shared" si="13"/>
        <v>0</v>
      </c>
      <c r="N56" s="15">
        <f>SUM(D56:M56)</f>
        <v>128307037</v>
      </c>
      <c r="O56" s="38">
        <f t="shared" si="8"/>
        <v>2489.8516843902817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115</v>
      </c>
      <c r="M58" s="48"/>
      <c r="N58" s="48"/>
      <c r="O58" s="43">
        <v>51532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76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52831505</v>
      </c>
      <c r="E5" s="27">
        <f t="shared" si="0"/>
        <v>729967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53561472</v>
      </c>
      <c r="O5" s="33">
        <f t="shared" ref="O5:O36" si="2">(N5/O$55)</f>
        <v>1060.1823400170226</v>
      </c>
      <c r="P5" s="6"/>
    </row>
    <row r="6" spans="1:133">
      <c r="A6" s="12"/>
      <c r="B6" s="25">
        <v>311</v>
      </c>
      <c r="C6" s="20" t="s">
        <v>3</v>
      </c>
      <c r="D6" s="46">
        <v>49094541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49094541</v>
      </c>
      <c r="O6" s="47">
        <f t="shared" si="2"/>
        <v>971.76502840402998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729967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729967</v>
      </c>
      <c r="O7" s="47">
        <f t="shared" si="2"/>
        <v>14.448783674115715</v>
      </c>
      <c r="P7" s="9"/>
    </row>
    <row r="8" spans="1:133">
      <c r="A8" s="12"/>
      <c r="B8" s="25">
        <v>315</v>
      </c>
      <c r="C8" s="20" t="s">
        <v>87</v>
      </c>
      <c r="D8" s="46">
        <v>2094656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2094656</v>
      </c>
      <c r="O8" s="47">
        <f t="shared" si="2"/>
        <v>41.461095386077076</v>
      </c>
      <c r="P8" s="9"/>
    </row>
    <row r="9" spans="1:133">
      <c r="A9" s="12"/>
      <c r="B9" s="25">
        <v>316</v>
      </c>
      <c r="C9" s="20" t="s">
        <v>88</v>
      </c>
      <c r="D9" s="46">
        <v>1642308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1642308</v>
      </c>
      <c r="O9" s="47">
        <f t="shared" si="2"/>
        <v>32.507432552799827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SUM(D11:D17)</f>
        <v>10106171</v>
      </c>
      <c r="E10" s="32">
        <f t="shared" si="3"/>
        <v>0</v>
      </c>
      <c r="F10" s="32">
        <f t="shared" si="3"/>
        <v>0</v>
      </c>
      <c r="G10" s="32">
        <f t="shared" si="3"/>
        <v>2625214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12731385</v>
      </c>
      <c r="O10" s="45">
        <f t="shared" si="2"/>
        <v>252.00184081866945</v>
      </c>
      <c r="P10" s="10"/>
    </row>
    <row r="11" spans="1:133">
      <c r="A11" s="12"/>
      <c r="B11" s="25">
        <v>322</v>
      </c>
      <c r="C11" s="20" t="s">
        <v>0</v>
      </c>
      <c r="D11" s="46">
        <v>4309690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4309690</v>
      </c>
      <c r="O11" s="47">
        <f t="shared" si="2"/>
        <v>85.304922705409638</v>
      </c>
      <c r="P11" s="9"/>
    </row>
    <row r="12" spans="1:133">
      <c r="A12" s="12"/>
      <c r="B12" s="25">
        <v>323.10000000000002</v>
      </c>
      <c r="C12" s="20" t="s">
        <v>15</v>
      </c>
      <c r="D12" s="46">
        <v>5321490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5321490</v>
      </c>
      <c r="O12" s="47">
        <f t="shared" si="2"/>
        <v>105.33223807921459</v>
      </c>
      <c r="P12" s="9"/>
    </row>
    <row r="13" spans="1:133">
      <c r="A13" s="12"/>
      <c r="B13" s="25">
        <v>323.7</v>
      </c>
      <c r="C13" s="20" t="s">
        <v>16</v>
      </c>
      <c r="D13" s="46">
        <v>238325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238325</v>
      </c>
      <c r="O13" s="47">
        <f t="shared" si="2"/>
        <v>4.7173452623661447</v>
      </c>
      <c r="P13" s="9"/>
    </row>
    <row r="14" spans="1:133">
      <c r="A14" s="12"/>
      <c r="B14" s="25">
        <v>324.12</v>
      </c>
      <c r="C14" s="20" t="s">
        <v>17</v>
      </c>
      <c r="D14" s="46">
        <v>0</v>
      </c>
      <c r="E14" s="46">
        <v>0</v>
      </c>
      <c r="F14" s="46">
        <v>0</v>
      </c>
      <c r="G14" s="46">
        <v>592115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592115</v>
      </c>
      <c r="O14" s="47">
        <f t="shared" si="2"/>
        <v>11.720175768492311</v>
      </c>
      <c r="P14" s="9"/>
    </row>
    <row r="15" spans="1:133">
      <c r="A15" s="12"/>
      <c r="B15" s="25">
        <v>324.32</v>
      </c>
      <c r="C15" s="20" t="s">
        <v>18</v>
      </c>
      <c r="D15" s="46">
        <v>0</v>
      </c>
      <c r="E15" s="46">
        <v>0</v>
      </c>
      <c r="F15" s="46">
        <v>0</v>
      </c>
      <c r="G15" s="46">
        <v>350647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350647</v>
      </c>
      <c r="O15" s="47">
        <f t="shared" si="2"/>
        <v>6.9406187525979295</v>
      </c>
      <c r="P15" s="9"/>
    </row>
    <row r="16" spans="1:133">
      <c r="A16" s="12"/>
      <c r="B16" s="25">
        <v>324.61</v>
      </c>
      <c r="C16" s="20" t="s">
        <v>19</v>
      </c>
      <c r="D16" s="46">
        <v>0</v>
      </c>
      <c r="E16" s="46">
        <v>0</v>
      </c>
      <c r="F16" s="46">
        <v>0</v>
      </c>
      <c r="G16" s="46">
        <v>1682452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1682452</v>
      </c>
      <c r="O16" s="47">
        <f t="shared" si="2"/>
        <v>33.302032818036061</v>
      </c>
      <c r="P16" s="9"/>
    </row>
    <row r="17" spans="1:16">
      <c r="A17" s="12"/>
      <c r="B17" s="25">
        <v>329</v>
      </c>
      <c r="C17" s="20" t="s">
        <v>21</v>
      </c>
      <c r="D17" s="46">
        <v>236666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236666</v>
      </c>
      <c r="O17" s="47">
        <f t="shared" si="2"/>
        <v>4.6845074325527998</v>
      </c>
      <c r="P17" s="9"/>
    </row>
    <row r="18" spans="1:16" ht="15.75">
      <c r="A18" s="29" t="s">
        <v>24</v>
      </c>
      <c r="B18" s="30"/>
      <c r="C18" s="31"/>
      <c r="D18" s="32">
        <f t="shared" ref="D18:M18" si="4">SUM(D19:D28)</f>
        <v>7044849</v>
      </c>
      <c r="E18" s="32">
        <f t="shared" si="4"/>
        <v>0</v>
      </c>
      <c r="F18" s="32">
        <f t="shared" si="4"/>
        <v>0</v>
      </c>
      <c r="G18" s="32">
        <f t="shared" si="4"/>
        <v>50000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7094849</v>
      </c>
      <c r="O18" s="45">
        <f t="shared" si="2"/>
        <v>140.43366124977732</v>
      </c>
      <c r="P18" s="10"/>
    </row>
    <row r="19" spans="1:16">
      <c r="A19" s="12"/>
      <c r="B19" s="25">
        <v>331.2</v>
      </c>
      <c r="C19" s="20" t="s">
        <v>23</v>
      </c>
      <c r="D19" s="46">
        <v>20476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20476</v>
      </c>
      <c r="O19" s="47">
        <f t="shared" si="2"/>
        <v>0.40529680726826467</v>
      </c>
      <c r="P19" s="9"/>
    </row>
    <row r="20" spans="1:16">
      <c r="A20" s="12"/>
      <c r="B20" s="25">
        <v>335.12</v>
      </c>
      <c r="C20" s="20" t="s">
        <v>89</v>
      </c>
      <c r="D20" s="46">
        <v>1378385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1378385</v>
      </c>
      <c r="O20" s="47">
        <f t="shared" si="2"/>
        <v>27.28340690010095</v>
      </c>
      <c r="P20" s="9"/>
    </row>
    <row r="21" spans="1:16">
      <c r="A21" s="12"/>
      <c r="B21" s="25">
        <v>335.14</v>
      </c>
      <c r="C21" s="20" t="s">
        <v>90</v>
      </c>
      <c r="D21" s="46">
        <v>16829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16829</v>
      </c>
      <c r="O21" s="47">
        <f t="shared" si="2"/>
        <v>0.33310900417648109</v>
      </c>
      <c r="P21" s="9"/>
    </row>
    <row r="22" spans="1:16">
      <c r="A22" s="12"/>
      <c r="B22" s="25">
        <v>335.15</v>
      </c>
      <c r="C22" s="20" t="s">
        <v>91</v>
      </c>
      <c r="D22" s="46">
        <v>55343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55343</v>
      </c>
      <c r="O22" s="47">
        <f t="shared" si="2"/>
        <v>1.0954454583242612</v>
      </c>
      <c r="P22" s="9"/>
    </row>
    <row r="23" spans="1:16">
      <c r="A23" s="12"/>
      <c r="B23" s="25">
        <v>335.18</v>
      </c>
      <c r="C23" s="20" t="s">
        <v>92</v>
      </c>
      <c r="D23" s="46">
        <v>3828290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3828290</v>
      </c>
      <c r="O23" s="47">
        <f t="shared" si="2"/>
        <v>75.77621187229073</v>
      </c>
      <c r="P23" s="9"/>
    </row>
    <row r="24" spans="1:16">
      <c r="A24" s="12"/>
      <c r="B24" s="25">
        <v>335.21</v>
      </c>
      <c r="C24" s="20" t="s">
        <v>30</v>
      </c>
      <c r="D24" s="46">
        <v>762733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762733</v>
      </c>
      <c r="O24" s="47">
        <f t="shared" si="2"/>
        <v>15.097345658241128</v>
      </c>
      <c r="P24" s="9"/>
    </row>
    <row r="25" spans="1:16">
      <c r="A25" s="12"/>
      <c r="B25" s="25">
        <v>335.49</v>
      </c>
      <c r="C25" s="20" t="s">
        <v>31</v>
      </c>
      <c r="D25" s="46">
        <v>26945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26945</v>
      </c>
      <c r="O25" s="47">
        <f t="shared" si="2"/>
        <v>0.53334257041626254</v>
      </c>
      <c r="P25" s="9"/>
    </row>
    <row r="26" spans="1:16">
      <c r="A26" s="12"/>
      <c r="B26" s="25">
        <v>337.2</v>
      </c>
      <c r="C26" s="20" t="s">
        <v>32</v>
      </c>
      <c r="D26" s="46">
        <v>769663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769663</v>
      </c>
      <c r="O26" s="47">
        <f t="shared" si="2"/>
        <v>15.23451633973991</v>
      </c>
      <c r="P26" s="9"/>
    </row>
    <row r="27" spans="1:16">
      <c r="A27" s="12"/>
      <c r="B27" s="25">
        <v>337.3</v>
      </c>
      <c r="C27" s="20" t="s">
        <v>111</v>
      </c>
      <c r="D27" s="46">
        <v>0</v>
      </c>
      <c r="E27" s="46">
        <v>0</v>
      </c>
      <c r="F27" s="46">
        <v>0</v>
      </c>
      <c r="G27" s="46">
        <v>50000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50000</v>
      </c>
      <c r="O27" s="47">
        <f t="shared" si="2"/>
        <v>0.98968745670117375</v>
      </c>
      <c r="P27" s="9"/>
    </row>
    <row r="28" spans="1:16">
      <c r="A28" s="12"/>
      <c r="B28" s="25">
        <v>338</v>
      </c>
      <c r="C28" s="20" t="s">
        <v>33</v>
      </c>
      <c r="D28" s="46">
        <v>186185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186185</v>
      </c>
      <c r="O28" s="47">
        <f t="shared" si="2"/>
        <v>3.6852991825181607</v>
      </c>
      <c r="P28" s="9"/>
    </row>
    <row r="29" spans="1:16" ht="15.75">
      <c r="A29" s="29" t="s">
        <v>38</v>
      </c>
      <c r="B29" s="30"/>
      <c r="C29" s="31"/>
      <c r="D29" s="32">
        <f t="shared" ref="D29:M29" si="6">SUM(D30:D38)</f>
        <v>5425886</v>
      </c>
      <c r="E29" s="32">
        <f t="shared" si="6"/>
        <v>5131829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10462018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>SUM(D29:M29)</f>
        <v>21019733</v>
      </c>
      <c r="O29" s="45">
        <f t="shared" si="2"/>
        <v>416.05932186615468</v>
      </c>
      <c r="P29" s="10"/>
    </row>
    <row r="30" spans="1:16">
      <c r="A30" s="12"/>
      <c r="B30" s="25">
        <v>341.2</v>
      </c>
      <c r="C30" s="20" t="s">
        <v>93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10462018</v>
      </c>
      <c r="K30" s="46">
        <v>0</v>
      </c>
      <c r="L30" s="46">
        <v>0</v>
      </c>
      <c r="M30" s="46">
        <v>0</v>
      </c>
      <c r="N30" s="46">
        <f t="shared" ref="N30:N38" si="7">SUM(D30:M30)</f>
        <v>10462018</v>
      </c>
      <c r="O30" s="47">
        <f t="shared" si="2"/>
        <v>207.082559727638</v>
      </c>
      <c r="P30" s="9"/>
    </row>
    <row r="31" spans="1:16">
      <c r="A31" s="12"/>
      <c r="B31" s="25">
        <v>341.9</v>
      </c>
      <c r="C31" s="20" t="s">
        <v>94</v>
      </c>
      <c r="D31" s="46">
        <v>231632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231632</v>
      </c>
      <c r="O31" s="47">
        <f t="shared" si="2"/>
        <v>4.5848656994121253</v>
      </c>
      <c r="P31" s="9"/>
    </row>
    <row r="32" spans="1:16">
      <c r="A32" s="12"/>
      <c r="B32" s="25">
        <v>342.1</v>
      </c>
      <c r="C32" s="20" t="s">
        <v>43</v>
      </c>
      <c r="D32" s="46">
        <v>1980298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1980298</v>
      </c>
      <c r="O32" s="47">
        <f t="shared" si="2"/>
        <v>39.197521822608422</v>
      </c>
      <c r="P32" s="9"/>
    </row>
    <row r="33" spans="1:16">
      <c r="A33" s="12"/>
      <c r="B33" s="25">
        <v>342.2</v>
      </c>
      <c r="C33" s="20" t="s">
        <v>44</v>
      </c>
      <c r="D33" s="46">
        <v>520499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520499</v>
      </c>
      <c r="O33" s="47">
        <f t="shared" si="2"/>
        <v>10.302626630510085</v>
      </c>
      <c r="P33" s="9"/>
    </row>
    <row r="34" spans="1:16">
      <c r="A34" s="12"/>
      <c r="B34" s="25">
        <v>342.6</v>
      </c>
      <c r="C34" s="20" t="s">
        <v>45</v>
      </c>
      <c r="D34" s="46">
        <v>2037484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2037484</v>
      </c>
      <c r="O34" s="47">
        <f t="shared" si="2"/>
        <v>40.329447160586689</v>
      </c>
      <c r="P34" s="9"/>
    </row>
    <row r="35" spans="1:16">
      <c r="A35" s="12"/>
      <c r="B35" s="25">
        <v>342.9</v>
      </c>
      <c r="C35" s="20" t="s">
        <v>74</v>
      </c>
      <c r="D35" s="46">
        <v>3830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3830</v>
      </c>
      <c r="O35" s="47">
        <f t="shared" si="2"/>
        <v>7.5810059183309908E-2</v>
      </c>
      <c r="P35" s="9"/>
    </row>
    <row r="36" spans="1:16">
      <c r="A36" s="12"/>
      <c r="B36" s="25">
        <v>343.9</v>
      </c>
      <c r="C36" s="20" t="s">
        <v>46</v>
      </c>
      <c r="D36" s="46">
        <v>17118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17118</v>
      </c>
      <c r="O36" s="47">
        <f t="shared" si="2"/>
        <v>0.33882939767621384</v>
      </c>
      <c r="P36" s="9"/>
    </row>
    <row r="37" spans="1:16">
      <c r="A37" s="12"/>
      <c r="B37" s="25">
        <v>347.2</v>
      </c>
      <c r="C37" s="20" t="s">
        <v>47</v>
      </c>
      <c r="D37" s="46">
        <v>0</v>
      </c>
      <c r="E37" s="46">
        <v>5131829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5131829</v>
      </c>
      <c r="O37" s="47">
        <f t="shared" ref="O37:O53" si="8">(N37/O$55)</f>
        <v>101.57813582470656</v>
      </c>
      <c r="P37" s="9"/>
    </row>
    <row r="38" spans="1:16">
      <c r="A38" s="12"/>
      <c r="B38" s="25">
        <v>349</v>
      </c>
      <c r="C38" s="20" t="s">
        <v>1</v>
      </c>
      <c r="D38" s="46">
        <v>635025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635025</v>
      </c>
      <c r="O38" s="47">
        <f t="shared" si="8"/>
        <v>12.569525543833258</v>
      </c>
      <c r="P38" s="9"/>
    </row>
    <row r="39" spans="1:16" ht="15.75">
      <c r="A39" s="29" t="s">
        <v>39</v>
      </c>
      <c r="B39" s="30"/>
      <c r="C39" s="31"/>
      <c r="D39" s="32">
        <f t="shared" ref="D39:M39" si="9">SUM(D40:D41)</f>
        <v>261357</v>
      </c>
      <c r="E39" s="32">
        <f t="shared" si="9"/>
        <v>9908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271265</v>
      </c>
      <c r="O39" s="45">
        <f t="shared" si="8"/>
        <v>5.3693513588408779</v>
      </c>
      <c r="P39" s="10"/>
    </row>
    <row r="40" spans="1:16">
      <c r="A40" s="13"/>
      <c r="B40" s="39">
        <v>351.1</v>
      </c>
      <c r="C40" s="21" t="s">
        <v>50</v>
      </c>
      <c r="D40" s="46">
        <v>206935</v>
      </c>
      <c r="E40" s="46">
        <v>9908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216843</v>
      </c>
      <c r="O40" s="47">
        <f t="shared" si="8"/>
        <v>4.2921359434690523</v>
      </c>
      <c r="P40" s="9"/>
    </row>
    <row r="41" spans="1:16">
      <c r="A41" s="13"/>
      <c r="B41" s="39">
        <v>351.5</v>
      </c>
      <c r="C41" s="21" t="s">
        <v>51</v>
      </c>
      <c r="D41" s="46">
        <v>54422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54422</v>
      </c>
      <c r="O41" s="47">
        <f t="shared" si="8"/>
        <v>1.0772154153718256</v>
      </c>
      <c r="P41" s="9"/>
    </row>
    <row r="42" spans="1:16" ht="15.75">
      <c r="A42" s="29" t="s">
        <v>4</v>
      </c>
      <c r="B42" s="30"/>
      <c r="C42" s="31"/>
      <c r="D42" s="32">
        <f t="shared" ref="D42:M42" si="10">SUM(D43:D50)</f>
        <v>1879883</v>
      </c>
      <c r="E42" s="32">
        <f t="shared" si="10"/>
        <v>897049</v>
      </c>
      <c r="F42" s="32">
        <f t="shared" si="10"/>
        <v>0</v>
      </c>
      <c r="G42" s="32">
        <f t="shared" si="10"/>
        <v>7928</v>
      </c>
      <c r="H42" s="32">
        <f t="shared" si="10"/>
        <v>0</v>
      </c>
      <c r="I42" s="32">
        <f t="shared" si="10"/>
        <v>0</v>
      </c>
      <c r="J42" s="32">
        <f t="shared" si="10"/>
        <v>260063</v>
      </c>
      <c r="K42" s="32">
        <f t="shared" si="10"/>
        <v>11374542</v>
      </c>
      <c r="L42" s="32">
        <f t="shared" si="10"/>
        <v>0</v>
      </c>
      <c r="M42" s="32">
        <f t="shared" si="10"/>
        <v>0</v>
      </c>
      <c r="N42" s="32">
        <f>SUM(D42:M42)</f>
        <v>14419465</v>
      </c>
      <c r="O42" s="45">
        <f t="shared" si="8"/>
        <v>285.41527285683179</v>
      </c>
      <c r="P42" s="10"/>
    </row>
    <row r="43" spans="1:16">
      <c r="A43" s="12"/>
      <c r="B43" s="25">
        <v>361.1</v>
      </c>
      <c r="C43" s="20" t="s">
        <v>54</v>
      </c>
      <c r="D43" s="46">
        <v>358441</v>
      </c>
      <c r="E43" s="46">
        <v>2248</v>
      </c>
      <c r="F43" s="46">
        <v>0</v>
      </c>
      <c r="G43" s="46">
        <v>7928</v>
      </c>
      <c r="H43" s="46">
        <v>0</v>
      </c>
      <c r="I43" s="46">
        <v>0</v>
      </c>
      <c r="J43" s="46">
        <v>5536</v>
      </c>
      <c r="K43" s="46">
        <v>3146582</v>
      </c>
      <c r="L43" s="46">
        <v>0</v>
      </c>
      <c r="M43" s="46">
        <v>0</v>
      </c>
      <c r="N43" s="46">
        <f>SUM(D43:M43)</f>
        <v>3520735</v>
      </c>
      <c r="O43" s="47">
        <f t="shared" si="8"/>
        <v>69.688545357376142</v>
      </c>
      <c r="P43" s="9"/>
    </row>
    <row r="44" spans="1:16">
      <c r="A44" s="12"/>
      <c r="B44" s="25">
        <v>361.3</v>
      </c>
      <c r="C44" s="20" t="s">
        <v>55</v>
      </c>
      <c r="D44" s="46">
        <v>77042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-837858</v>
      </c>
      <c r="L44" s="46">
        <v>0</v>
      </c>
      <c r="M44" s="46">
        <v>0</v>
      </c>
      <c r="N44" s="46">
        <f t="shared" ref="N44:N50" si="11">SUM(D44:M44)</f>
        <v>-760816</v>
      </c>
      <c r="O44" s="47">
        <f t="shared" si="8"/>
        <v>-15.059401041151204</v>
      </c>
      <c r="P44" s="9"/>
    </row>
    <row r="45" spans="1:16">
      <c r="A45" s="12"/>
      <c r="B45" s="25">
        <v>361.4</v>
      </c>
      <c r="C45" s="20" t="s">
        <v>95</v>
      </c>
      <c r="D45" s="46">
        <v>-27216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-27216</v>
      </c>
      <c r="O45" s="47">
        <f t="shared" si="8"/>
        <v>-0.53870667643158288</v>
      </c>
      <c r="P45" s="9"/>
    </row>
    <row r="46" spans="1:16">
      <c r="A46" s="12"/>
      <c r="B46" s="25">
        <v>362</v>
      </c>
      <c r="C46" s="20" t="s">
        <v>56</v>
      </c>
      <c r="D46" s="46">
        <v>80498</v>
      </c>
      <c r="E46" s="46">
        <v>81743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162241</v>
      </c>
      <c r="O46" s="47">
        <f t="shared" si="8"/>
        <v>3.2113576532531027</v>
      </c>
      <c r="P46" s="9"/>
    </row>
    <row r="47" spans="1:16">
      <c r="A47" s="12"/>
      <c r="B47" s="25">
        <v>364</v>
      </c>
      <c r="C47" s="20" t="s">
        <v>96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57270</v>
      </c>
      <c r="K47" s="46">
        <v>0</v>
      </c>
      <c r="L47" s="46">
        <v>0</v>
      </c>
      <c r="M47" s="46">
        <v>0</v>
      </c>
      <c r="N47" s="46">
        <f t="shared" si="11"/>
        <v>57270</v>
      </c>
      <c r="O47" s="47">
        <f t="shared" si="8"/>
        <v>1.1335880129055245</v>
      </c>
      <c r="P47" s="9"/>
    </row>
    <row r="48" spans="1:16">
      <c r="A48" s="12"/>
      <c r="B48" s="25">
        <v>366</v>
      </c>
      <c r="C48" s="20" t="s">
        <v>58</v>
      </c>
      <c r="D48" s="46">
        <v>97361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97361</v>
      </c>
      <c r="O48" s="47">
        <f t="shared" si="8"/>
        <v>1.9271392094376596</v>
      </c>
      <c r="P48" s="9"/>
    </row>
    <row r="49" spans="1:119">
      <c r="A49" s="12"/>
      <c r="B49" s="25">
        <v>368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9061226</v>
      </c>
      <c r="L49" s="46">
        <v>0</v>
      </c>
      <c r="M49" s="46">
        <v>0</v>
      </c>
      <c r="N49" s="46">
        <f t="shared" si="11"/>
        <v>9061226</v>
      </c>
      <c r="O49" s="47">
        <f t="shared" si="8"/>
        <v>179.355634290691</v>
      </c>
      <c r="P49" s="9"/>
    </row>
    <row r="50" spans="1:119">
      <c r="A50" s="12"/>
      <c r="B50" s="25">
        <v>369.9</v>
      </c>
      <c r="C50" s="20" t="s">
        <v>60</v>
      </c>
      <c r="D50" s="46">
        <v>1293757</v>
      </c>
      <c r="E50" s="46">
        <v>813058</v>
      </c>
      <c r="F50" s="46">
        <v>0</v>
      </c>
      <c r="G50" s="46">
        <v>0</v>
      </c>
      <c r="H50" s="46">
        <v>0</v>
      </c>
      <c r="I50" s="46">
        <v>0</v>
      </c>
      <c r="J50" s="46">
        <v>197257</v>
      </c>
      <c r="K50" s="46">
        <v>4592</v>
      </c>
      <c r="L50" s="46">
        <v>0</v>
      </c>
      <c r="M50" s="46">
        <v>0</v>
      </c>
      <c r="N50" s="46">
        <f t="shared" si="11"/>
        <v>2308664</v>
      </c>
      <c r="O50" s="47">
        <f t="shared" si="8"/>
        <v>45.69711605075117</v>
      </c>
      <c r="P50" s="9"/>
    </row>
    <row r="51" spans="1:119" ht="15.75">
      <c r="A51" s="29" t="s">
        <v>40</v>
      </c>
      <c r="B51" s="30"/>
      <c r="C51" s="31"/>
      <c r="D51" s="32">
        <f t="shared" ref="D51:M51" si="12">SUM(D52:D52)</f>
        <v>724824</v>
      </c>
      <c r="E51" s="32">
        <f t="shared" si="12"/>
        <v>516612</v>
      </c>
      <c r="F51" s="32">
        <f t="shared" si="12"/>
        <v>0</v>
      </c>
      <c r="G51" s="32">
        <f t="shared" si="12"/>
        <v>6764380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>SUM(D51:M51)</f>
        <v>8005816</v>
      </c>
      <c r="O51" s="45">
        <f t="shared" si="8"/>
        <v>158.46511351715128</v>
      </c>
      <c r="P51" s="9"/>
    </row>
    <row r="52" spans="1:119" ht="15.75" thickBot="1">
      <c r="A52" s="12"/>
      <c r="B52" s="25">
        <v>381</v>
      </c>
      <c r="C52" s="20" t="s">
        <v>61</v>
      </c>
      <c r="D52" s="46">
        <v>724824</v>
      </c>
      <c r="E52" s="46">
        <v>516612</v>
      </c>
      <c r="F52" s="46">
        <v>0</v>
      </c>
      <c r="G52" s="46">
        <v>6764380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8005816</v>
      </c>
      <c r="O52" s="47">
        <f t="shared" si="8"/>
        <v>158.46511351715128</v>
      </c>
      <c r="P52" s="9"/>
    </row>
    <row r="53" spans="1:119" ht="16.5" thickBot="1">
      <c r="A53" s="14" t="s">
        <v>48</v>
      </c>
      <c r="B53" s="23"/>
      <c r="C53" s="22"/>
      <c r="D53" s="15">
        <f t="shared" ref="D53:M53" si="13">SUM(D5,D10,D18,D29,D39,D42,D51)</f>
        <v>78274475</v>
      </c>
      <c r="E53" s="15">
        <f t="shared" si="13"/>
        <v>7285365</v>
      </c>
      <c r="F53" s="15">
        <f t="shared" si="13"/>
        <v>0</v>
      </c>
      <c r="G53" s="15">
        <f t="shared" si="13"/>
        <v>9447522</v>
      </c>
      <c r="H53" s="15">
        <f t="shared" si="13"/>
        <v>0</v>
      </c>
      <c r="I53" s="15">
        <f t="shared" si="13"/>
        <v>0</v>
      </c>
      <c r="J53" s="15">
        <f t="shared" si="13"/>
        <v>10722081</v>
      </c>
      <c r="K53" s="15">
        <f t="shared" si="13"/>
        <v>11374542</v>
      </c>
      <c r="L53" s="15">
        <f t="shared" si="13"/>
        <v>0</v>
      </c>
      <c r="M53" s="15">
        <f t="shared" si="13"/>
        <v>0</v>
      </c>
      <c r="N53" s="15">
        <f>SUM(D53:M53)</f>
        <v>117103985</v>
      </c>
      <c r="O53" s="38">
        <f t="shared" si="8"/>
        <v>2317.9269016844482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112</v>
      </c>
      <c r="M55" s="48"/>
      <c r="N55" s="48"/>
      <c r="O55" s="43">
        <v>50521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76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49953900</v>
      </c>
      <c r="E5" s="27">
        <f t="shared" si="0"/>
        <v>687531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50641431</v>
      </c>
      <c r="O5" s="33">
        <f t="shared" ref="O5:O36" si="2">(N5/O$57)</f>
        <v>1011.4732458505603</v>
      </c>
      <c r="P5" s="6"/>
    </row>
    <row r="6" spans="1:133">
      <c r="A6" s="12"/>
      <c r="B6" s="25">
        <v>311</v>
      </c>
      <c r="C6" s="20" t="s">
        <v>3</v>
      </c>
      <c r="D6" s="46">
        <v>46310990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46310990</v>
      </c>
      <c r="O6" s="47">
        <f t="shared" si="2"/>
        <v>924.98032636267396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687531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687531</v>
      </c>
      <c r="O7" s="47">
        <f t="shared" si="2"/>
        <v>13.732218826772126</v>
      </c>
      <c r="P7" s="9"/>
    </row>
    <row r="8" spans="1:133">
      <c r="A8" s="12"/>
      <c r="B8" s="25">
        <v>315</v>
      </c>
      <c r="C8" s="20" t="s">
        <v>87</v>
      </c>
      <c r="D8" s="46">
        <v>2162550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2162550</v>
      </c>
      <c r="O8" s="47">
        <f t="shared" si="2"/>
        <v>43.193121217568461</v>
      </c>
      <c r="P8" s="9"/>
    </row>
    <row r="9" spans="1:133">
      <c r="A9" s="12"/>
      <c r="B9" s="25">
        <v>316</v>
      </c>
      <c r="C9" s="20" t="s">
        <v>88</v>
      </c>
      <c r="D9" s="46">
        <v>1480360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1480360</v>
      </c>
      <c r="O9" s="47">
        <f t="shared" si="2"/>
        <v>29.56757944354565</v>
      </c>
      <c r="P9" s="9"/>
    </row>
    <row r="10" spans="1:133" ht="15.75">
      <c r="A10" s="29" t="s">
        <v>14</v>
      </c>
      <c r="B10" s="30"/>
      <c r="C10" s="31"/>
      <c r="D10" s="32">
        <f t="shared" ref="D10:M10" si="3">SUM(D11:D17)</f>
        <v>9030756</v>
      </c>
      <c r="E10" s="32">
        <f t="shared" si="3"/>
        <v>0</v>
      </c>
      <c r="F10" s="32">
        <f t="shared" si="3"/>
        <v>0</v>
      </c>
      <c r="G10" s="32">
        <f t="shared" si="3"/>
        <v>1259848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10290604</v>
      </c>
      <c r="O10" s="45">
        <f t="shared" si="2"/>
        <v>205.53666087442826</v>
      </c>
      <c r="P10" s="10"/>
    </row>
    <row r="11" spans="1:133">
      <c r="A11" s="12"/>
      <c r="B11" s="25">
        <v>322</v>
      </c>
      <c r="C11" s="20" t="s">
        <v>0</v>
      </c>
      <c r="D11" s="46">
        <v>3273885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3273885</v>
      </c>
      <c r="O11" s="47">
        <f t="shared" si="2"/>
        <v>65.390077296422788</v>
      </c>
      <c r="P11" s="9"/>
    </row>
    <row r="12" spans="1:133">
      <c r="A12" s="12"/>
      <c r="B12" s="25">
        <v>323.10000000000002</v>
      </c>
      <c r="C12" s="20" t="s">
        <v>15</v>
      </c>
      <c r="D12" s="46">
        <v>5258039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5258039</v>
      </c>
      <c r="O12" s="47">
        <f t="shared" si="2"/>
        <v>105.0200531288074</v>
      </c>
      <c r="P12" s="9"/>
    </row>
    <row r="13" spans="1:133">
      <c r="A13" s="12"/>
      <c r="B13" s="25">
        <v>323.7</v>
      </c>
      <c r="C13" s="20" t="s">
        <v>16</v>
      </c>
      <c r="D13" s="46">
        <v>235628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235628</v>
      </c>
      <c r="O13" s="47">
        <f t="shared" si="2"/>
        <v>4.7062536201489999</v>
      </c>
      <c r="P13" s="9"/>
    </row>
    <row r="14" spans="1:133">
      <c r="A14" s="12"/>
      <c r="B14" s="25">
        <v>324.12</v>
      </c>
      <c r="C14" s="20" t="s">
        <v>17</v>
      </c>
      <c r="D14" s="46">
        <v>0</v>
      </c>
      <c r="E14" s="46">
        <v>0</v>
      </c>
      <c r="F14" s="46">
        <v>0</v>
      </c>
      <c r="G14" s="46">
        <v>205976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205976</v>
      </c>
      <c r="O14" s="47">
        <f t="shared" si="2"/>
        <v>4.1140072303113824</v>
      </c>
      <c r="P14" s="9"/>
    </row>
    <row r="15" spans="1:133">
      <c r="A15" s="12"/>
      <c r="B15" s="25">
        <v>324.32</v>
      </c>
      <c r="C15" s="20" t="s">
        <v>18</v>
      </c>
      <c r="D15" s="46">
        <v>0</v>
      </c>
      <c r="E15" s="46">
        <v>0</v>
      </c>
      <c r="F15" s="46">
        <v>0</v>
      </c>
      <c r="G15" s="46">
        <v>338718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338718</v>
      </c>
      <c r="O15" s="47">
        <f t="shared" si="2"/>
        <v>6.7652945053628137</v>
      </c>
      <c r="P15" s="9"/>
    </row>
    <row r="16" spans="1:133">
      <c r="A16" s="12"/>
      <c r="B16" s="25">
        <v>324.61</v>
      </c>
      <c r="C16" s="20" t="s">
        <v>19</v>
      </c>
      <c r="D16" s="46">
        <v>0</v>
      </c>
      <c r="E16" s="46">
        <v>0</v>
      </c>
      <c r="F16" s="46">
        <v>0</v>
      </c>
      <c r="G16" s="46">
        <v>715154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715154</v>
      </c>
      <c r="O16" s="47">
        <f t="shared" si="2"/>
        <v>14.283939521041804</v>
      </c>
      <c r="P16" s="9"/>
    </row>
    <row r="17" spans="1:16">
      <c r="A17" s="12"/>
      <c r="B17" s="25">
        <v>329</v>
      </c>
      <c r="C17" s="20" t="s">
        <v>21</v>
      </c>
      <c r="D17" s="46">
        <v>263204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263204</v>
      </c>
      <c r="O17" s="47">
        <f t="shared" si="2"/>
        <v>5.2570355723330735</v>
      </c>
      <c r="P17" s="9"/>
    </row>
    <row r="18" spans="1:16" ht="15.75">
      <c r="A18" s="29" t="s">
        <v>24</v>
      </c>
      <c r="B18" s="30"/>
      <c r="C18" s="31"/>
      <c r="D18" s="32">
        <f t="shared" ref="D18:M18" si="4">SUM(D19:D27)</f>
        <v>6738518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6738518</v>
      </c>
      <c r="O18" s="45">
        <f t="shared" si="2"/>
        <v>134.59000938742085</v>
      </c>
      <c r="P18" s="10"/>
    </row>
    <row r="19" spans="1:16">
      <c r="A19" s="12"/>
      <c r="B19" s="25">
        <v>331.2</v>
      </c>
      <c r="C19" s="20" t="s">
        <v>23</v>
      </c>
      <c r="D19" s="46">
        <v>38293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38293</v>
      </c>
      <c r="O19" s="47">
        <f t="shared" si="2"/>
        <v>0.76483512093794315</v>
      </c>
      <c r="P19" s="9"/>
    </row>
    <row r="20" spans="1:16">
      <c r="A20" s="12"/>
      <c r="B20" s="25">
        <v>335.12</v>
      </c>
      <c r="C20" s="20" t="s">
        <v>89</v>
      </c>
      <c r="D20" s="46">
        <v>1249771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1249771</v>
      </c>
      <c r="O20" s="47">
        <f t="shared" si="2"/>
        <v>24.961970958915053</v>
      </c>
      <c r="P20" s="9"/>
    </row>
    <row r="21" spans="1:16">
      <c r="A21" s="12"/>
      <c r="B21" s="25">
        <v>335.14</v>
      </c>
      <c r="C21" s="20" t="s">
        <v>90</v>
      </c>
      <c r="D21" s="46">
        <v>16220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16220</v>
      </c>
      <c r="O21" s="47">
        <f t="shared" si="2"/>
        <v>0.32396588571314439</v>
      </c>
      <c r="P21" s="9"/>
    </row>
    <row r="22" spans="1:16">
      <c r="A22" s="12"/>
      <c r="B22" s="25">
        <v>335.15</v>
      </c>
      <c r="C22" s="20" t="s">
        <v>91</v>
      </c>
      <c r="D22" s="46">
        <v>64507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64507</v>
      </c>
      <c r="O22" s="47">
        <f t="shared" si="2"/>
        <v>1.2884135258753271</v>
      </c>
      <c r="P22" s="9"/>
    </row>
    <row r="23" spans="1:16">
      <c r="A23" s="12"/>
      <c r="B23" s="25">
        <v>335.18</v>
      </c>
      <c r="C23" s="20" t="s">
        <v>92</v>
      </c>
      <c r="D23" s="46">
        <v>3592503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3592503</v>
      </c>
      <c r="O23" s="47">
        <f t="shared" si="2"/>
        <v>71.753909760920365</v>
      </c>
      <c r="P23" s="9"/>
    </row>
    <row r="24" spans="1:16">
      <c r="A24" s="12"/>
      <c r="B24" s="25">
        <v>335.21</v>
      </c>
      <c r="C24" s="20" t="s">
        <v>30</v>
      </c>
      <c r="D24" s="46">
        <v>891388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891388</v>
      </c>
      <c r="O24" s="47">
        <f t="shared" si="2"/>
        <v>17.803902770287813</v>
      </c>
      <c r="P24" s="9"/>
    </row>
    <row r="25" spans="1:16">
      <c r="A25" s="12"/>
      <c r="B25" s="25">
        <v>335.49</v>
      </c>
      <c r="C25" s="20" t="s">
        <v>31</v>
      </c>
      <c r="D25" s="46">
        <v>27454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27454</v>
      </c>
      <c r="O25" s="47">
        <f t="shared" si="2"/>
        <v>0.54834521740867237</v>
      </c>
      <c r="P25" s="9"/>
    </row>
    <row r="26" spans="1:16">
      <c r="A26" s="12"/>
      <c r="B26" s="25">
        <v>337.2</v>
      </c>
      <c r="C26" s="20" t="s">
        <v>32</v>
      </c>
      <c r="D26" s="46">
        <v>792401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792401</v>
      </c>
      <c r="O26" s="47">
        <f t="shared" si="2"/>
        <v>15.826812071823756</v>
      </c>
      <c r="P26" s="9"/>
    </row>
    <row r="27" spans="1:16">
      <c r="A27" s="12"/>
      <c r="B27" s="25">
        <v>338</v>
      </c>
      <c r="C27" s="20" t="s">
        <v>33</v>
      </c>
      <c r="D27" s="46">
        <v>65981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65981</v>
      </c>
      <c r="O27" s="47">
        <f t="shared" si="2"/>
        <v>1.317854075538778</v>
      </c>
      <c r="P27" s="9"/>
    </row>
    <row r="28" spans="1:16" ht="15.75">
      <c r="A28" s="29" t="s">
        <v>38</v>
      </c>
      <c r="B28" s="30"/>
      <c r="C28" s="31"/>
      <c r="D28" s="32">
        <f t="shared" ref="D28:M28" si="6">SUM(D29:D37)</f>
        <v>4289584</v>
      </c>
      <c r="E28" s="32">
        <f t="shared" si="6"/>
        <v>4697962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10316111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19303657</v>
      </c>
      <c r="O28" s="45">
        <f t="shared" si="2"/>
        <v>385.55649429764117</v>
      </c>
      <c r="P28" s="10"/>
    </row>
    <row r="29" spans="1:16">
      <c r="A29" s="12"/>
      <c r="B29" s="25">
        <v>341.2</v>
      </c>
      <c r="C29" s="20" t="s">
        <v>93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10316111</v>
      </c>
      <c r="K29" s="46">
        <v>0</v>
      </c>
      <c r="L29" s="46">
        <v>0</v>
      </c>
      <c r="M29" s="46">
        <v>0</v>
      </c>
      <c r="N29" s="46">
        <f t="shared" ref="N29:N37" si="7">SUM(D29:M29)</f>
        <v>10316111</v>
      </c>
      <c r="O29" s="47">
        <f t="shared" si="2"/>
        <v>206.04611820160983</v>
      </c>
      <c r="P29" s="9"/>
    </row>
    <row r="30" spans="1:16">
      <c r="A30" s="12"/>
      <c r="B30" s="25">
        <v>341.9</v>
      </c>
      <c r="C30" s="20" t="s">
        <v>94</v>
      </c>
      <c r="D30" s="46">
        <v>105520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105520</v>
      </c>
      <c r="O30" s="47">
        <f t="shared" si="2"/>
        <v>2.1075758483631932</v>
      </c>
      <c r="P30" s="9"/>
    </row>
    <row r="31" spans="1:16">
      <c r="A31" s="12"/>
      <c r="B31" s="25">
        <v>342.1</v>
      </c>
      <c r="C31" s="20" t="s">
        <v>43</v>
      </c>
      <c r="D31" s="46">
        <v>493425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493425</v>
      </c>
      <c r="O31" s="47">
        <f t="shared" si="2"/>
        <v>9.8552939061657376</v>
      </c>
      <c r="P31" s="9"/>
    </row>
    <row r="32" spans="1:16">
      <c r="A32" s="12"/>
      <c r="B32" s="25">
        <v>342.2</v>
      </c>
      <c r="C32" s="20" t="s">
        <v>44</v>
      </c>
      <c r="D32" s="46">
        <v>1495308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1495308</v>
      </c>
      <c r="O32" s="47">
        <f t="shared" si="2"/>
        <v>29.866139373239857</v>
      </c>
      <c r="P32" s="9"/>
    </row>
    <row r="33" spans="1:16">
      <c r="A33" s="12"/>
      <c r="B33" s="25">
        <v>342.6</v>
      </c>
      <c r="C33" s="20" t="s">
        <v>45</v>
      </c>
      <c r="D33" s="46">
        <v>120923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120923</v>
      </c>
      <c r="O33" s="47">
        <f t="shared" si="2"/>
        <v>2.415223600375497</v>
      </c>
      <c r="P33" s="9"/>
    </row>
    <row r="34" spans="1:16">
      <c r="A34" s="12"/>
      <c r="B34" s="25">
        <v>342.9</v>
      </c>
      <c r="C34" s="20" t="s">
        <v>74</v>
      </c>
      <c r="D34" s="46">
        <v>2020293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2020293</v>
      </c>
      <c r="O34" s="47">
        <f t="shared" si="2"/>
        <v>40.351788603271615</v>
      </c>
      <c r="P34" s="9"/>
    </row>
    <row r="35" spans="1:16">
      <c r="A35" s="12"/>
      <c r="B35" s="25">
        <v>343.9</v>
      </c>
      <c r="C35" s="20" t="s">
        <v>46</v>
      </c>
      <c r="D35" s="46">
        <v>5324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5324</v>
      </c>
      <c r="O35" s="47">
        <f t="shared" si="2"/>
        <v>0.1063375077396289</v>
      </c>
      <c r="P35" s="9"/>
    </row>
    <row r="36" spans="1:16">
      <c r="A36" s="12"/>
      <c r="B36" s="25">
        <v>347.2</v>
      </c>
      <c r="C36" s="20" t="s">
        <v>47</v>
      </c>
      <c r="D36" s="46">
        <v>48541</v>
      </c>
      <c r="E36" s="46">
        <v>4697962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4746503</v>
      </c>
      <c r="O36" s="47">
        <f t="shared" si="2"/>
        <v>94.803023947909807</v>
      </c>
      <c r="P36" s="9"/>
    </row>
    <row r="37" spans="1:16">
      <c r="A37" s="12"/>
      <c r="B37" s="25">
        <v>349</v>
      </c>
      <c r="C37" s="20" t="s">
        <v>1</v>
      </c>
      <c r="D37" s="46">
        <v>250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250</v>
      </c>
      <c r="O37" s="47">
        <f t="shared" ref="O37:O55" si="8">(N37/O$57)</f>
        <v>4.993308965985579E-3</v>
      </c>
      <c r="P37" s="9"/>
    </row>
    <row r="38" spans="1:16" ht="15.75">
      <c r="A38" s="29" t="s">
        <v>39</v>
      </c>
      <c r="B38" s="30"/>
      <c r="C38" s="31"/>
      <c r="D38" s="32">
        <f t="shared" ref="D38:M38" si="9">SUM(D39:D41)</f>
        <v>515871</v>
      </c>
      <c r="E38" s="32">
        <f t="shared" si="9"/>
        <v>10996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3" si="10">SUM(D38:M38)</f>
        <v>526867</v>
      </c>
      <c r="O38" s="45">
        <f t="shared" si="8"/>
        <v>10.523238859927696</v>
      </c>
      <c r="P38" s="10"/>
    </row>
    <row r="39" spans="1:16">
      <c r="A39" s="13"/>
      <c r="B39" s="39">
        <v>351.1</v>
      </c>
      <c r="C39" s="21" t="s">
        <v>50</v>
      </c>
      <c r="D39" s="46">
        <v>273660</v>
      </c>
      <c r="E39" s="46">
        <v>10996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284656</v>
      </c>
      <c r="O39" s="47">
        <f t="shared" si="8"/>
        <v>5.6855014280863641</v>
      </c>
      <c r="P39" s="9"/>
    </row>
    <row r="40" spans="1:16">
      <c r="A40" s="13"/>
      <c r="B40" s="39">
        <v>351.5</v>
      </c>
      <c r="C40" s="21" t="s">
        <v>51</v>
      </c>
      <c r="D40" s="46">
        <v>224771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224771</v>
      </c>
      <c r="O40" s="47">
        <f t="shared" si="8"/>
        <v>4.4894041983741788</v>
      </c>
      <c r="P40" s="9"/>
    </row>
    <row r="41" spans="1:16">
      <c r="A41" s="13"/>
      <c r="B41" s="39">
        <v>354</v>
      </c>
      <c r="C41" s="21" t="s">
        <v>52</v>
      </c>
      <c r="D41" s="46">
        <v>17440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17440</v>
      </c>
      <c r="O41" s="47">
        <f t="shared" si="8"/>
        <v>0.348333233467154</v>
      </c>
      <c r="P41" s="9"/>
    </row>
    <row r="42" spans="1:16" ht="15.75">
      <c r="A42" s="29" t="s">
        <v>4</v>
      </c>
      <c r="B42" s="30"/>
      <c r="C42" s="31"/>
      <c r="D42" s="32">
        <f t="shared" ref="D42:M42" si="11">SUM(D43:D50)</f>
        <v>1402801</v>
      </c>
      <c r="E42" s="32">
        <f t="shared" si="11"/>
        <v>729217</v>
      </c>
      <c r="F42" s="32">
        <f t="shared" si="11"/>
        <v>0</v>
      </c>
      <c r="G42" s="32">
        <f t="shared" si="11"/>
        <v>4199</v>
      </c>
      <c r="H42" s="32">
        <f t="shared" si="11"/>
        <v>0</v>
      </c>
      <c r="I42" s="32">
        <f t="shared" si="11"/>
        <v>0</v>
      </c>
      <c r="J42" s="32">
        <f t="shared" si="11"/>
        <v>228078</v>
      </c>
      <c r="K42" s="32">
        <f t="shared" si="11"/>
        <v>22537898</v>
      </c>
      <c r="L42" s="32">
        <f t="shared" si="11"/>
        <v>0</v>
      </c>
      <c r="M42" s="32">
        <f t="shared" si="11"/>
        <v>0</v>
      </c>
      <c r="N42" s="32">
        <f t="shared" si="10"/>
        <v>24902193</v>
      </c>
      <c r="O42" s="45">
        <f t="shared" si="8"/>
        <v>497.37737431841333</v>
      </c>
      <c r="P42" s="10"/>
    </row>
    <row r="43" spans="1:16">
      <c r="A43" s="12"/>
      <c r="B43" s="25">
        <v>361.1</v>
      </c>
      <c r="C43" s="20" t="s">
        <v>54</v>
      </c>
      <c r="D43" s="46">
        <v>306774</v>
      </c>
      <c r="E43" s="46">
        <v>81570</v>
      </c>
      <c r="F43" s="46">
        <v>0</v>
      </c>
      <c r="G43" s="46">
        <v>4199</v>
      </c>
      <c r="H43" s="46">
        <v>0</v>
      </c>
      <c r="I43" s="46">
        <v>0</v>
      </c>
      <c r="J43" s="46">
        <v>4085</v>
      </c>
      <c r="K43" s="46">
        <v>2614556</v>
      </c>
      <c r="L43" s="46">
        <v>0</v>
      </c>
      <c r="M43" s="46">
        <v>0</v>
      </c>
      <c r="N43" s="46">
        <f t="shared" si="10"/>
        <v>3011184</v>
      </c>
      <c r="O43" s="47">
        <f t="shared" si="8"/>
        <v>60.143088261729282</v>
      </c>
      <c r="P43" s="9"/>
    </row>
    <row r="44" spans="1:16">
      <c r="A44" s="12"/>
      <c r="B44" s="25">
        <v>361.3</v>
      </c>
      <c r="C44" s="20" t="s">
        <v>55</v>
      </c>
      <c r="D44" s="46">
        <v>-124336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11939833</v>
      </c>
      <c r="L44" s="46">
        <v>0</v>
      </c>
      <c r="M44" s="46">
        <v>0</v>
      </c>
      <c r="N44" s="46">
        <f t="shared" ref="N44:N50" si="12">SUM(D44:M44)</f>
        <v>11815497</v>
      </c>
      <c r="O44" s="47">
        <f t="shared" si="8"/>
        <v>235.99370843070287</v>
      </c>
      <c r="P44" s="9"/>
    </row>
    <row r="45" spans="1:16">
      <c r="A45" s="12"/>
      <c r="B45" s="25">
        <v>361.4</v>
      </c>
      <c r="C45" s="20" t="s">
        <v>95</v>
      </c>
      <c r="D45" s="46">
        <v>31210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31210</v>
      </c>
      <c r="O45" s="47">
        <f t="shared" si="8"/>
        <v>0.6233646913136397</v>
      </c>
      <c r="P45" s="9"/>
    </row>
    <row r="46" spans="1:16">
      <c r="A46" s="12"/>
      <c r="B46" s="25">
        <v>362</v>
      </c>
      <c r="C46" s="20" t="s">
        <v>56</v>
      </c>
      <c r="D46" s="46">
        <v>75091</v>
      </c>
      <c r="E46" s="46">
        <v>14664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89755</v>
      </c>
      <c r="O46" s="47">
        <f t="shared" si="8"/>
        <v>1.7926977849681427</v>
      </c>
      <c r="P46" s="9"/>
    </row>
    <row r="47" spans="1:16">
      <c r="A47" s="12"/>
      <c r="B47" s="25">
        <v>364</v>
      </c>
      <c r="C47" s="20" t="s">
        <v>96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56485</v>
      </c>
      <c r="K47" s="46">
        <v>0</v>
      </c>
      <c r="L47" s="46">
        <v>0</v>
      </c>
      <c r="M47" s="46">
        <v>0</v>
      </c>
      <c r="N47" s="46">
        <f t="shared" si="12"/>
        <v>56485</v>
      </c>
      <c r="O47" s="47">
        <f t="shared" si="8"/>
        <v>1.1281882277747819</v>
      </c>
      <c r="P47" s="9"/>
    </row>
    <row r="48" spans="1:16">
      <c r="A48" s="12"/>
      <c r="B48" s="25">
        <v>366</v>
      </c>
      <c r="C48" s="20" t="s">
        <v>58</v>
      </c>
      <c r="D48" s="46">
        <v>98491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98491</v>
      </c>
      <c r="O48" s="47">
        <f t="shared" si="8"/>
        <v>1.9671839734755427</v>
      </c>
      <c r="P48" s="9"/>
    </row>
    <row r="49" spans="1:119">
      <c r="A49" s="12"/>
      <c r="B49" s="25">
        <v>368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7976659</v>
      </c>
      <c r="L49" s="46">
        <v>0</v>
      </c>
      <c r="M49" s="46">
        <v>0</v>
      </c>
      <c r="N49" s="46">
        <f t="shared" si="12"/>
        <v>7976659</v>
      </c>
      <c r="O49" s="47">
        <f t="shared" si="8"/>
        <v>159.31969161323826</v>
      </c>
      <c r="P49" s="9"/>
    </row>
    <row r="50" spans="1:119">
      <c r="A50" s="12"/>
      <c r="B50" s="25">
        <v>369.9</v>
      </c>
      <c r="C50" s="20" t="s">
        <v>60</v>
      </c>
      <c r="D50" s="46">
        <v>1015571</v>
      </c>
      <c r="E50" s="46">
        <v>632983</v>
      </c>
      <c r="F50" s="46">
        <v>0</v>
      </c>
      <c r="G50" s="46">
        <v>0</v>
      </c>
      <c r="H50" s="46">
        <v>0</v>
      </c>
      <c r="I50" s="46">
        <v>0</v>
      </c>
      <c r="J50" s="46">
        <v>167508</v>
      </c>
      <c r="K50" s="46">
        <v>6850</v>
      </c>
      <c r="L50" s="46">
        <v>0</v>
      </c>
      <c r="M50" s="46">
        <v>0</v>
      </c>
      <c r="N50" s="46">
        <f t="shared" si="12"/>
        <v>1822912</v>
      </c>
      <c r="O50" s="47">
        <f t="shared" si="8"/>
        <v>36.409451335210818</v>
      </c>
      <c r="P50" s="9"/>
    </row>
    <row r="51" spans="1:119" ht="15.75">
      <c r="A51" s="29" t="s">
        <v>40</v>
      </c>
      <c r="B51" s="30"/>
      <c r="C51" s="31"/>
      <c r="D51" s="32">
        <f t="shared" ref="D51:M51" si="13">SUM(D52:D54)</f>
        <v>1801641</v>
      </c>
      <c r="E51" s="32">
        <f t="shared" si="13"/>
        <v>200000</v>
      </c>
      <c r="F51" s="32">
        <f t="shared" si="13"/>
        <v>0</v>
      </c>
      <c r="G51" s="32">
        <f t="shared" si="13"/>
        <v>1545013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>SUM(D51:M51)</f>
        <v>3546654</v>
      </c>
      <c r="O51" s="45">
        <f t="shared" si="8"/>
        <v>70.838156869794474</v>
      </c>
      <c r="P51" s="9"/>
    </row>
    <row r="52" spans="1:119">
      <c r="A52" s="12"/>
      <c r="B52" s="25">
        <v>381</v>
      </c>
      <c r="C52" s="20" t="s">
        <v>61</v>
      </c>
      <c r="D52" s="46">
        <v>689030</v>
      </c>
      <c r="E52" s="46">
        <v>200000</v>
      </c>
      <c r="F52" s="46">
        <v>0</v>
      </c>
      <c r="G52" s="46">
        <v>1545013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2434043</v>
      </c>
      <c r="O52" s="47">
        <f t="shared" si="8"/>
        <v>48.61571494197775</v>
      </c>
      <c r="P52" s="9"/>
    </row>
    <row r="53" spans="1:119">
      <c r="A53" s="12"/>
      <c r="B53" s="25">
        <v>383</v>
      </c>
      <c r="C53" s="20" t="s">
        <v>84</v>
      </c>
      <c r="D53" s="46">
        <v>1022611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1022611</v>
      </c>
      <c r="O53" s="47">
        <f t="shared" si="8"/>
        <v>20.424850700061917</v>
      </c>
      <c r="P53" s="9"/>
    </row>
    <row r="54" spans="1:119" ht="15.75" thickBot="1">
      <c r="A54" s="12"/>
      <c r="B54" s="25">
        <v>388.1</v>
      </c>
      <c r="C54" s="20" t="s">
        <v>62</v>
      </c>
      <c r="D54" s="46">
        <v>90000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90000</v>
      </c>
      <c r="O54" s="47">
        <f t="shared" si="8"/>
        <v>1.7975912277548085</v>
      </c>
      <c r="P54" s="9"/>
    </row>
    <row r="55" spans="1:119" ht="16.5" thickBot="1">
      <c r="A55" s="14" t="s">
        <v>48</v>
      </c>
      <c r="B55" s="23"/>
      <c r="C55" s="22"/>
      <c r="D55" s="15">
        <f t="shared" ref="D55:M55" si="14">SUM(D5,D10,D18,D28,D38,D42,D51)</f>
        <v>73733071</v>
      </c>
      <c r="E55" s="15">
        <f t="shared" si="14"/>
        <v>6325706</v>
      </c>
      <c r="F55" s="15">
        <f t="shared" si="14"/>
        <v>0</v>
      </c>
      <c r="G55" s="15">
        <f t="shared" si="14"/>
        <v>2809060</v>
      </c>
      <c r="H55" s="15">
        <f t="shared" si="14"/>
        <v>0</v>
      </c>
      <c r="I55" s="15">
        <f t="shared" si="14"/>
        <v>0</v>
      </c>
      <c r="J55" s="15">
        <f t="shared" si="14"/>
        <v>10544189</v>
      </c>
      <c r="K55" s="15">
        <f t="shared" si="14"/>
        <v>22537898</v>
      </c>
      <c r="L55" s="15">
        <f t="shared" si="14"/>
        <v>0</v>
      </c>
      <c r="M55" s="15">
        <f t="shared" si="14"/>
        <v>0</v>
      </c>
      <c r="N55" s="15">
        <f>SUM(D55:M55)</f>
        <v>115949924</v>
      </c>
      <c r="O55" s="38">
        <f t="shared" si="8"/>
        <v>2315.8951804581861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109</v>
      </c>
      <c r="M57" s="48"/>
      <c r="N57" s="48"/>
      <c r="O57" s="43">
        <v>50067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76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2023-08-21T19:44:57Z</cp:lastPrinted>
  <dcterms:created xsi:type="dcterms:W3CDTF">2000-08-31T21:26:31Z</dcterms:created>
  <dcterms:modified xsi:type="dcterms:W3CDTF">2024-05-13T18:08:46Z</dcterms:modified>
</cp:coreProperties>
</file>