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7" documentId="11_7486990BB2FAE5F658F4EBD29639150B332A206F" xr6:coauthVersionLast="47" xr6:coauthVersionMax="47" xr10:uidLastSave="{0B139307-BB3F-4A6F-948C-E8BA69D00F66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2" r:id="rId9"/>
    <sheet name="2014" sheetId="40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9" r:id="rId16"/>
    <sheet name="2007" sheetId="41" r:id="rId17"/>
  </sheets>
  <definedNames>
    <definedName name="_xlnm.Print_Area" localSheetId="16">'2007'!$A$1:$O$35</definedName>
    <definedName name="_xlnm.Print_Area" localSheetId="15">'2008'!$A$1:$O$32</definedName>
    <definedName name="_xlnm.Print_Area" localSheetId="14">'2009'!$A$1:$O$32</definedName>
    <definedName name="_xlnm.Print_Area" localSheetId="13">'2010'!$A$1:$O$31</definedName>
    <definedName name="_xlnm.Print_Area" localSheetId="12">'2011'!$A$1:$O$33</definedName>
    <definedName name="_xlnm.Print_Area" localSheetId="11">'2012'!$A$1:$O$33</definedName>
    <definedName name="_xlnm.Print_Area" localSheetId="10">'2013'!$A$1:$O$34</definedName>
    <definedName name="_xlnm.Print_Area" localSheetId="9">'2014'!$A$1:$O$32</definedName>
    <definedName name="_xlnm.Print_Area" localSheetId="8">'2015'!$A$1:$O$32</definedName>
    <definedName name="_xlnm.Print_Area" localSheetId="7">'2016'!$A$1:$O$32</definedName>
    <definedName name="_xlnm.Print_Area" localSheetId="6">'2017'!$A$1:$O$32</definedName>
    <definedName name="_xlnm.Print_Area" localSheetId="5">'2018'!$A$1:$O$32</definedName>
    <definedName name="_xlnm.Print_Area" localSheetId="4">'2019'!$A$1:$O$30</definedName>
    <definedName name="_xlnm.Print_Area" localSheetId="3">'2020'!$A$1:$O$30</definedName>
    <definedName name="_xlnm.Print_Area" localSheetId="2">'2021'!$A$1:$P$30</definedName>
    <definedName name="_xlnm.Print_Area" localSheetId="1">'2022'!$A$1:$P$28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7" i="50" l="1"/>
  <c r="P17" i="50" s="1"/>
  <c r="O23" i="50"/>
  <c r="P23" i="50" s="1"/>
  <c r="O21" i="50"/>
  <c r="P21" i="50" s="1"/>
  <c r="O19" i="50"/>
  <c r="P19" i="50" s="1"/>
  <c r="O12" i="50"/>
  <c r="P12" i="50" s="1"/>
  <c r="O5" i="50"/>
  <c r="P5" i="50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M24" i="49" s="1"/>
  <c r="L5" i="49"/>
  <c r="L24" i="49" s="1"/>
  <c r="K5" i="49"/>
  <c r="K24" i="49" s="1"/>
  <c r="J5" i="49"/>
  <c r="I5" i="49"/>
  <c r="H5" i="49"/>
  <c r="G5" i="49"/>
  <c r="F5" i="49"/>
  <c r="F24" i="49" s="1"/>
  <c r="E5" i="49"/>
  <c r="D5" i="49"/>
  <c r="D24" i="49" s="1"/>
  <c r="O26" i="50" l="1"/>
  <c r="P26" i="50" s="1"/>
  <c r="N24" i="49"/>
  <c r="E24" i="49"/>
  <c r="H24" i="49"/>
  <c r="G24" i="49"/>
  <c r="I24" i="49"/>
  <c r="J24" i="49"/>
  <c r="O21" i="49"/>
  <c r="P21" i="49" s="1"/>
  <c r="O19" i="49"/>
  <c r="P19" i="49" s="1"/>
  <c r="O17" i="49"/>
  <c r="P17" i="49" s="1"/>
  <c r="O12" i="49"/>
  <c r="P12" i="49" s="1"/>
  <c r="O5" i="49"/>
  <c r="P5" i="49" s="1"/>
  <c r="O25" i="48"/>
  <c r="P25" i="48"/>
  <c r="N24" i="48"/>
  <c r="M24" i="48"/>
  <c r="L24" i="48"/>
  <c r="K24" i="48"/>
  <c r="O24" i="48" s="1"/>
  <c r="P24" i="48" s="1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E26" i="48" s="1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/>
  <c r="N17" i="48"/>
  <c r="M17" i="48"/>
  <c r="L17" i="48"/>
  <c r="K17" i="48"/>
  <c r="J17" i="48"/>
  <c r="I17" i="48"/>
  <c r="O17" i="48" s="1"/>
  <c r="P17" i="48" s="1"/>
  <c r="H17" i="48"/>
  <c r="G17" i="48"/>
  <c r="F17" i="48"/>
  <c r="E17" i="48"/>
  <c r="D17" i="48"/>
  <c r="O16" i="48"/>
  <c r="P16" i="48" s="1"/>
  <c r="O15" i="48"/>
  <c r="P15" i="48" s="1"/>
  <c r="O14" i="48"/>
  <c r="P14" i="48"/>
  <c r="O13" i="48"/>
  <c r="P13" i="48"/>
  <c r="N12" i="48"/>
  <c r="M12" i="48"/>
  <c r="L12" i="48"/>
  <c r="K12" i="48"/>
  <c r="J12" i="48"/>
  <c r="I12" i="48"/>
  <c r="H12" i="48"/>
  <c r="G12" i="48"/>
  <c r="F12" i="48"/>
  <c r="O12" i="48" s="1"/>
  <c r="P12" i="48" s="1"/>
  <c r="E12" i="48"/>
  <c r="D12" i="48"/>
  <c r="O11" i="48"/>
  <c r="P11" i="48" s="1"/>
  <c r="O10" i="48"/>
  <c r="P10" i="48"/>
  <c r="O9" i="48"/>
  <c r="P9" i="48"/>
  <c r="O8" i="48"/>
  <c r="P8" i="48"/>
  <c r="O7" i="48"/>
  <c r="P7" i="48" s="1"/>
  <c r="O6" i="48"/>
  <c r="P6" i="48"/>
  <c r="N5" i="48"/>
  <c r="M5" i="48"/>
  <c r="L5" i="48"/>
  <c r="L26" i="48" s="1"/>
  <c r="K5" i="48"/>
  <c r="J5" i="48"/>
  <c r="J26" i="48" s="1"/>
  <c r="I5" i="48"/>
  <c r="H5" i="48"/>
  <c r="H26" i="48" s="1"/>
  <c r="G5" i="48"/>
  <c r="G26" i="48" s="1"/>
  <c r="F5" i="48"/>
  <c r="E5" i="48"/>
  <c r="D5" i="48"/>
  <c r="N25" i="47"/>
  <c r="O25" i="47" s="1"/>
  <c r="M24" i="47"/>
  <c r="L24" i="47"/>
  <c r="K24" i="47"/>
  <c r="J24" i="47"/>
  <c r="I24" i="47"/>
  <c r="H24" i="47"/>
  <c r="G24" i="47"/>
  <c r="F24" i="47"/>
  <c r="E24" i="47"/>
  <c r="D24" i="47"/>
  <c r="N23" i="47"/>
  <c r="O23" i="47" s="1"/>
  <c r="N22" i="47"/>
  <c r="O22" i="47"/>
  <c r="M21" i="47"/>
  <c r="L21" i="47"/>
  <c r="K21" i="47"/>
  <c r="J21" i="47"/>
  <c r="I21" i="47"/>
  <c r="H21" i="47"/>
  <c r="G21" i="47"/>
  <c r="F21" i="47"/>
  <c r="E21" i="47"/>
  <c r="D21" i="47"/>
  <c r="N20" i="47"/>
  <c r="O20" i="47"/>
  <c r="M19" i="47"/>
  <c r="L19" i="47"/>
  <c r="K19" i="47"/>
  <c r="J19" i="47"/>
  <c r="I19" i="47"/>
  <c r="H19" i="47"/>
  <c r="G19" i="47"/>
  <c r="F19" i="47"/>
  <c r="E19" i="47"/>
  <c r="D19" i="47"/>
  <c r="N18" i="47"/>
  <c r="O18" i="47" s="1"/>
  <c r="M17" i="47"/>
  <c r="L17" i="47"/>
  <c r="K17" i="47"/>
  <c r="J17" i="47"/>
  <c r="I17" i="47"/>
  <c r="H17" i="47"/>
  <c r="G17" i="47"/>
  <c r="F17" i="47"/>
  <c r="E17" i="47"/>
  <c r="D17" i="47"/>
  <c r="N16" i="47"/>
  <c r="O16" i="47"/>
  <c r="N15" i="47"/>
  <c r="O15" i="47" s="1"/>
  <c r="N14" i="47"/>
  <c r="O14" i="47" s="1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 s="1"/>
  <c r="N8" i="47"/>
  <c r="O8" i="47"/>
  <c r="N7" i="47"/>
  <c r="O7" i="47" s="1"/>
  <c r="N6" i="47"/>
  <c r="O6" i="47" s="1"/>
  <c r="M5" i="47"/>
  <c r="L5" i="47"/>
  <c r="K5" i="47"/>
  <c r="J5" i="47"/>
  <c r="I5" i="47"/>
  <c r="H5" i="47"/>
  <c r="H26" i="47" s="1"/>
  <c r="G5" i="47"/>
  <c r="F5" i="47"/>
  <c r="E5" i="47"/>
  <c r="D5" i="47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 s="1"/>
  <c r="N22" i="46"/>
  <c r="O22" i="46" s="1"/>
  <c r="M21" i="46"/>
  <c r="L21" i="46"/>
  <c r="K21" i="46"/>
  <c r="J21" i="46"/>
  <c r="N21" i="46" s="1"/>
  <c r="O21" i="46" s="1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9" i="46" s="1"/>
  <c r="O19" i="46" s="1"/>
  <c r="N18" i="46"/>
  <c r="O18" i="46" s="1"/>
  <c r="M17" i="46"/>
  <c r="L17" i="46"/>
  <c r="N17" i="46" s="1"/>
  <c r="O17" i="46" s="1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G26" i="46" s="1"/>
  <c r="F12" i="46"/>
  <c r="E12" i="46"/>
  <c r="D12" i="46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26" i="46" s="1"/>
  <c r="D5" i="46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M22" i="45"/>
  <c r="L22" i="45"/>
  <c r="K22" i="45"/>
  <c r="J22" i="45"/>
  <c r="I22" i="45"/>
  <c r="H22" i="45"/>
  <c r="N22" i="45" s="1"/>
  <c r="O22" i="45" s="1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J28" i="45" s="1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N13" i="45" s="1"/>
  <c r="O13" i="45" s="1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28" i="45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M22" i="44"/>
  <c r="L22" i="44"/>
  <c r="K22" i="44"/>
  <c r="J22" i="44"/>
  <c r="I22" i="44"/>
  <c r="I28" i="44" s="1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N18" i="44" s="1"/>
  <c r="O18" i="44" s="1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N13" i="44" s="1"/>
  <c r="O13" i="44" s="1"/>
  <c r="E13" i="44"/>
  <c r="D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E28" i="44" s="1"/>
  <c r="D5" i="44"/>
  <c r="D28" i="44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28" i="43" s="1"/>
  <c r="L5" i="43"/>
  <c r="K5" i="43"/>
  <c r="J5" i="43"/>
  <c r="I5" i="43"/>
  <c r="H5" i="43"/>
  <c r="H28" i="43" s="1"/>
  <c r="G5" i="43"/>
  <c r="N5" i="43" s="1"/>
  <c r="O5" i="43" s="1"/>
  <c r="F5" i="43"/>
  <c r="F28" i="43" s="1"/>
  <c r="E5" i="43"/>
  <c r="D5" i="43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 s="1"/>
  <c r="N23" i="42"/>
  <c r="O23" i="42" s="1"/>
  <c r="M22" i="42"/>
  <c r="L22" i="42"/>
  <c r="N22" i="42" s="1"/>
  <c r="O22" i="42" s="1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N18" i="42" s="1"/>
  <c r="O18" i="42" s="1"/>
  <c r="D18" i="42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N13" i="42" s="1"/>
  <c r="O13" i="42" s="1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28" i="42" s="1"/>
  <c r="I5" i="42"/>
  <c r="H5" i="42"/>
  <c r="H28" i="42" s="1"/>
  <c r="G5" i="42"/>
  <c r="G28" i="42" s="1"/>
  <c r="F5" i="42"/>
  <c r="E5" i="42"/>
  <c r="D5" i="42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/>
  <c r="M21" i="41"/>
  <c r="L21" i="41"/>
  <c r="K21" i="41"/>
  <c r="J21" i="41"/>
  <c r="I21" i="41"/>
  <c r="N21" i="41" s="1"/>
  <c r="O21" i="41" s="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 s="1"/>
  <c r="M17" i="41"/>
  <c r="L17" i="41"/>
  <c r="L31" i="41" s="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K31" i="41" s="1"/>
  <c r="J5" i="41"/>
  <c r="I5" i="41"/>
  <c r="N5" i="41" s="1"/>
  <c r="O5" i="41" s="1"/>
  <c r="H5" i="41"/>
  <c r="H31" i="41" s="1"/>
  <c r="G5" i="41"/>
  <c r="F5" i="41"/>
  <c r="E5" i="41"/>
  <c r="E31" i="41" s="1"/>
  <c r="D5" i="41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/>
  <c r="M18" i="40"/>
  <c r="L18" i="40"/>
  <c r="K18" i="40"/>
  <c r="J18" i="40"/>
  <c r="I18" i="40"/>
  <c r="H18" i="40"/>
  <c r="G18" i="40"/>
  <c r="G28" i="40" s="1"/>
  <c r="F18" i="40"/>
  <c r="E18" i="40"/>
  <c r="D18" i="40"/>
  <c r="N17" i="40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E28" i="40" s="1"/>
  <c r="D5" i="40"/>
  <c r="N5" i="40" s="1"/>
  <c r="O5" i="40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N25" i="39" s="1"/>
  <c r="O25" i="39" s="1"/>
  <c r="E25" i="39"/>
  <c r="D25" i="39"/>
  <c r="N24" i="39"/>
  <c r="O24" i="39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 s="1"/>
  <c r="M17" i="39"/>
  <c r="M28" i="39" s="1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N13" i="39" s="1"/>
  <c r="O13" i="39" s="1"/>
  <c r="E13" i="39"/>
  <c r="D13" i="39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28" i="39" s="1"/>
  <c r="H5" i="39"/>
  <c r="H28" i="39"/>
  <c r="G5" i="39"/>
  <c r="G28" i="39" s="1"/>
  <c r="F5" i="39"/>
  <c r="E5" i="39"/>
  <c r="D5" i="39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30" i="37" s="1"/>
  <c r="K5" i="37"/>
  <c r="J5" i="37"/>
  <c r="I5" i="37"/>
  <c r="H5" i="37"/>
  <c r="G5" i="37"/>
  <c r="F5" i="37"/>
  <c r="E5" i="37"/>
  <c r="D5" i="37"/>
  <c r="N28" i="36"/>
  <c r="O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L29" i="36" s="1"/>
  <c r="K18" i="36"/>
  <c r="K29" i="36" s="1"/>
  <c r="J18" i="36"/>
  <c r="J29" i="36" s="1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G29" i="36" s="1"/>
  <c r="F13" i="36"/>
  <c r="E13" i="36"/>
  <c r="E29" i="36" s="1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/>
  <c r="N14" i="35"/>
  <c r="O14" i="35" s="1"/>
  <c r="N13" i="35"/>
  <c r="O13" i="35" s="1"/>
  <c r="M12" i="35"/>
  <c r="L12" i="35"/>
  <c r="L29" i="35" s="1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N24" i="34" s="1"/>
  <c r="O24" i="34" s="1"/>
  <c r="D24" i="34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J27" i="34" s="1"/>
  <c r="I17" i="34"/>
  <c r="H17" i="34"/>
  <c r="G17" i="34"/>
  <c r="F17" i="34"/>
  <c r="E17" i="34"/>
  <c r="D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25" i="33"/>
  <c r="N25" i="33" s="1"/>
  <c r="O25" i="33" s="1"/>
  <c r="F25" i="33"/>
  <c r="G25" i="33"/>
  <c r="H25" i="33"/>
  <c r="I25" i="33"/>
  <c r="J25" i="33"/>
  <c r="K25" i="33"/>
  <c r="L25" i="33"/>
  <c r="M25" i="33"/>
  <c r="D25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3" i="33"/>
  <c r="F13" i="33"/>
  <c r="F28" i="33" s="1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J28" i="33" s="1"/>
  <c r="K5" i="33"/>
  <c r="L5" i="33"/>
  <c r="M5" i="33"/>
  <c r="D21" i="33"/>
  <c r="D19" i="33"/>
  <c r="D17" i="33"/>
  <c r="D13" i="33"/>
  <c r="D5" i="33"/>
  <c r="N27" i="33"/>
  <c r="O27" i="33" s="1"/>
  <c r="N26" i="33"/>
  <c r="O26" i="33"/>
  <c r="N22" i="33"/>
  <c r="O22" i="33" s="1"/>
  <c r="N23" i="33"/>
  <c r="O23" i="33" s="1"/>
  <c r="N24" i="33"/>
  <c r="O24" i="33" s="1"/>
  <c r="N20" i="33"/>
  <c r="O20" i="33"/>
  <c r="N15" i="33"/>
  <c r="O15" i="33"/>
  <c r="N16" i="33"/>
  <c r="O16" i="33"/>
  <c r="N7" i="33"/>
  <c r="O7" i="33"/>
  <c r="N8" i="33"/>
  <c r="O8" i="33" s="1"/>
  <c r="N9" i="33"/>
  <c r="O9" i="33" s="1"/>
  <c r="N10" i="33"/>
  <c r="O10" i="33" s="1"/>
  <c r="N11" i="33"/>
  <c r="O11" i="33"/>
  <c r="N12" i="33"/>
  <c r="O12" i="33"/>
  <c r="N6" i="33"/>
  <c r="O6" i="33"/>
  <c r="N18" i="33"/>
  <c r="O18" i="33" s="1"/>
  <c r="N14" i="33"/>
  <c r="O14" i="33" s="1"/>
  <c r="N22" i="40"/>
  <c r="O22" i="40" s="1"/>
  <c r="M27" i="34"/>
  <c r="D27" i="34"/>
  <c r="N25" i="45"/>
  <c r="O25" i="45" s="1"/>
  <c r="N17" i="47"/>
  <c r="O17" i="47" s="1"/>
  <c r="N24" i="47"/>
  <c r="O24" i="47" s="1"/>
  <c r="N5" i="47"/>
  <c r="O5" i="47" s="1"/>
  <c r="F28" i="44" l="1"/>
  <c r="N20" i="42"/>
  <c r="O20" i="42" s="1"/>
  <c r="F28" i="45"/>
  <c r="D30" i="37"/>
  <c r="K26" i="47"/>
  <c r="I27" i="34"/>
  <c r="L28" i="42"/>
  <c r="N20" i="44"/>
  <c r="O20" i="44" s="1"/>
  <c r="N5" i="39"/>
  <c r="O5" i="39" s="1"/>
  <c r="I28" i="33"/>
  <c r="E28" i="33"/>
  <c r="L27" i="34"/>
  <c r="K27" i="34"/>
  <c r="G29" i="35"/>
  <c r="H30" i="37"/>
  <c r="N13" i="37"/>
  <c r="O13" i="37" s="1"/>
  <c r="N13" i="40"/>
  <c r="O13" i="40" s="1"/>
  <c r="M28" i="44"/>
  <c r="N25" i="44"/>
  <c r="O25" i="44" s="1"/>
  <c r="K28" i="45"/>
  <c r="N28" i="45" s="1"/>
  <c r="O28" i="45" s="1"/>
  <c r="K26" i="46"/>
  <c r="N5" i="44"/>
  <c r="O5" i="44" s="1"/>
  <c r="H28" i="33"/>
  <c r="N17" i="33"/>
  <c r="O17" i="33" s="1"/>
  <c r="N21" i="35"/>
  <c r="O21" i="35" s="1"/>
  <c r="N26" i="35"/>
  <c r="O26" i="35" s="1"/>
  <c r="I30" i="37"/>
  <c r="H28" i="40"/>
  <c r="K28" i="40"/>
  <c r="D28" i="43"/>
  <c r="L28" i="45"/>
  <c r="L26" i="46"/>
  <c r="I26" i="48"/>
  <c r="F26" i="46"/>
  <c r="J28" i="39"/>
  <c r="F28" i="40"/>
  <c r="K28" i="42"/>
  <c r="I28" i="45"/>
  <c r="G28" i="43"/>
  <c r="N28" i="43" s="1"/>
  <c r="O28" i="43" s="1"/>
  <c r="N26" i="48"/>
  <c r="G28" i="33"/>
  <c r="N19" i="34"/>
  <c r="O19" i="34" s="1"/>
  <c r="M29" i="36"/>
  <c r="K30" i="37"/>
  <c r="N20" i="37"/>
  <c r="O20" i="37" s="1"/>
  <c r="I28" i="40"/>
  <c r="M28" i="45"/>
  <c r="M26" i="46"/>
  <c r="F26" i="48"/>
  <c r="O21" i="48"/>
  <c r="P21" i="48" s="1"/>
  <c r="H28" i="44"/>
  <c r="N12" i="35"/>
  <c r="O12" i="35" s="1"/>
  <c r="K28" i="33"/>
  <c r="I29" i="36"/>
  <c r="K29" i="35"/>
  <c r="N25" i="36"/>
  <c r="O25" i="36" s="1"/>
  <c r="N24" i="37"/>
  <c r="O24" i="37" s="1"/>
  <c r="N17" i="41"/>
  <c r="O17" i="41" s="1"/>
  <c r="D28" i="33"/>
  <c r="N28" i="33" s="1"/>
  <c r="O28" i="33" s="1"/>
  <c r="G27" i="34"/>
  <c r="N19" i="47"/>
  <c r="O19" i="47" s="1"/>
  <c r="K28" i="39"/>
  <c r="M31" i="41"/>
  <c r="G30" i="37"/>
  <c r="L28" i="40"/>
  <c r="D31" i="41"/>
  <c r="J28" i="44"/>
  <c r="I31" i="41"/>
  <c r="J31" i="41"/>
  <c r="I28" i="43"/>
  <c r="N13" i="34"/>
  <c r="O13" i="34" s="1"/>
  <c r="F30" i="37"/>
  <c r="J28" i="43"/>
  <c r="J26" i="47"/>
  <c r="K26" i="48"/>
  <c r="L28" i="33"/>
  <c r="M26" i="48"/>
  <c r="N19" i="35"/>
  <c r="O19" i="35" s="1"/>
  <c r="N17" i="34"/>
  <c r="O17" i="34" s="1"/>
  <c r="M29" i="35"/>
  <c r="N23" i="35"/>
  <c r="O23" i="35" s="1"/>
  <c r="M30" i="37"/>
  <c r="N17" i="39"/>
  <c r="O17" i="39" s="1"/>
  <c r="N21" i="39"/>
  <c r="O21" i="39" s="1"/>
  <c r="M28" i="40"/>
  <c r="I26" i="47"/>
  <c r="L28" i="43"/>
  <c r="N18" i="45"/>
  <c r="O18" i="45" s="1"/>
  <c r="N21" i="34"/>
  <c r="O21" i="34" s="1"/>
  <c r="N20" i="40"/>
  <c r="O20" i="40" s="1"/>
  <c r="I28" i="42"/>
  <c r="N21" i="33"/>
  <c r="O21" i="33" s="1"/>
  <c r="H29" i="36"/>
  <c r="M26" i="47"/>
  <c r="G28" i="45"/>
  <c r="J30" i="37"/>
  <c r="L28" i="44"/>
  <c r="M28" i="33"/>
  <c r="E27" i="34"/>
  <c r="N27" i="34" s="1"/>
  <c r="O27" i="34" s="1"/>
  <c r="N18" i="36"/>
  <c r="O18" i="36" s="1"/>
  <c r="F31" i="41"/>
  <c r="N13" i="43"/>
  <c r="O13" i="43" s="1"/>
  <c r="K28" i="43"/>
  <c r="N21" i="47"/>
  <c r="O21" i="47" s="1"/>
  <c r="E30" i="37"/>
  <c r="H28" i="45"/>
  <c r="H26" i="46"/>
  <c r="L26" i="47"/>
  <c r="N27" i="37"/>
  <c r="O27" i="37" s="1"/>
  <c r="L28" i="39"/>
  <c r="D28" i="40"/>
  <c r="K28" i="44"/>
  <c r="N28" i="44" s="1"/>
  <c r="O28" i="44" s="1"/>
  <c r="N20" i="45"/>
  <c r="O20" i="45" s="1"/>
  <c r="D26" i="47"/>
  <c r="N26" i="47" s="1"/>
  <c r="O26" i="47" s="1"/>
  <c r="J29" i="35"/>
  <c r="N22" i="36"/>
  <c r="O22" i="36" s="1"/>
  <c r="D28" i="39"/>
  <c r="N28" i="39" s="1"/>
  <c r="O28" i="39" s="1"/>
  <c r="G31" i="41"/>
  <c r="N13" i="41"/>
  <c r="O13" i="41" s="1"/>
  <c r="D28" i="42"/>
  <c r="N28" i="42" s="1"/>
  <c r="O28" i="42" s="1"/>
  <c r="G26" i="47"/>
  <c r="D26" i="48"/>
  <c r="G28" i="44"/>
  <c r="E28" i="45"/>
  <c r="M28" i="42"/>
  <c r="I26" i="46"/>
  <c r="F29" i="35"/>
  <c r="J26" i="46"/>
  <c r="H29" i="35"/>
  <c r="N19" i="33"/>
  <c r="O19" i="33" s="1"/>
  <c r="N18" i="37"/>
  <c r="O18" i="37" s="1"/>
  <c r="E28" i="39"/>
  <c r="N5" i="42"/>
  <c r="O5" i="42" s="1"/>
  <c r="E28" i="43"/>
  <c r="N22" i="44"/>
  <c r="O22" i="44" s="1"/>
  <c r="E26" i="47"/>
  <c r="N5" i="33"/>
  <c r="O5" i="33" s="1"/>
  <c r="I29" i="35"/>
  <c r="D29" i="36"/>
  <c r="N29" i="36" s="1"/>
  <c r="O29" i="36" s="1"/>
  <c r="N13" i="36"/>
  <c r="O13" i="36" s="1"/>
  <c r="F28" i="39"/>
  <c r="N25" i="40"/>
  <c r="O25" i="40" s="1"/>
  <c r="F28" i="42"/>
  <c r="N12" i="46"/>
  <c r="O12" i="46" s="1"/>
  <c r="F26" i="47"/>
  <c r="O24" i="49"/>
  <c r="P24" i="49" s="1"/>
  <c r="N31" i="41"/>
  <c r="O31" i="41" s="1"/>
  <c r="N20" i="36"/>
  <c r="O20" i="36" s="1"/>
  <c r="N5" i="46"/>
  <c r="O5" i="46" s="1"/>
  <c r="N25" i="43"/>
  <c r="O25" i="43" s="1"/>
  <c r="N5" i="35"/>
  <c r="O5" i="35" s="1"/>
  <c r="F27" i="34"/>
  <c r="N5" i="34"/>
  <c r="O5" i="34" s="1"/>
  <c r="H27" i="34"/>
  <c r="D26" i="46"/>
  <c r="N12" i="47"/>
  <c r="O12" i="47" s="1"/>
  <c r="J28" i="40"/>
  <c r="N5" i="45"/>
  <c r="O5" i="45" s="1"/>
  <c r="N18" i="43"/>
  <c r="O18" i="43" s="1"/>
  <c r="D29" i="35"/>
  <c r="N18" i="40"/>
  <c r="O18" i="40" s="1"/>
  <c r="N5" i="37"/>
  <c r="O5" i="37" s="1"/>
  <c r="O19" i="48"/>
  <c r="P19" i="48" s="1"/>
  <c r="E28" i="42"/>
  <c r="N13" i="33"/>
  <c r="O13" i="33" s="1"/>
  <c r="F29" i="36"/>
  <c r="O5" i="48"/>
  <c r="P5" i="48" s="1"/>
  <c r="N5" i="36"/>
  <c r="O5" i="36" s="1"/>
  <c r="E29" i="35"/>
  <c r="N28" i="40" l="1"/>
  <c r="O28" i="40" s="1"/>
  <c r="N26" i="46"/>
  <c r="O26" i="46" s="1"/>
  <c r="N30" i="37"/>
  <c r="O30" i="37" s="1"/>
  <c r="N29" i="35"/>
  <c r="O29" i="35" s="1"/>
  <c r="O26" i="48"/>
  <c r="P26" i="48" s="1"/>
</calcChain>
</file>

<file path=xl/sharedStrings.xml><?xml version="1.0" encoding="utf-8"?>
<sst xmlns="http://schemas.openxmlformats.org/spreadsheetml/2006/main" count="745" uniqueCount="94">
  <si>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</si>
  <si>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</si>
  <si>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</si>
  <si>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</si>
  <si>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</si>
  <si>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</si>
  <si>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</si>
  <si>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</si>
  <si>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</si>
  <si>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</si>
  <si>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</si>
  <si>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</si>
  <si>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</si>
  <si>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</si>
  <si>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</si>
  <si>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</si>
  <si>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</si>
  <si>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</si>
  <si>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</si>
  <si>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</si>
  <si>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</si>
  <si>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</si>
  <si>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</si>
  <si>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</si>
  <si>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</si>
  <si>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</si>
  <si>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</si>
  <si>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</si>
  <si>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</si>
  <si>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</si>
  <si>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</si>
  <si>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Other Physical Environment</t>
  </si>
  <si>
    <t>Transportation</t>
  </si>
  <si>
    <t>Road and Street Facilities</t>
  </si>
  <si>
    <t>Culture / Recreation</t>
  </si>
  <si>
    <t>Parks and Recreation</t>
  </si>
  <si>
    <t>Special Events</t>
  </si>
  <si>
    <t>Special Recreation Facilities</t>
  </si>
  <si>
    <t>Inter-Fund Group Transfers Out</t>
  </si>
  <si>
    <t>Proprietary - Non-Operating Interest Expense</t>
  </si>
  <si>
    <t>Other Uses and Non-Operating</t>
  </si>
  <si>
    <t>2009 Municipal Population:</t>
  </si>
  <si>
    <t>Palm Beach Gardens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</si>
  <si>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</si>
  <si>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</si>
  <si>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</si>
  <si>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</si>
  <si>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Emergency and Disaster Relief Services</t>
  </si>
  <si>
    <t>Economic Environment</t>
  </si>
  <si>
    <t>Employment Opportunity and Development</t>
  </si>
  <si>
    <t>Payment to Refunded Bond Escrow Agent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</si>
  <si>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</si>
  <si>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</si>
  <si>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</si>
  <si>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</si>
  <si>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</si>
  <si>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</si>
  <si>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</si>
  <si>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</si>
  <si>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</si>
  <si>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Emergency and Disaster Relief</t>
  </si>
  <si>
    <t>Road / Street Facilities</t>
  </si>
  <si>
    <t>Parks / Recreation</t>
  </si>
  <si>
    <t>Special Facilities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</si>
  <si>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</si>
  <si>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</si>
  <si>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</si>
  <si>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</si>
  <si>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</si>
  <si>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Industry Development</t>
  </si>
  <si>
    <t>Special Items (Loss)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</si>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</sst>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20CF-8DB7-4818-8C56-A99E938339FA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41188551</v>
      </c>
      <c r="E5" s="103">
        <f>SUM(E6:E11)</f>
        <v>0</v>
      </c>
      <c r="F5" s="103">
        <f>SUM(F6:F11)</f>
        <v>0</v>
      </c>
      <c r="G5" s="103">
        <f>SUM(G6:G11)</f>
        <v>6227798</v>
      </c>
      <c r="H5" s="103">
        <f>SUM(H6:H11)</f>
        <v>0</v>
      </c>
      <c r="I5" s="103">
        <f>SUM(I6:I11)</f>
        <v>0</v>
      </c>
      <c r="J5" s="103">
        <f>SUM(J6:J11)</f>
        <v>12895785</v>
      </c>
      <c r="K5" s="103">
        <f>SUM(K6:K11)</f>
        <v>128764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60440898</v>
      </c>
      <c r="P5" s="105">
        <f>(O5/P$28)</f>
        <v>982.50724190061283</v>
      </c>
      <c r="Q5" s="106"/>
    </row>
    <row r="6" spans="1:134">
      <c r="A6" s="108"/>
      <c r="B6" s="109">
        <v>511</v>
      </c>
      <c r="C6" s="110" t="s">
        <v>19</v>
      </c>
      <c r="D6" s="111">
        <v>497192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497192</v>
      </c>
      <c r="P6" s="112">
        <f>(O6/P$28)</f>
        <v>8.0821886632963249</v>
      </c>
      <c r="Q6" s="113"/>
    </row>
    <row r="7" spans="1:134">
      <c r="A7" s="108"/>
      <c r="B7" s="109">
        <v>512</v>
      </c>
      <c r="C7" s="110" t="s">
        <v>20</v>
      </c>
      <c r="D7" s="111">
        <v>6708262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6708262</v>
      </c>
      <c r="P7" s="112">
        <f>(O7/P$28)</f>
        <v>109.04728774159989</v>
      </c>
      <c r="Q7" s="113"/>
    </row>
    <row r="8" spans="1:134">
      <c r="A8" s="108"/>
      <c r="B8" s="109">
        <v>513</v>
      </c>
      <c r="C8" s="110" t="s">
        <v>21</v>
      </c>
      <c r="D8" s="111">
        <v>2544971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2544971</v>
      </c>
      <c r="P8" s="112">
        <f>(O8/P$28)</f>
        <v>41.370206609555083</v>
      </c>
      <c r="Q8" s="113"/>
    </row>
    <row r="9" spans="1:134">
      <c r="A9" s="108"/>
      <c r="B9" s="109">
        <v>514</v>
      </c>
      <c r="C9" s="110" t="s">
        <v>22</v>
      </c>
      <c r="D9" s="111">
        <v>683015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683015</v>
      </c>
      <c r="P9" s="112">
        <f>(O9/P$28)</f>
        <v>11.102865874473723</v>
      </c>
      <c r="Q9" s="113"/>
    </row>
    <row r="10" spans="1:134">
      <c r="A10" s="108"/>
      <c r="B10" s="109">
        <v>515</v>
      </c>
      <c r="C10" s="110" t="s">
        <v>23</v>
      </c>
      <c r="D10" s="111">
        <v>3999843</v>
      </c>
      <c r="E10" s="111">
        <v>0</v>
      </c>
      <c r="F10" s="111">
        <v>0</v>
      </c>
      <c r="G10" s="111">
        <v>66585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4066428</v>
      </c>
      <c r="P10" s="112">
        <f>(O10/P$28)</f>
        <v>66.102508249752105</v>
      </c>
      <c r="Q10" s="113"/>
    </row>
    <row r="11" spans="1:134">
      <c r="A11" s="108"/>
      <c r="B11" s="109">
        <v>519</v>
      </c>
      <c r="C11" s="110" t="s">
        <v>25</v>
      </c>
      <c r="D11" s="111">
        <v>26755268</v>
      </c>
      <c r="E11" s="111">
        <v>0</v>
      </c>
      <c r="F11" s="111">
        <v>0</v>
      </c>
      <c r="G11" s="111">
        <v>6161213</v>
      </c>
      <c r="H11" s="111">
        <v>0</v>
      </c>
      <c r="I11" s="111">
        <v>0</v>
      </c>
      <c r="J11" s="111">
        <v>12895785</v>
      </c>
      <c r="K11" s="111">
        <v>128764</v>
      </c>
      <c r="L11" s="111">
        <v>0</v>
      </c>
      <c r="M11" s="111">
        <v>0</v>
      </c>
      <c r="N11" s="111">
        <v>0</v>
      </c>
      <c r="O11" s="111">
        <f t="shared" si="0"/>
        <v>45941030</v>
      </c>
      <c r="P11" s="112">
        <f>(O11/P$28)</f>
        <v>746.80218476193568</v>
      </c>
      <c r="Q11" s="113"/>
    </row>
    <row r="12" spans="1:134" ht="15.75">
      <c r="A12" s="114" t="s">
        <v>26</v>
      </c>
      <c r="B12" s="115"/>
      <c r="C12" s="116"/>
      <c r="D12" s="117">
        <f>SUM(D13:D16)</f>
        <v>74609596</v>
      </c>
      <c r="E12" s="117">
        <f>SUM(E13:E16)</f>
        <v>545597</v>
      </c>
      <c r="F12" s="117">
        <f>SUM(F13:F16)</f>
        <v>0</v>
      </c>
      <c r="G12" s="117">
        <f>SUM(G13:G16)</f>
        <v>261512</v>
      </c>
      <c r="H12" s="117">
        <f>SUM(H13:H16)</f>
        <v>0</v>
      </c>
      <c r="I12" s="117">
        <f>SUM(I13:I16)</f>
        <v>0</v>
      </c>
      <c r="J12" s="117">
        <f>SUM(J13:J16)</f>
        <v>0</v>
      </c>
      <c r="K12" s="117">
        <f>SUM(K13:K16)</f>
        <v>14059701</v>
      </c>
      <c r="L12" s="117">
        <f>SUM(L13:L16)</f>
        <v>0</v>
      </c>
      <c r="M12" s="117">
        <f>SUM(M13:M16)</f>
        <v>0</v>
      </c>
      <c r="N12" s="117">
        <f>SUM(N13:N16)</f>
        <v>0</v>
      </c>
      <c r="O12" s="118">
        <f>SUM(D12:N12)</f>
        <v>89476406</v>
      </c>
      <c r="P12" s="119">
        <f>(O12/P$28)</f>
        <v>1454.498853975324</v>
      </c>
      <c r="Q12" s="120"/>
    </row>
    <row r="13" spans="1:134">
      <c r="A13" s="108"/>
      <c r="B13" s="109">
        <v>521</v>
      </c>
      <c r="C13" s="110" t="s">
        <v>27</v>
      </c>
      <c r="D13" s="111">
        <v>30645687</v>
      </c>
      <c r="E13" s="111">
        <v>545597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7627648</v>
      </c>
      <c r="L13" s="111">
        <v>0</v>
      </c>
      <c r="M13" s="111">
        <v>0</v>
      </c>
      <c r="N13" s="111">
        <v>0</v>
      </c>
      <c r="O13" s="111">
        <f>SUM(D13:N13)</f>
        <v>38818932</v>
      </c>
      <c r="P13" s="112">
        <f>(O13/P$28)</f>
        <v>631.02771591592568</v>
      </c>
      <c r="Q13" s="113"/>
    </row>
    <row r="14" spans="1:134">
      <c r="A14" s="108"/>
      <c r="B14" s="109">
        <v>522</v>
      </c>
      <c r="C14" s="110" t="s">
        <v>28</v>
      </c>
      <c r="D14" s="111">
        <v>35794297</v>
      </c>
      <c r="E14" s="111">
        <v>0</v>
      </c>
      <c r="F14" s="111">
        <v>0</v>
      </c>
      <c r="G14" s="111">
        <v>261512</v>
      </c>
      <c r="H14" s="111">
        <v>0</v>
      </c>
      <c r="I14" s="111">
        <v>0</v>
      </c>
      <c r="J14" s="111">
        <v>0</v>
      </c>
      <c r="K14" s="111">
        <v>6432053</v>
      </c>
      <c r="L14" s="111">
        <v>0</v>
      </c>
      <c r="M14" s="111">
        <v>0</v>
      </c>
      <c r="N14" s="111">
        <v>0</v>
      </c>
      <c r="O14" s="111">
        <f t="shared" ref="O14:O16" si="1">SUM(D14:N14)</f>
        <v>42487862</v>
      </c>
      <c r="P14" s="112">
        <f>(O14/P$28)</f>
        <v>690.66862818407924</v>
      </c>
      <c r="Q14" s="113"/>
    </row>
    <row r="15" spans="1:134">
      <c r="A15" s="108"/>
      <c r="B15" s="109">
        <v>524</v>
      </c>
      <c r="C15" s="110" t="s">
        <v>29</v>
      </c>
      <c r="D15" s="111">
        <v>3243257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3243257</v>
      </c>
      <c r="P15" s="112">
        <f>(O15/P$28)</f>
        <v>52.721312807841734</v>
      </c>
      <c r="Q15" s="113"/>
    </row>
    <row r="16" spans="1:134">
      <c r="A16" s="108"/>
      <c r="B16" s="109">
        <v>525</v>
      </c>
      <c r="C16" s="110" t="s">
        <v>47</v>
      </c>
      <c r="D16" s="111">
        <v>4926355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4926355</v>
      </c>
      <c r="P16" s="112">
        <f>(O16/P$28)</f>
        <v>80.081197067477277</v>
      </c>
      <c r="Q16" s="113"/>
    </row>
    <row r="17" spans="1:120" ht="15.75">
      <c r="A17" s="114" t="s">
        <v>30</v>
      </c>
      <c r="B17" s="115"/>
      <c r="C17" s="116"/>
      <c r="D17" s="117">
        <f>SUM(D18:D18)</f>
        <v>6717995</v>
      </c>
      <c r="E17" s="117">
        <f>SUM(E18:E18)</f>
        <v>1374379</v>
      </c>
      <c r="F17" s="117">
        <f>SUM(F18:F18)</f>
        <v>0</v>
      </c>
      <c r="G17" s="117">
        <f>SUM(G18:G18)</f>
        <v>0</v>
      </c>
      <c r="H17" s="117">
        <f>SUM(H18:H18)</f>
        <v>0</v>
      </c>
      <c r="I17" s="117">
        <f>SUM(I18:I18)</f>
        <v>0</v>
      </c>
      <c r="J17" s="117">
        <f>SUM(J18:J18)</f>
        <v>5363829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8">
        <f>SUM(D17:N17)</f>
        <v>13456203</v>
      </c>
      <c r="P17" s="119">
        <f>(O17/P$28)</f>
        <v>218.73958417998276</v>
      </c>
      <c r="Q17" s="120"/>
    </row>
    <row r="18" spans="1:120">
      <c r="A18" s="108"/>
      <c r="B18" s="109">
        <v>539</v>
      </c>
      <c r="C18" s="110" t="s">
        <v>31</v>
      </c>
      <c r="D18" s="111">
        <v>6717995</v>
      </c>
      <c r="E18" s="111">
        <v>1374379</v>
      </c>
      <c r="F18" s="111">
        <v>0</v>
      </c>
      <c r="G18" s="111">
        <v>0</v>
      </c>
      <c r="H18" s="111">
        <v>0</v>
      </c>
      <c r="I18" s="111">
        <v>0</v>
      </c>
      <c r="J18" s="111">
        <v>5363829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25" si="2">SUM(D18:N18)</f>
        <v>13456203</v>
      </c>
      <c r="P18" s="112">
        <f>(O18/P$28)</f>
        <v>218.73958417998276</v>
      </c>
      <c r="Q18" s="113"/>
    </row>
    <row r="19" spans="1:120" ht="15.75">
      <c r="A19" s="114" t="s">
        <v>32</v>
      </c>
      <c r="B19" s="115"/>
      <c r="C19" s="116"/>
      <c r="D19" s="117">
        <f>SUM(D20:D20)</f>
        <v>9864531</v>
      </c>
      <c r="E19" s="117">
        <f>SUM(E20:E20)</f>
        <v>0</v>
      </c>
      <c r="F19" s="117">
        <f>SUM(F20:F20)</f>
        <v>0</v>
      </c>
      <c r="G19" s="117">
        <f>SUM(G20:G20)</f>
        <v>1989287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 t="shared" si="2"/>
        <v>11853818</v>
      </c>
      <c r="P19" s="119">
        <f>(O19/P$28)</f>
        <v>192.6917437456313</v>
      </c>
      <c r="Q19" s="120"/>
    </row>
    <row r="20" spans="1:120">
      <c r="A20" s="108"/>
      <c r="B20" s="109">
        <v>541</v>
      </c>
      <c r="C20" s="110" t="s">
        <v>33</v>
      </c>
      <c r="D20" s="111">
        <v>9864531</v>
      </c>
      <c r="E20" s="111">
        <v>0</v>
      </c>
      <c r="F20" s="111">
        <v>0</v>
      </c>
      <c r="G20" s="111">
        <v>1989287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11853818</v>
      </c>
      <c r="P20" s="112">
        <f>(O20/P$28)</f>
        <v>192.6917437456313</v>
      </c>
      <c r="Q20" s="113"/>
    </row>
    <row r="21" spans="1:120" ht="15.75">
      <c r="A21" s="114" t="s">
        <v>48</v>
      </c>
      <c r="B21" s="115"/>
      <c r="C21" s="116"/>
      <c r="D21" s="117">
        <f>SUM(D22:D22)</f>
        <v>17500</v>
      </c>
      <c r="E21" s="117">
        <f>SUM(E22:E22)</f>
        <v>0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 t="shared" si="2"/>
        <v>17500</v>
      </c>
      <c r="P21" s="119">
        <f>(O21/P$28)</f>
        <v>0.28447421038087034</v>
      </c>
      <c r="Q21" s="120"/>
    </row>
    <row r="22" spans="1:120">
      <c r="A22" s="121"/>
      <c r="B22" s="122">
        <v>551</v>
      </c>
      <c r="C22" s="123" t="s">
        <v>49</v>
      </c>
      <c r="D22" s="111">
        <v>17500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17500</v>
      </c>
      <c r="P22" s="112">
        <f>(O22/P$28)</f>
        <v>0.28447421038087034</v>
      </c>
      <c r="Q22" s="113"/>
    </row>
    <row r="23" spans="1:120" ht="15.75">
      <c r="A23" s="114" t="s">
        <v>34</v>
      </c>
      <c r="B23" s="115"/>
      <c r="C23" s="116"/>
      <c r="D23" s="117">
        <f>SUM(D24:D25)</f>
        <v>3080281</v>
      </c>
      <c r="E23" s="117">
        <f>SUM(E24:E25)</f>
        <v>12427010</v>
      </c>
      <c r="F23" s="117">
        <f>SUM(F24:F25)</f>
        <v>0</v>
      </c>
      <c r="G23" s="117">
        <f>SUM(G24:G25)</f>
        <v>3119946</v>
      </c>
      <c r="H23" s="117">
        <f>SUM(H24:H25)</f>
        <v>0</v>
      </c>
      <c r="I23" s="117">
        <f>SUM(I24:I25)</f>
        <v>0</v>
      </c>
      <c r="J23" s="117">
        <f>SUM(J24:J25)</f>
        <v>0</v>
      </c>
      <c r="K23" s="117">
        <f>SUM(K24:K25)</f>
        <v>0</v>
      </c>
      <c r="L23" s="117">
        <f>SUM(L24:L25)</f>
        <v>0</v>
      </c>
      <c r="M23" s="117">
        <f>SUM(M24:M25)</f>
        <v>0</v>
      </c>
      <c r="N23" s="117">
        <f>SUM(N24:N25)</f>
        <v>0</v>
      </c>
      <c r="O23" s="117">
        <f>SUM(D23:N23)</f>
        <v>18627237</v>
      </c>
      <c r="P23" s="119">
        <f>(O23/P$28)</f>
        <v>302.7982021229904</v>
      </c>
      <c r="Q23" s="113"/>
    </row>
    <row r="24" spans="1:120">
      <c r="A24" s="108"/>
      <c r="B24" s="109">
        <v>572</v>
      </c>
      <c r="C24" s="110" t="s">
        <v>35</v>
      </c>
      <c r="D24" s="111">
        <v>3080281</v>
      </c>
      <c r="E24" s="111">
        <v>7583989</v>
      </c>
      <c r="F24" s="111">
        <v>0</v>
      </c>
      <c r="G24" s="111">
        <v>3119946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13784216</v>
      </c>
      <c r="P24" s="112">
        <f>(O24/P$28)</f>
        <v>224.07165498967765</v>
      </c>
      <c r="Q24" s="113"/>
    </row>
    <row r="25" spans="1:120" ht="15.75" thickBot="1">
      <c r="A25" s="108"/>
      <c r="B25" s="109">
        <v>575</v>
      </c>
      <c r="C25" s="110" t="s">
        <v>37</v>
      </c>
      <c r="D25" s="111">
        <v>0</v>
      </c>
      <c r="E25" s="111">
        <v>4843021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4843021</v>
      </c>
      <c r="P25" s="112">
        <f>(O25/P$28)</f>
        <v>78.726547133312749</v>
      </c>
      <c r="Q25" s="113"/>
    </row>
    <row r="26" spans="1:120" ht="16.5" thickBot="1">
      <c r="A26" s="124" t="s">
        <v>10</v>
      </c>
      <c r="B26" s="125"/>
      <c r="C26" s="126"/>
      <c r="D26" s="127">
        <f>SUM(D5,D12,D17,D19,D21,D23)</f>
        <v>135478454</v>
      </c>
      <c r="E26" s="127">
        <f t="shared" ref="E26:N26" si="3">SUM(E5,E12,E17,E19,E21,E23)</f>
        <v>14346986</v>
      </c>
      <c r="F26" s="127">
        <f t="shared" si="3"/>
        <v>0</v>
      </c>
      <c r="G26" s="127">
        <f t="shared" si="3"/>
        <v>11598543</v>
      </c>
      <c r="H26" s="127">
        <f t="shared" si="3"/>
        <v>0</v>
      </c>
      <c r="I26" s="127">
        <f t="shared" si="3"/>
        <v>0</v>
      </c>
      <c r="J26" s="127">
        <f t="shared" si="3"/>
        <v>18259614</v>
      </c>
      <c r="K26" s="127">
        <f t="shared" si="3"/>
        <v>14188465</v>
      </c>
      <c r="L26" s="127">
        <f t="shared" si="3"/>
        <v>0</v>
      </c>
      <c r="M26" s="127">
        <f t="shared" si="3"/>
        <v>0</v>
      </c>
      <c r="N26" s="127">
        <f t="shared" si="3"/>
        <v>0</v>
      </c>
      <c r="O26" s="127">
        <f>SUM(D26:N26)</f>
        <v>193872062</v>
      </c>
      <c r="P26" s="128">
        <f>(O26/P$28)</f>
        <v>3151.5201001349219</v>
      </c>
      <c r="Q26" s="106"/>
      <c r="R26" s="129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</row>
    <row r="27" spans="1:120">
      <c r="A27" s="130"/>
      <c r="B27" s="131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3"/>
    </row>
    <row r="28" spans="1:120">
      <c r="A28" s="134"/>
      <c r="B28" s="135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9" t="s">
        <v>93</v>
      </c>
      <c r="N28" s="139"/>
      <c r="O28" s="139"/>
      <c r="P28" s="137">
        <v>61517</v>
      </c>
    </row>
    <row r="29" spans="1:120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43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19135561</v>
      </c>
      <c r="E5" s="59">
        <f t="shared" si="0"/>
        <v>0</v>
      </c>
      <c r="F5" s="59">
        <f t="shared" si="0"/>
        <v>0</v>
      </c>
      <c r="G5" s="59">
        <f t="shared" si="0"/>
        <v>53385</v>
      </c>
      <c r="H5" s="59">
        <f t="shared" si="0"/>
        <v>0</v>
      </c>
      <c r="I5" s="59">
        <f t="shared" si="0"/>
        <v>0</v>
      </c>
      <c r="J5" s="59">
        <f t="shared" si="0"/>
        <v>6437326</v>
      </c>
      <c r="K5" s="59">
        <f t="shared" si="0"/>
        <v>4574550</v>
      </c>
      <c r="L5" s="59">
        <f t="shared" si="0"/>
        <v>0</v>
      </c>
      <c r="M5" s="59">
        <f t="shared" si="0"/>
        <v>0</v>
      </c>
      <c r="N5" s="60">
        <f>SUM(D5:M5)</f>
        <v>30200822</v>
      </c>
      <c r="O5" s="61">
        <f t="shared" ref="O5:O28" si="1">(N5/O$30)</f>
        <v>603.20814109093817</v>
      </c>
      <c r="P5" s="62"/>
    </row>
    <row r="6" spans="1:133">
      <c r="A6" s="64"/>
      <c r="B6" s="65">
        <v>511</v>
      </c>
      <c r="C6" s="66" t="s">
        <v>19</v>
      </c>
      <c r="D6" s="67">
        <v>323369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323369</v>
      </c>
      <c r="O6" s="68">
        <f t="shared" si="1"/>
        <v>6.4587253080871632</v>
      </c>
      <c r="P6" s="69"/>
    </row>
    <row r="7" spans="1:133">
      <c r="A7" s="64"/>
      <c r="B7" s="65">
        <v>512</v>
      </c>
      <c r="C7" s="66" t="s">
        <v>20</v>
      </c>
      <c r="D7" s="67">
        <v>2845363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2845363</v>
      </c>
      <c r="O7" s="68">
        <f t="shared" si="1"/>
        <v>56.831106317534505</v>
      </c>
      <c r="P7" s="69"/>
    </row>
    <row r="8" spans="1:133">
      <c r="A8" s="64"/>
      <c r="B8" s="65">
        <v>513</v>
      </c>
      <c r="C8" s="66" t="s">
        <v>21</v>
      </c>
      <c r="D8" s="67">
        <v>1505313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1505313</v>
      </c>
      <c r="O8" s="68">
        <f t="shared" si="1"/>
        <v>30.065971598058603</v>
      </c>
      <c r="P8" s="69"/>
    </row>
    <row r="9" spans="1:133">
      <c r="A9" s="64"/>
      <c r="B9" s="65">
        <v>514</v>
      </c>
      <c r="C9" s="66" t="s">
        <v>22</v>
      </c>
      <c r="D9" s="67">
        <v>333051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333051</v>
      </c>
      <c r="O9" s="68">
        <f t="shared" si="1"/>
        <v>6.6521061777218531</v>
      </c>
      <c r="P9" s="69"/>
    </row>
    <row r="10" spans="1:133">
      <c r="A10" s="64"/>
      <c r="B10" s="65">
        <v>515</v>
      </c>
      <c r="C10" s="66" t="s">
        <v>23</v>
      </c>
      <c r="D10" s="67">
        <v>1579453</v>
      </c>
      <c r="E10" s="67">
        <v>0</v>
      </c>
      <c r="F10" s="67">
        <v>0</v>
      </c>
      <c r="G10" s="67">
        <v>30865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1610318</v>
      </c>
      <c r="O10" s="68">
        <f t="shared" si="1"/>
        <v>32.163261229951864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4574550</v>
      </c>
      <c r="L11" s="67">
        <v>0</v>
      </c>
      <c r="M11" s="67">
        <v>0</v>
      </c>
      <c r="N11" s="67">
        <f t="shared" si="2"/>
        <v>4574550</v>
      </c>
      <c r="O11" s="68">
        <f t="shared" si="1"/>
        <v>91.368566121397322</v>
      </c>
      <c r="P11" s="69"/>
    </row>
    <row r="12" spans="1:133">
      <c r="A12" s="64"/>
      <c r="B12" s="65">
        <v>519</v>
      </c>
      <c r="C12" s="66" t="s">
        <v>59</v>
      </c>
      <c r="D12" s="67">
        <v>12549012</v>
      </c>
      <c r="E12" s="67">
        <v>0</v>
      </c>
      <c r="F12" s="67">
        <v>0</v>
      </c>
      <c r="G12" s="67">
        <v>22520</v>
      </c>
      <c r="H12" s="67">
        <v>0</v>
      </c>
      <c r="I12" s="67">
        <v>0</v>
      </c>
      <c r="J12" s="67">
        <v>6437326</v>
      </c>
      <c r="K12" s="67">
        <v>0</v>
      </c>
      <c r="L12" s="67">
        <v>0</v>
      </c>
      <c r="M12" s="67">
        <v>0</v>
      </c>
      <c r="N12" s="67">
        <f t="shared" si="2"/>
        <v>19008858</v>
      </c>
      <c r="O12" s="68">
        <f t="shared" si="1"/>
        <v>379.6684043381868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SUM(D14:D17)</f>
        <v>43357432</v>
      </c>
      <c r="E13" s="73">
        <f t="shared" si="3"/>
        <v>367076</v>
      </c>
      <c r="F13" s="73">
        <f t="shared" si="3"/>
        <v>0</v>
      </c>
      <c r="G13" s="73">
        <f t="shared" si="3"/>
        <v>151540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8" si="4">SUM(D13:M13)</f>
        <v>43876048</v>
      </c>
      <c r="O13" s="75">
        <f t="shared" si="1"/>
        <v>876.34665548165458</v>
      </c>
      <c r="P13" s="76"/>
    </row>
    <row r="14" spans="1:133">
      <c r="A14" s="64"/>
      <c r="B14" s="65">
        <v>521</v>
      </c>
      <c r="C14" s="66" t="s">
        <v>27</v>
      </c>
      <c r="D14" s="67">
        <v>18928324</v>
      </c>
      <c r="E14" s="67">
        <v>367076</v>
      </c>
      <c r="F14" s="67">
        <v>0</v>
      </c>
      <c r="G14" s="67">
        <v>147910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19443310</v>
      </c>
      <c r="O14" s="68">
        <f t="shared" si="1"/>
        <v>388.34581660574833</v>
      </c>
      <c r="P14" s="69"/>
    </row>
    <row r="15" spans="1:133">
      <c r="A15" s="64"/>
      <c r="B15" s="65">
        <v>522</v>
      </c>
      <c r="C15" s="66" t="s">
        <v>28</v>
      </c>
      <c r="D15" s="67">
        <v>19794794</v>
      </c>
      <c r="E15" s="67">
        <v>0</v>
      </c>
      <c r="F15" s="67">
        <v>0</v>
      </c>
      <c r="G15" s="67">
        <v>3630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19798424</v>
      </c>
      <c r="O15" s="68">
        <f t="shared" si="1"/>
        <v>395.4385922863363</v>
      </c>
      <c r="P15" s="69"/>
    </row>
    <row r="16" spans="1:133">
      <c r="A16" s="64"/>
      <c r="B16" s="65">
        <v>524</v>
      </c>
      <c r="C16" s="66" t="s">
        <v>29</v>
      </c>
      <c r="D16" s="67">
        <v>1941684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1941684</v>
      </c>
      <c r="O16" s="68">
        <f t="shared" si="1"/>
        <v>38.781712505242972</v>
      </c>
      <c r="P16" s="69"/>
    </row>
    <row r="17" spans="1:119">
      <c r="A17" s="64"/>
      <c r="B17" s="65">
        <v>525</v>
      </c>
      <c r="C17" s="66" t="s">
        <v>60</v>
      </c>
      <c r="D17" s="67">
        <v>2692630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2692630</v>
      </c>
      <c r="O17" s="68">
        <f t="shared" si="1"/>
        <v>53.780534084327002</v>
      </c>
      <c r="P17" s="69"/>
    </row>
    <row r="18" spans="1:119" ht="15.75">
      <c r="A18" s="70" t="s">
        <v>30</v>
      </c>
      <c r="B18" s="71"/>
      <c r="C18" s="72"/>
      <c r="D18" s="73">
        <f t="shared" ref="D18:M18" si="5">SUM(D19:D19)</f>
        <v>3658965</v>
      </c>
      <c r="E18" s="73">
        <f t="shared" si="5"/>
        <v>1424863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2528716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7612544</v>
      </c>
      <c r="O18" s="75">
        <f t="shared" si="1"/>
        <v>152.04713683663891</v>
      </c>
      <c r="P18" s="76"/>
    </row>
    <row r="19" spans="1:119">
      <c r="A19" s="64"/>
      <c r="B19" s="65">
        <v>539</v>
      </c>
      <c r="C19" s="66" t="s">
        <v>31</v>
      </c>
      <c r="D19" s="67">
        <v>3658965</v>
      </c>
      <c r="E19" s="67">
        <v>1424863</v>
      </c>
      <c r="F19" s="67">
        <v>0</v>
      </c>
      <c r="G19" s="67">
        <v>0</v>
      </c>
      <c r="H19" s="67">
        <v>0</v>
      </c>
      <c r="I19" s="67">
        <v>0</v>
      </c>
      <c r="J19" s="67">
        <v>2528716</v>
      </c>
      <c r="K19" s="67">
        <v>0</v>
      </c>
      <c r="L19" s="67">
        <v>0</v>
      </c>
      <c r="M19" s="67">
        <v>0</v>
      </c>
      <c r="N19" s="67">
        <f t="shared" si="4"/>
        <v>7612544</v>
      </c>
      <c r="O19" s="68">
        <f t="shared" si="1"/>
        <v>152.04713683663891</v>
      </c>
      <c r="P19" s="69"/>
    </row>
    <row r="20" spans="1:119" ht="15.75">
      <c r="A20" s="70" t="s">
        <v>32</v>
      </c>
      <c r="B20" s="71"/>
      <c r="C20" s="72"/>
      <c r="D20" s="73">
        <f t="shared" ref="D20:M20" si="6">SUM(D21:D21)</f>
        <v>1156710</v>
      </c>
      <c r="E20" s="73">
        <f t="shared" si="6"/>
        <v>0</v>
      </c>
      <c r="F20" s="73">
        <f t="shared" si="6"/>
        <v>0</v>
      </c>
      <c r="G20" s="73">
        <f t="shared" si="6"/>
        <v>47466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4"/>
        <v>1204176</v>
      </c>
      <c r="O20" s="75">
        <f t="shared" si="1"/>
        <v>24.051291269698606</v>
      </c>
      <c r="P20" s="76"/>
    </row>
    <row r="21" spans="1:119">
      <c r="A21" s="64"/>
      <c r="B21" s="65">
        <v>541</v>
      </c>
      <c r="C21" s="66" t="s">
        <v>61</v>
      </c>
      <c r="D21" s="67">
        <v>1156710</v>
      </c>
      <c r="E21" s="67">
        <v>0</v>
      </c>
      <c r="F21" s="67">
        <v>0</v>
      </c>
      <c r="G21" s="67">
        <v>47466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1204176</v>
      </c>
      <c r="O21" s="68">
        <f t="shared" si="1"/>
        <v>24.051291269698606</v>
      </c>
      <c r="P21" s="69"/>
    </row>
    <row r="22" spans="1:119" ht="15.75">
      <c r="A22" s="70" t="s">
        <v>34</v>
      </c>
      <c r="B22" s="71"/>
      <c r="C22" s="72"/>
      <c r="D22" s="73">
        <f t="shared" ref="D22:M22" si="7">SUM(D23:D24)</f>
        <v>814910</v>
      </c>
      <c r="E22" s="73">
        <f t="shared" si="7"/>
        <v>5149066</v>
      </c>
      <c r="F22" s="73">
        <f t="shared" si="7"/>
        <v>0</v>
      </c>
      <c r="G22" s="73">
        <f t="shared" si="7"/>
        <v>146418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4"/>
        <v>6110394</v>
      </c>
      <c r="O22" s="75">
        <f t="shared" si="1"/>
        <v>122.04434058361795</v>
      </c>
      <c r="P22" s="69"/>
    </row>
    <row r="23" spans="1:119">
      <c r="A23" s="64"/>
      <c r="B23" s="65">
        <v>572</v>
      </c>
      <c r="C23" s="66" t="s">
        <v>62</v>
      </c>
      <c r="D23" s="67">
        <v>814910</v>
      </c>
      <c r="E23" s="67">
        <v>2635558</v>
      </c>
      <c r="F23" s="67">
        <v>0</v>
      </c>
      <c r="G23" s="67">
        <v>146418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3596886</v>
      </c>
      <c r="O23" s="68">
        <f t="shared" si="1"/>
        <v>71.841452453712023</v>
      </c>
      <c r="P23" s="69"/>
    </row>
    <row r="24" spans="1:119">
      <c r="A24" s="64"/>
      <c r="B24" s="65">
        <v>575</v>
      </c>
      <c r="C24" s="66" t="s">
        <v>63</v>
      </c>
      <c r="D24" s="67">
        <v>0</v>
      </c>
      <c r="E24" s="67">
        <v>2513508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2513508</v>
      </c>
      <c r="O24" s="68">
        <f t="shared" si="1"/>
        <v>50.202888129905929</v>
      </c>
      <c r="P24" s="69"/>
    </row>
    <row r="25" spans="1:119" ht="15.75">
      <c r="A25" s="70" t="s">
        <v>64</v>
      </c>
      <c r="B25" s="71"/>
      <c r="C25" s="72"/>
      <c r="D25" s="73">
        <f t="shared" ref="D25:M25" si="8">SUM(D26:D27)</f>
        <v>1745013</v>
      </c>
      <c r="E25" s="73">
        <f t="shared" si="8"/>
        <v>0</v>
      </c>
      <c r="F25" s="73">
        <f t="shared" si="8"/>
        <v>0</v>
      </c>
      <c r="G25" s="73">
        <f t="shared" si="8"/>
        <v>689030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540408</v>
      </c>
      <c r="L25" s="73">
        <f t="shared" si="8"/>
        <v>0</v>
      </c>
      <c r="M25" s="73">
        <f t="shared" si="8"/>
        <v>0</v>
      </c>
      <c r="N25" s="73">
        <f t="shared" si="4"/>
        <v>2974451</v>
      </c>
      <c r="O25" s="75">
        <f t="shared" si="1"/>
        <v>59.409411388739088</v>
      </c>
      <c r="P25" s="69"/>
    </row>
    <row r="26" spans="1:119">
      <c r="A26" s="64"/>
      <c r="B26" s="65">
        <v>581</v>
      </c>
      <c r="C26" s="66" t="s">
        <v>65</v>
      </c>
      <c r="D26" s="67">
        <v>1745013</v>
      </c>
      <c r="E26" s="67">
        <v>0</v>
      </c>
      <c r="F26" s="67">
        <v>0</v>
      </c>
      <c r="G26" s="67">
        <v>689030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2434043</v>
      </c>
      <c r="O26" s="68">
        <f t="shared" si="1"/>
        <v>48.61571494197775</v>
      </c>
      <c r="P26" s="69"/>
    </row>
    <row r="27" spans="1:119" ht="15.75" thickBot="1">
      <c r="A27" s="64"/>
      <c r="B27" s="65">
        <v>591</v>
      </c>
      <c r="C27" s="66" t="s">
        <v>66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540408</v>
      </c>
      <c r="L27" s="67">
        <v>0</v>
      </c>
      <c r="M27" s="67">
        <v>0</v>
      </c>
      <c r="N27" s="67">
        <f t="shared" si="4"/>
        <v>540408</v>
      </c>
      <c r="O27" s="68">
        <f t="shared" si="1"/>
        <v>10.79369644676134</v>
      </c>
      <c r="P27" s="69"/>
    </row>
    <row r="28" spans="1:119" ht="16.5" thickBot="1">
      <c r="A28" s="77" t="s">
        <v>10</v>
      </c>
      <c r="B28" s="78"/>
      <c r="C28" s="79"/>
      <c r="D28" s="80">
        <f>SUM(D5,D13,D18,D20,D22,D25)</f>
        <v>69868591</v>
      </c>
      <c r="E28" s="80">
        <f t="shared" ref="E28:M28" si="9">SUM(E5,E13,E18,E20,E22,E25)</f>
        <v>6941005</v>
      </c>
      <c r="F28" s="80">
        <f t="shared" si="9"/>
        <v>0</v>
      </c>
      <c r="G28" s="80">
        <f t="shared" si="9"/>
        <v>1087839</v>
      </c>
      <c r="H28" s="80">
        <f t="shared" si="9"/>
        <v>0</v>
      </c>
      <c r="I28" s="80">
        <f t="shared" si="9"/>
        <v>0</v>
      </c>
      <c r="J28" s="80">
        <f t="shared" si="9"/>
        <v>8966042</v>
      </c>
      <c r="K28" s="80">
        <f t="shared" si="9"/>
        <v>5114958</v>
      </c>
      <c r="L28" s="80">
        <f t="shared" si="9"/>
        <v>0</v>
      </c>
      <c r="M28" s="80">
        <f t="shared" si="9"/>
        <v>0</v>
      </c>
      <c r="N28" s="80">
        <f t="shared" si="4"/>
        <v>91978435</v>
      </c>
      <c r="O28" s="81">
        <f t="shared" si="1"/>
        <v>1837.1069766512874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77" t="s">
        <v>67</v>
      </c>
      <c r="M30" s="177"/>
      <c r="N30" s="177"/>
      <c r="O30" s="91">
        <v>50067</v>
      </c>
    </row>
    <row r="31" spans="1:119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  <row r="32" spans="1:119" ht="15.75" customHeight="1" thickBot="1">
      <c r="A32" s="181" t="s">
        <v>45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18964963</v>
      </c>
      <c r="E5" s="24">
        <f t="shared" si="0"/>
        <v>0</v>
      </c>
      <c r="F5" s="24">
        <f t="shared" si="0"/>
        <v>0</v>
      </c>
      <c r="G5" s="24">
        <f t="shared" si="0"/>
        <v>29583</v>
      </c>
      <c r="H5" s="24">
        <f t="shared" si="0"/>
        <v>0</v>
      </c>
      <c r="I5" s="24">
        <f t="shared" si="0"/>
        <v>0</v>
      </c>
      <c r="J5" s="24">
        <f t="shared" si="0"/>
        <v>6266924</v>
      </c>
      <c r="K5" s="24">
        <f t="shared" si="0"/>
        <v>4147370</v>
      </c>
      <c r="L5" s="24">
        <f t="shared" si="0"/>
        <v>0</v>
      </c>
      <c r="M5" s="24">
        <f t="shared" si="0"/>
        <v>0</v>
      </c>
      <c r="N5" s="25">
        <f>SUM(D5:M5)</f>
        <v>29408840</v>
      </c>
      <c r="O5" s="30">
        <f t="shared" ref="O5:O30" si="1">(N5/O$32)</f>
        <v>594.91119472427886</v>
      </c>
      <c r="P5" s="6"/>
    </row>
    <row r="6" spans="1:133">
      <c r="A6" s="12"/>
      <c r="B6" s="42">
        <v>511</v>
      </c>
      <c r="C6" s="19" t="s">
        <v>19</v>
      </c>
      <c r="D6" s="43">
        <v>275840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275840</v>
      </c>
      <c r="O6" s="44">
        <f t="shared" si="1"/>
        <v>5.5799652061334308</v>
      </c>
      <c r="P6" s="9"/>
    </row>
    <row r="7" spans="1:133">
      <c r="A7" s="12"/>
      <c r="B7" s="42">
        <v>512</v>
      </c>
      <c r="C7" s="19" t="s">
        <v>20</v>
      </c>
      <c r="D7" s="43">
        <v>2792879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2792879</v>
      </c>
      <c r="O7" s="44">
        <f t="shared" si="1"/>
        <v>56.497127483108791</v>
      </c>
      <c r="P7" s="9"/>
    </row>
    <row r="8" spans="1:133">
      <c r="A8" s="12"/>
      <c r="B8" s="42">
        <v>513</v>
      </c>
      <c r="C8" s="19" t="s">
        <v>21</v>
      </c>
      <c r="D8" s="43">
        <v>1470022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1470022</v>
      </c>
      <c r="O8" s="44">
        <f t="shared" si="1"/>
        <v>29.737063559493468</v>
      </c>
      <c r="P8" s="9"/>
    </row>
    <row r="9" spans="1:133">
      <c r="A9" s="12"/>
      <c r="B9" s="42">
        <v>514</v>
      </c>
      <c r="C9" s="19" t="s">
        <v>22</v>
      </c>
      <c r="D9" s="43">
        <v>356382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356382</v>
      </c>
      <c r="O9" s="44">
        <f t="shared" si="1"/>
        <v>7.2092486952300039</v>
      </c>
      <c r="P9" s="9"/>
    </row>
    <row r="10" spans="1:133">
      <c r="A10" s="12"/>
      <c r="B10" s="42">
        <v>515</v>
      </c>
      <c r="C10" s="19" t="s">
        <v>23</v>
      </c>
      <c r="D10" s="43">
        <v>1446343</v>
      </c>
      <c r="E10" s="43">
        <v>0</v>
      </c>
      <c r="F10" s="43">
        <v>0</v>
      </c>
      <c r="G10" s="43">
        <v>29583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1475926</v>
      </c>
      <c r="O10" s="44">
        <f t="shared" si="1"/>
        <v>29.856495529392724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4147370</v>
      </c>
      <c r="L11" s="43">
        <v>0</v>
      </c>
      <c r="M11" s="43">
        <v>0</v>
      </c>
      <c r="N11" s="43">
        <f t="shared" si="2"/>
        <v>4147370</v>
      </c>
      <c r="O11" s="44">
        <f t="shared" si="1"/>
        <v>83.897115345713473</v>
      </c>
      <c r="P11" s="9"/>
    </row>
    <row r="12" spans="1:133">
      <c r="A12" s="12"/>
      <c r="B12" s="42">
        <v>519</v>
      </c>
      <c r="C12" s="19" t="s">
        <v>25</v>
      </c>
      <c r="D12" s="43">
        <v>12623497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6266924</v>
      </c>
      <c r="K12" s="43">
        <v>0</v>
      </c>
      <c r="L12" s="43">
        <v>0</v>
      </c>
      <c r="M12" s="43">
        <v>0</v>
      </c>
      <c r="N12" s="43">
        <f t="shared" si="2"/>
        <v>18890421</v>
      </c>
      <c r="O12" s="44">
        <f t="shared" si="1"/>
        <v>382.13417890520697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43539033</v>
      </c>
      <c r="E13" s="29">
        <f t="shared" si="3"/>
        <v>389350</v>
      </c>
      <c r="F13" s="29">
        <f t="shared" si="3"/>
        <v>0</v>
      </c>
      <c r="G13" s="29">
        <f t="shared" si="3"/>
        <v>178163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44106546</v>
      </c>
      <c r="O13" s="41">
        <f t="shared" si="1"/>
        <v>892.23097463284375</v>
      </c>
      <c r="P13" s="10"/>
    </row>
    <row r="14" spans="1:133">
      <c r="A14" s="12"/>
      <c r="B14" s="42">
        <v>521</v>
      </c>
      <c r="C14" s="19" t="s">
        <v>27</v>
      </c>
      <c r="D14" s="43">
        <v>18285804</v>
      </c>
      <c r="E14" s="43">
        <v>389350</v>
      </c>
      <c r="F14" s="43">
        <v>0</v>
      </c>
      <c r="G14" s="43">
        <v>111846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18787000</v>
      </c>
      <c r="O14" s="44">
        <f t="shared" si="1"/>
        <v>380.04207630375856</v>
      </c>
      <c r="P14" s="9"/>
    </row>
    <row r="15" spans="1:133">
      <c r="A15" s="12"/>
      <c r="B15" s="42">
        <v>522</v>
      </c>
      <c r="C15" s="19" t="s">
        <v>28</v>
      </c>
      <c r="D15" s="43">
        <v>20533124</v>
      </c>
      <c r="E15" s="43">
        <v>0</v>
      </c>
      <c r="F15" s="43">
        <v>0</v>
      </c>
      <c r="G15" s="43">
        <v>66317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20599441</v>
      </c>
      <c r="O15" s="44">
        <f t="shared" si="1"/>
        <v>416.70593114051059</v>
      </c>
      <c r="P15" s="9"/>
    </row>
    <row r="16" spans="1:133">
      <c r="A16" s="12"/>
      <c r="B16" s="42">
        <v>524</v>
      </c>
      <c r="C16" s="19" t="s">
        <v>29</v>
      </c>
      <c r="D16" s="43">
        <v>2064172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2064172</v>
      </c>
      <c r="O16" s="44">
        <f t="shared" si="1"/>
        <v>41.756119270137958</v>
      </c>
      <c r="P16" s="9"/>
    </row>
    <row r="17" spans="1:119">
      <c r="A17" s="12"/>
      <c r="B17" s="42">
        <v>525</v>
      </c>
      <c r="C17" s="19" t="s">
        <v>47</v>
      </c>
      <c r="D17" s="43">
        <v>2655933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2655933</v>
      </c>
      <c r="O17" s="44">
        <f t="shared" si="1"/>
        <v>53.726847918436704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5199964</v>
      </c>
      <c r="E18" s="29">
        <f t="shared" si="5"/>
        <v>904378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2526072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8630414</v>
      </c>
      <c r="O18" s="41">
        <f t="shared" si="1"/>
        <v>174.58457741635311</v>
      </c>
      <c r="P18" s="10"/>
    </row>
    <row r="19" spans="1:119">
      <c r="A19" s="12"/>
      <c r="B19" s="42">
        <v>539</v>
      </c>
      <c r="C19" s="19" t="s">
        <v>31</v>
      </c>
      <c r="D19" s="43">
        <v>5199964</v>
      </c>
      <c r="E19" s="43">
        <v>904378</v>
      </c>
      <c r="F19" s="43">
        <v>0</v>
      </c>
      <c r="G19" s="43">
        <v>0</v>
      </c>
      <c r="H19" s="43">
        <v>0</v>
      </c>
      <c r="I19" s="43">
        <v>0</v>
      </c>
      <c r="J19" s="43">
        <v>2526072</v>
      </c>
      <c r="K19" s="43">
        <v>0</v>
      </c>
      <c r="L19" s="43">
        <v>0</v>
      </c>
      <c r="M19" s="43">
        <v>0</v>
      </c>
      <c r="N19" s="43">
        <f t="shared" si="4"/>
        <v>8630414</v>
      </c>
      <c r="O19" s="44">
        <f t="shared" si="1"/>
        <v>174.58457741635311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992699</v>
      </c>
      <c r="E20" s="29">
        <f t="shared" si="6"/>
        <v>0</v>
      </c>
      <c r="F20" s="29">
        <f t="shared" si="6"/>
        <v>0</v>
      </c>
      <c r="G20" s="29">
        <f t="shared" si="6"/>
        <v>376871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1369570</v>
      </c>
      <c r="O20" s="41">
        <f t="shared" si="1"/>
        <v>27.705020835861959</v>
      </c>
      <c r="P20" s="10"/>
    </row>
    <row r="21" spans="1:119">
      <c r="A21" s="12"/>
      <c r="B21" s="42">
        <v>541</v>
      </c>
      <c r="C21" s="19" t="s">
        <v>33</v>
      </c>
      <c r="D21" s="43">
        <v>992699</v>
      </c>
      <c r="E21" s="43">
        <v>0</v>
      </c>
      <c r="F21" s="43">
        <v>0</v>
      </c>
      <c r="G21" s="43">
        <v>376871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1369570</v>
      </c>
      <c r="O21" s="44">
        <f t="shared" si="1"/>
        <v>27.705020835861959</v>
      </c>
      <c r="P21" s="9"/>
    </row>
    <row r="22" spans="1:119" ht="15.75">
      <c r="A22" s="26" t="s">
        <v>48</v>
      </c>
      <c r="B22" s="27"/>
      <c r="C22" s="28"/>
      <c r="D22" s="29">
        <f t="shared" ref="D22:M22" si="7">SUM(D23:D23)</f>
        <v>6825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6825</v>
      </c>
      <c r="O22" s="41">
        <f t="shared" si="1"/>
        <v>0.13806287170773152</v>
      </c>
      <c r="P22" s="10"/>
    </row>
    <row r="23" spans="1:119">
      <c r="A23" s="45"/>
      <c r="B23" s="46">
        <v>551</v>
      </c>
      <c r="C23" s="47" t="s">
        <v>49</v>
      </c>
      <c r="D23" s="43">
        <v>6825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6825</v>
      </c>
      <c r="O23" s="44">
        <f t="shared" si="1"/>
        <v>0.13806287170773152</v>
      </c>
      <c r="P23" s="9"/>
    </row>
    <row r="24" spans="1:119" ht="15.75">
      <c r="A24" s="26" t="s">
        <v>34</v>
      </c>
      <c r="B24" s="27"/>
      <c r="C24" s="28"/>
      <c r="D24" s="29">
        <f t="shared" ref="D24:M24" si="8">SUM(D25:D26)</f>
        <v>748594</v>
      </c>
      <c r="E24" s="29">
        <f t="shared" si="8"/>
        <v>4795701</v>
      </c>
      <c r="F24" s="29">
        <f t="shared" si="8"/>
        <v>0</v>
      </c>
      <c r="G24" s="29">
        <f t="shared" si="8"/>
        <v>714977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6259272</v>
      </c>
      <c r="O24" s="41">
        <f t="shared" si="1"/>
        <v>126.61876441315694</v>
      </c>
      <c r="P24" s="9"/>
    </row>
    <row r="25" spans="1:119">
      <c r="A25" s="12"/>
      <c r="B25" s="42">
        <v>572</v>
      </c>
      <c r="C25" s="19" t="s">
        <v>35</v>
      </c>
      <c r="D25" s="43">
        <v>748594</v>
      </c>
      <c r="E25" s="43">
        <v>2261846</v>
      </c>
      <c r="F25" s="43">
        <v>0</v>
      </c>
      <c r="G25" s="43">
        <v>714977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3725417</v>
      </c>
      <c r="O25" s="44">
        <f t="shared" si="1"/>
        <v>75.361431403487472</v>
      </c>
      <c r="P25" s="9"/>
    </row>
    <row r="26" spans="1:119">
      <c r="A26" s="12"/>
      <c r="B26" s="42">
        <v>575</v>
      </c>
      <c r="C26" s="19" t="s">
        <v>37</v>
      </c>
      <c r="D26" s="43">
        <v>0</v>
      </c>
      <c r="E26" s="43">
        <v>2533855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2533855</v>
      </c>
      <c r="O26" s="44">
        <f t="shared" si="1"/>
        <v>51.257333009669459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SUM(D28:D29)</f>
        <v>87746</v>
      </c>
      <c r="E27" s="29">
        <f t="shared" si="9"/>
        <v>0</v>
      </c>
      <c r="F27" s="29">
        <f t="shared" si="9"/>
        <v>0</v>
      </c>
      <c r="G27" s="29">
        <f t="shared" si="9"/>
        <v>559748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471069</v>
      </c>
      <c r="L27" s="29">
        <f t="shared" si="9"/>
        <v>0</v>
      </c>
      <c r="M27" s="29">
        <f t="shared" si="9"/>
        <v>0</v>
      </c>
      <c r="N27" s="29">
        <f t="shared" si="4"/>
        <v>1118563</v>
      </c>
      <c r="O27" s="41">
        <f t="shared" si="1"/>
        <v>22.627402192822753</v>
      </c>
      <c r="P27" s="9"/>
    </row>
    <row r="28" spans="1:119">
      <c r="A28" s="12"/>
      <c r="B28" s="42">
        <v>581</v>
      </c>
      <c r="C28" s="19" t="s">
        <v>38</v>
      </c>
      <c r="D28" s="43">
        <v>87746</v>
      </c>
      <c r="E28" s="43">
        <v>0</v>
      </c>
      <c r="F28" s="43">
        <v>0</v>
      </c>
      <c r="G28" s="43">
        <v>559748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647494</v>
      </c>
      <c r="O28" s="44">
        <f t="shared" si="1"/>
        <v>13.098151070113687</v>
      </c>
      <c r="P28" s="9"/>
    </row>
    <row r="29" spans="1:119" ht="15.75" thickBot="1">
      <c r="A29" s="12"/>
      <c r="B29" s="42">
        <v>591</v>
      </c>
      <c r="C29" s="19" t="s">
        <v>39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471069</v>
      </c>
      <c r="L29" s="43">
        <v>0</v>
      </c>
      <c r="M29" s="43">
        <v>0</v>
      </c>
      <c r="N29" s="43">
        <f t="shared" si="4"/>
        <v>471069</v>
      </c>
      <c r="O29" s="44">
        <f t="shared" si="1"/>
        <v>9.5292511227090664</v>
      </c>
      <c r="P29" s="9"/>
    </row>
    <row r="30" spans="1:119" ht="16.5" thickBot="1">
      <c r="A30" s="13" t="s">
        <v>10</v>
      </c>
      <c r="B30" s="21"/>
      <c r="C30" s="20"/>
      <c r="D30" s="14">
        <f>SUM(D5,D13,D18,D20,D22,D24,D27)</f>
        <v>69539824</v>
      </c>
      <c r="E30" s="14">
        <f t="shared" ref="E30:M30" si="10">SUM(E5,E13,E18,E20,E22,E24,E27)</f>
        <v>6089429</v>
      </c>
      <c r="F30" s="14">
        <f t="shared" si="10"/>
        <v>0</v>
      </c>
      <c r="G30" s="14">
        <f t="shared" si="10"/>
        <v>1859342</v>
      </c>
      <c r="H30" s="14">
        <f t="shared" si="10"/>
        <v>0</v>
      </c>
      <c r="I30" s="14">
        <f t="shared" si="10"/>
        <v>0</v>
      </c>
      <c r="J30" s="14">
        <f t="shared" si="10"/>
        <v>8792996</v>
      </c>
      <c r="K30" s="14">
        <f t="shared" si="10"/>
        <v>4618439</v>
      </c>
      <c r="L30" s="14">
        <f t="shared" si="10"/>
        <v>0</v>
      </c>
      <c r="M30" s="14">
        <f t="shared" si="10"/>
        <v>0</v>
      </c>
      <c r="N30" s="14">
        <f t="shared" si="4"/>
        <v>90900030</v>
      </c>
      <c r="O30" s="35">
        <f t="shared" si="1"/>
        <v>1838.8159970870252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55</v>
      </c>
      <c r="M32" s="163"/>
      <c r="N32" s="163"/>
      <c r="O32" s="39">
        <v>49434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45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18676972</v>
      </c>
      <c r="E5" s="24">
        <f t="shared" si="0"/>
        <v>0</v>
      </c>
      <c r="F5" s="24">
        <f t="shared" si="0"/>
        <v>0</v>
      </c>
      <c r="G5" s="24">
        <f t="shared" si="0"/>
        <v>16208</v>
      </c>
      <c r="H5" s="24">
        <f t="shared" si="0"/>
        <v>0</v>
      </c>
      <c r="I5" s="24">
        <f t="shared" si="0"/>
        <v>0</v>
      </c>
      <c r="J5" s="24">
        <f t="shared" si="0"/>
        <v>6057510</v>
      </c>
      <c r="K5" s="24">
        <f t="shared" si="0"/>
        <v>3574317</v>
      </c>
      <c r="L5" s="24">
        <f t="shared" si="0"/>
        <v>0</v>
      </c>
      <c r="M5" s="24">
        <f t="shared" si="0"/>
        <v>0</v>
      </c>
      <c r="N5" s="25">
        <f>SUM(D5:M5)</f>
        <v>28325007</v>
      </c>
      <c r="O5" s="30">
        <f t="shared" ref="O5:O29" si="1">(N5/O$31)</f>
        <v>576.79007493687379</v>
      </c>
      <c r="P5" s="6"/>
    </row>
    <row r="6" spans="1:133">
      <c r="A6" s="12"/>
      <c r="B6" s="42">
        <v>511</v>
      </c>
      <c r="C6" s="19" t="s">
        <v>19</v>
      </c>
      <c r="D6" s="43">
        <v>266988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266988</v>
      </c>
      <c r="O6" s="44">
        <f t="shared" si="1"/>
        <v>5.4367516494257551</v>
      </c>
      <c r="P6" s="9"/>
    </row>
    <row r="7" spans="1:133">
      <c r="A7" s="12"/>
      <c r="B7" s="42">
        <v>512</v>
      </c>
      <c r="C7" s="19" t="s">
        <v>20</v>
      </c>
      <c r="D7" s="43">
        <v>2297709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2297709</v>
      </c>
      <c r="O7" s="44">
        <f t="shared" si="1"/>
        <v>46.788893866579784</v>
      </c>
      <c r="P7" s="9"/>
    </row>
    <row r="8" spans="1:133">
      <c r="A8" s="12"/>
      <c r="B8" s="42">
        <v>513</v>
      </c>
      <c r="C8" s="19" t="s">
        <v>21</v>
      </c>
      <c r="D8" s="43">
        <v>1485966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1485966</v>
      </c>
      <c r="O8" s="44">
        <f t="shared" si="1"/>
        <v>30.259143113138389</v>
      </c>
      <c r="P8" s="9"/>
    </row>
    <row r="9" spans="1:133">
      <c r="A9" s="12"/>
      <c r="B9" s="42">
        <v>514</v>
      </c>
      <c r="C9" s="19" t="s">
        <v>22</v>
      </c>
      <c r="D9" s="43">
        <v>348781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348781</v>
      </c>
      <c r="O9" s="44">
        <f t="shared" si="1"/>
        <v>7.1023254866824139</v>
      </c>
      <c r="P9" s="9"/>
    </row>
    <row r="10" spans="1:133">
      <c r="A10" s="12"/>
      <c r="B10" s="42">
        <v>515</v>
      </c>
      <c r="C10" s="19" t="s">
        <v>23</v>
      </c>
      <c r="D10" s="43">
        <v>1345052</v>
      </c>
      <c r="E10" s="43">
        <v>0</v>
      </c>
      <c r="F10" s="43">
        <v>0</v>
      </c>
      <c r="G10" s="43">
        <v>16208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1361260</v>
      </c>
      <c r="O10" s="44">
        <f t="shared" si="1"/>
        <v>27.719719801254378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3574317</v>
      </c>
      <c r="L11" s="43">
        <v>0</v>
      </c>
      <c r="M11" s="43">
        <v>0</v>
      </c>
      <c r="N11" s="43">
        <f t="shared" si="2"/>
        <v>3574317</v>
      </c>
      <c r="O11" s="44">
        <f t="shared" si="1"/>
        <v>72.784821210393417</v>
      </c>
      <c r="P11" s="9"/>
    </row>
    <row r="12" spans="1:133">
      <c r="A12" s="12"/>
      <c r="B12" s="42">
        <v>519</v>
      </c>
      <c r="C12" s="19" t="s">
        <v>25</v>
      </c>
      <c r="D12" s="43">
        <v>12932476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6057510</v>
      </c>
      <c r="K12" s="43">
        <v>0</v>
      </c>
      <c r="L12" s="43">
        <v>0</v>
      </c>
      <c r="M12" s="43">
        <v>0</v>
      </c>
      <c r="N12" s="43">
        <f t="shared" si="2"/>
        <v>18989986</v>
      </c>
      <c r="O12" s="44">
        <f t="shared" si="1"/>
        <v>386.6984198093997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43891067</v>
      </c>
      <c r="E13" s="29">
        <f t="shared" si="3"/>
        <v>452125</v>
      </c>
      <c r="F13" s="29">
        <f t="shared" si="3"/>
        <v>0</v>
      </c>
      <c r="G13" s="29">
        <f t="shared" si="3"/>
        <v>369908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44713100</v>
      </c>
      <c r="O13" s="41">
        <f t="shared" si="1"/>
        <v>910.50541663272782</v>
      </c>
      <c r="P13" s="10"/>
    </row>
    <row r="14" spans="1:133">
      <c r="A14" s="12"/>
      <c r="B14" s="42">
        <v>521</v>
      </c>
      <c r="C14" s="19" t="s">
        <v>27</v>
      </c>
      <c r="D14" s="43">
        <v>19741751</v>
      </c>
      <c r="E14" s="43">
        <v>452125</v>
      </c>
      <c r="F14" s="43">
        <v>0</v>
      </c>
      <c r="G14" s="43">
        <v>325861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20519737</v>
      </c>
      <c r="O14" s="44">
        <f t="shared" si="1"/>
        <v>417.84916917813797</v>
      </c>
      <c r="P14" s="9"/>
    </row>
    <row r="15" spans="1:133">
      <c r="A15" s="12"/>
      <c r="B15" s="42">
        <v>522</v>
      </c>
      <c r="C15" s="19" t="s">
        <v>28</v>
      </c>
      <c r="D15" s="43">
        <v>19631325</v>
      </c>
      <c r="E15" s="43">
        <v>0</v>
      </c>
      <c r="F15" s="43">
        <v>0</v>
      </c>
      <c r="G15" s="43">
        <v>44047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19675372</v>
      </c>
      <c r="O15" s="44">
        <f t="shared" si="1"/>
        <v>400.65512747413862</v>
      </c>
      <c r="P15" s="9"/>
    </row>
    <row r="16" spans="1:133">
      <c r="A16" s="12"/>
      <c r="B16" s="42">
        <v>524</v>
      </c>
      <c r="C16" s="19" t="s">
        <v>29</v>
      </c>
      <c r="D16" s="43">
        <v>1975311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1975311</v>
      </c>
      <c r="O16" s="44">
        <f t="shared" si="1"/>
        <v>40.223812820721676</v>
      </c>
      <c r="P16" s="9"/>
    </row>
    <row r="17" spans="1:119">
      <c r="A17" s="12"/>
      <c r="B17" s="42">
        <v>525</v>
      </c>
      <c r="C17" s="19" t="s">
        <v>47</v>
      </c>
      <c r="D17" s="43">
        <v>2542680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2542680</v>
      </c>
      <c r="O17" s="44">
        <f t="shared" si="1"/>
        <v>51.777307159729574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2506463</v>
      </c>
      <c r="E18" s="29">
        <f t="shared" si="5"/>
        <v>619255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2557456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5683174</v>
      </c>
      <c r="O18" s="41">
        <f t="shared" si="1"/>
        <v>115.72806874643642</v>
      </c>
      <c r="P18" s="10"/>
    </row>
    <row r="19" spans="1:119">
      <c r="A19" s="12"/>
      <c r="B19" s="42">
        <v>539</v>
      </c>
      <c r="C19" s="19" t="s">
        <v>31</v>
      </c>
      <c r="D19" s="43">
        <v>2506463</v>
      </c>
      <c r="E19" s="43">
        <v>619255</v>
      </c>
      <c r="F19" s="43">
        <v>0</v>
      </c>
      <c r="G19" s="43">
        <v>0</v>
      </c>
      <c r="H19" s="43">
        <v>0</v>
      </c>
      <c r="I19" s="43">
        <v>0</v>
      </c>
      <c r="J19" s="43">
        <v>2557456</v>
      </c>
      <c r="K19" s="43">
        <v>0</v>
      </c>
      <c r="L19" s="43">
        <v>0</v>
      </c>
      <c r="M19" s="43">
        <v>0</v>
      </c>
      <c r="N19" s="43">
        <f t="shared" si="4"/>
        <v>5683174</v>
      </c>
      <c r="O19" s="44">
        <f t="shared" si="1"/>
        <v>115.72806874643642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1224028</v>
      </c>
      <c r="E20" s="29">
        <f t="shared" si="6"/>
        <v>0</v>
      </c>
      <c r="F20" s="29">
        <f t="shared" si="6"/>
        <v>0</v>
      </c>
      <c r="G20" s="29">
        <f t="shared" si="6"/>
        <v>80622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1304650</v>
      </c>
      <c r="O20" s="41">
        <f t="shared" si="1"/>
        <v>26.566954467703837</v>
      </c>
      <c r="P20" s="10"/>
    </row>
    <row r="21" spans="1:119">
      <c r="A21" s="12"/>
      <c r="B21" s="42">
        <v>541</v>
      </c>
      <c r="C21" s="19" t="s">
        <v>33</v>
      </c>
      <c r="D21" s="43">
        <v>1224028</v>
      </c>
      <c r="E21" s="43">
        <v>0</v>
      </c>
      <c r="F21" s="43">
        <v>0</v>
      </c>
      <c r="G21" s="43">
        <v>80622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1304650</v>
      </c>
      <c r="O21" s="44">
        <f t="shared" si="1"/>
        <v>26.566954467703837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918700</v>
      </c>
      <c r="E22" s="29">
        <f t="shared" si="7"/>
        <v>4660993</v>
      </c>
      <c r="F22" s="29">
        <f t="shared" si="7"/>
        <v>0</v>
      </c>
      <c r="G22" s="29">
        <f t="shared" si="7"/>
        <v>19785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5599478</v>
      </c>
      <c r="O22" s="41">
        <f t="shared" si="1"/>
        <v>114.02374358556651</v>
      </c>
      <c r="P22" s="9"/>
    </row>
    <row r="23" spans="1:119">
      <c r="A23" s="12"/>
      <c r="B23" s="42">
        <v>572</v>
      </c>
      <c r="C23" s="19" t="s">
        <v>35</v>
      </c>
      <c r="D23" s="43">
        <v>918700</v>
      </c>
      <c r="E23" s="43">
        <v>2153334</v>
      </c>
      <c r="F23" s="43">
        <v>0</v>
      </c>
      <c r="G23" s="43">
        <v>19785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3091819</v>
      </c>
      <c r="O23" s="44">
        <f t="shared" si="1"/>
        <v>62.959578887350332</v>
      </c>
      <c r="P23" s="9"/>
    </row>
    <row r="24" spans="1:119">
      <c r="A24" s="12"/>
      <c r="B24" s="42">
        <v>575</v>
      </c>
      <c r="C24" s="19" t="s">
        <v>37</v>
      </c>
      <c r="D24" s="43">
        <v>0</v>
      </c>
      <c r="E24" s="43">
        <v>2507659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2507659</v>
      </c>
      <c r="O24" s="44">
        <f t="shared" si="1"/>
        <v>51.064164698216175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SUM(D26:D28)</f>
        <v>16062364</v>
      </c>
      <c r="E25" s="29">
        <f t="shared" si="8"/>
        <v>0</v>
      </c>
      <c r="F25" s="29">
        <f t="shared" si="8"/>
        <v>0</v>
      </c>
      <c r="G25" s="29">
        <f t="shared" si="8"/>
        <v>743460</v>
      </c>
      <c r="H25" s="29">
        <f t="shared" si="8"/>
        <v>0</v>
      </c>
      <c r="I25" s="29">
        <f t="shared" si="8"/>
        <v>0</v>
      </c>
      <c r="J25" s="29">
        <f t="shared" si="8"/>
        <v>60136</v>
      </c>
      <c r="K25" s="29">
        <f t="shared" si="8"/>
        <v>425285</v>
      </c>
      <c r="L25" s="29">
        <f t="shared" si="8"/>
        <v>0</v>
      </c>
      <c r="M25" s="29">
        <f t="shared" si="8"/>
        <v>0</v>
      </c>
      <c r="N25" s="29">
        <f t="shared" si="4"/>
        <v>17291245</v>
      </c>
      <c r="O25" s="41">
        <f t="shared" si="1"/>
        <v>352.10647959599248</v>
      </c>
      <c r="P25" s="9"/>
    </row>
    <row r="26" spans="1:119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743460</v>
      </c>
      <c r="H26" s="43">
        <v>0</v>
      </c>
      <c r="I26" s="43">
        <v>0</v>
      </c>
      <c r="J26" s="43">
        <v>60136</v>
      </c>
      <c r="K26" s="43">
        <v>0</v>
      </c>
      <c r="L26" s="43">
        <v>0</v>
      </c>
      <c r="M26" s="43">
        <v>0</v>
      </c>
      <c r="N26" s="43">
        <f t="shared" si="4"/>
        <v>803596</v>
      </c>
      <c r="O26" s="44">
        <f t="shared" si="1"/>
        <v>16.363851103689825</v>
      </c>
      <c r="P26" s="9"/>
    </row>
    <row r="27" spans="1:119">
      <c r="A27" s="12"/>
      <c r="B27" s="42">
        <v>585</v>
      </c>
      <c r="C27" s="19" t="s">
        <v>50</v>
      </c>
      <c r="D27" s="43">
        <v>16062364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16062364</v>
      </c>
      <c r="O27" s="44">
        <f t="shared" si="1"/>
        <v>327.08243056121205</v>
      </c>
      <c r="P27" s="9"/>
    </row>
    <row r="28" spans="1:119" ht="15.75" thickBot="1">
      <c r="A28" s="12"/>
      <c r="B28" s="42">
        <v>591</v>
      </c>
      <c r="C28" s="19" t="s">
        <v>39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425285</v>
      </c>
      <c r="L28" s="43">
        <v>0</v>
      </c>
      <c r="M28" s="43">
        <v>0</v>
      </c>
      <c r="N28" s="43">
        <f t="shared" si="4"/>
        <v>425285</v>
      </c>
      <c r="O28" s="44">
        <f t="shared" si="1"/>
        <v>8.6601979310906572</v>
      </c>
      <c r="P28" s="9"/>
    </row>
    <row r="29" spans="1:119" ht="16.5" thickBot="1">
      <c r="A29" s="13" t="s">
        <v>10</v>
      </c>
      <c r="B29" s="21"/>
      <c r="C29" s="20"/>
      <c r="D29" s="14">
        <f>SUM(D5,D13,D18,D20,D22,D25)</f>
        <v>83279594</v>
      </c>
      <c r="E29" s="14">
        <f t="shared" ref="E29:M29" si="9">SUM(E5,E13,E18,E20,E22,E25)</f>
        <v>5732373</v>
      </c>
      <c r="F29" s="14">
        <f t="shared" si="9"/>
        <v>0</v>
      </c>
      <c r="G29" s="14">
        <f t="shared" si="9"/>
        <v>1229983</v>
      </c>
      <c r="H29" s="14">
        <f t="shared" si="9"/>
        <v>0</v>
      </c>
      <c r="I29" s="14">
        <f t="shared" si="9"/>
        <v>0</v>
      </c>
      <c r="J29" s="14">
        <f t="shared" si="9"/>
        <v>8675102</v>
      </c>
      <c r="K29" s="14">
        <f t="shared" si="9"/>
        <v>3999602</v>
      </c>
      <c r="L29" s="14">
        <f t="shared" si="9"/>
        <v>0</v>
      </c>
      <c r="M29" s="14">
        <f t="shared" si="9"/>
        <v>0</v>
      </c>
      <c r="N29" s="14">
        <f t="shared" si="4"/>
        <v>102916654</v>
      </c>
      <c r="O29" s="35">
        <f t="shared" si="1"/>
        <v>2095.7207379653009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53</v>
      </c>
      <c r="M31" s="163"/>
      <c r="N31" s="163"/>
      <c r="O31" s="39">
        <v>49108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16728827</v>
      </c>
      <c r="E5" s="24">
        <f t="shared" si="0"/>
        <v>0</v>
      </c>
      <c r="F5" s="24">
        <f t="shared" si="0"/>
        <v>0</v>
      </c>
      <c r="G5" s="24">
        <f t="shared" si="0"/>
        <v>1210036</v>
      </c>
      <c r="H5" s="24">
        <f t="shared" si="0"/>
        <v>0</v>
      </c>
      <c r="I5" s="24">
        <f t="shared" si="0"/>
        <v>0</v>
      </c>
      <c r="J5" s="24">
        <f t="shared" si="0"/>
        <v>6169629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24108492</v>
      </c>
      <c r="O5" s="30">
        <f t="shared" ref="O5:O29" si="2">(N5/O$31)</f>
        <v>495.8758484511909</v>
      </c>
      <c r="P5" s="6"/>
    </row>
    <row r="6" spans="1:133">
      <c r="A6" s="12"/>
      <c r="B6" s="42">
        <v>511</v>
      </c>
      <c r="C6" s="19" t="s">
        <v>19</v>
      </c>
      <c r="D6" s="43">
        <v>239822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239822</v>
      </c>
      <c r="O6" s="44">
        <f t="shared" si="2"/>
        <v>4.9327820971656591</v>
      </c>
      <c r="P6" s="9"/>
    </row>
    <row r="7" spans="1:133">
      <c r="A7" s="12"/>
      <c r="B7" s="42">
        <v>512</v>
      </c>
      <c r="C7" s="19" t="s">
        <v>20</v>
      </c>
      <c r="D7" s="43">
        <v>2116620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2116620</v>
      </c>
      <c r="O7" s="44">
        <f t="shared" si="2"/>
        <v>43.535727508330247</v>
      </c>
      <c r="P7" s="9"/>
    </row>
    <row r="8" spans="1:133">
      <c r="A8" s="12"/>
      <c r="B8" s="42">
        <v>513</v>
      </c>
      <c r="C8" s="19" t="s">
        <v>21</v>
      </c>
      <c r="D8" s="43">
        <v>1473516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1473516</v>
      </c>
      <c r="O8" s="44">
        <f t="shared" si="2"/>
        <v>30.30803406145872</v>
      </c>
      <c r="P8" s="9"/>
    </row>
    <row r="9" spans="1:133">
      <c r="A9" s="12"/>
      <c r="B9" s="42">
        <v>514</v>
      </c>
      <c r="C9" s="19" t="s">
        <v>22</v>
      </c>
      <c r="D9" s="43">
        <v>330309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330309</v>
      </c>
      <c r="O9" s="44">
        <f t="shared" si="2"/>
        <v>6.7939651980747868</v>
      </c>
      <c r="P9" s="9"/>
    </row>
    <row r="10" spans="1:133">
      <c r="A10" s="12"/>
      <c r="B10" s="42">
        <v>515</v>
      </c>
      <c r="C10" s="19" t="s">
        <v>23</v>
      </c>
      <c r="D10" s="43">
        <v>1438439</v>
      </c>
      <c r="E10" s="43">
        <v>0</v>
      </c>
      <c r="F10" s="43">
        <v>0</v>
      </c>
      <c r="G10" s="43">
        <v>8399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1446838</v>
      </c>
      <c r="O10" s="44">
        <f t="shared" si="2"/>
        <v>29.759307252457937</v>
      </c>
      <c r="P10" s="9"/>
    </row>
    <row r="11" spans="1:133">
      <c r="A11" s="12"/>
      <c r="B11" s="42">
        <v>519</v>
      </c>
      <c r="C11" s="19" t="s">
        <v>25</v>
      </c>
      <c r="D11" s="43">
        <v>11130121</v>
      </c>
      <c r="E11" s="43">
        <v>0</v>
      </c>
      <c r="F11" s="43">
        <v>0</v>
      </c>
      <c r="G11" s="43">
        <v>1201637</v>
      </c>
      <c r="H11" s="43">
        <v>0</v>
      </c>
      <c r="I11" s="43">
        <v>0</v>
      </c>
      <c r="J11" s="43">
        <v>6169629</v>
      </c>
      <c r="K11" s="43">
        <v>0</v>
      </c>
      <c r="L11" s="43">
        <v>0</v>
      </c>
      <c r="M11" s="43">
        <v>0</v>
      </c>
      <c r="N11" s="43">
        <f t="shared" si="1"/>
        <v>18501387</v>
      </c>
      <c r="O11" s="44">
        <f t="shared" si="2"/>
        <v>380.54603233370358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43563671</v>
      </c>
      <c r="E12" s="29">
        <f t="shared" si="3"/>
        <v>390224</v>
      </c>
      <c r="F12" s="29">
        <f t="shared" si="3"/>
        <v>0</v>
      </c>
      <c r="G12" s="29">
        <f t="shared" si="3"/>
        <v>3095697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47049592</v>
      </c>
      <c r="O12" s="41">
        <f t="shared" si="2"/>
        <v>967.74017853469911</v>
      </c>
      <c r="P12" s="10"/>
    </row>
    <row r="13" spans="1:133">
      <c r="A13" s="12"/>
      <c r="B13" s="42">
        <v>521</v>
      </c>
      <c r="C13" s="19" t="s">
        <v>27</v>
      </c>
      <c r="D13" s="43">
        <v>19658393</v>
      </c>
      <c r="E13" s="43">
        <v>390224</v>
      </c>
      <c r="F13" s="43">
        <v>0</v>
      </c>
      <c r="G13" s="43">
        <v>3013027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23061644</v>
      </c>
      <c r="O13" s="44">
        <f t="shared" si="2"/>
        <v>474.34374100127525</v>
      </c>
      <c r="P13" s="9"/>
    </row>
    <row r="14" spans="1:133">
      <c r="A14" s="12"/>
      <c r="B14" s="42">
        <v>522</v>
      </c>
      <c r="C14" s="19" t="s">
        <v>28</v>
      </c>
      <c r="D14" s="43">
        <v>19838602</v>
      </c>
      <c r="E14" s="43">
        <v>0</v>
      </c>
      <c r="F14" s="43">
        <v>0</v>
      </c>
      <c r="G14" s="43">
        <v>82670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19921272</v>
      </c>
      <c r="O14" s="44">
        <f t="shared" si="2"/>
        <v>409.75095643588793</v>
      </c>
      <c r="P14" s="9"/>
    </row>
    <row r="15" spans="1:133">
      <c r="A15" s="12"/>
      <c r="B15" s="42">
        <v>524</v>
      </c>
      <c r="C15" s="19" t="s">
        <v>29</v>
      </c>
      <c r="D15" s="43">
        <v>2070484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2070484</v>
      </c>
      <c r="O15" s="44">
        <f t="shared" si="2"/>
        <v>42.586778559381301</v>
      </c>
      <c r="P15" s="9"/>
    </row>
    <row r="16" spans="1:133">
      <c r="A16" s="12"/>
      <c r="B16" s="42">
        <v>525</v>
      </c>
      <c r="C16" s="19" t="s">
        <v>47</v>
      </c>
      <c r="D16" s="43">
        <v>1996192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1996192</v>
      </c>
      <c r="O16" s="44">
        <f t="shared" si="2"/>
        <v>41.058702538154591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SUM(D18:D18)</f>
        <v>2145355</v>
      </c>
      <c r="E17" s="29">
        <f t="shared" si="4"/>
        <v>623964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2559668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5328987</v>
      </c>
      <c r="O17" s="41">
        <f t="shared" si="2"/>
        <v>109.60934221893126</v>
      </c>
      <c r="P17" s="10"/>
    </row>
    <row r="18" spans="1:119">
      <c r="A18" s="12"/>
      <c r="B18" s="42">
        <v>539</v>
      </c>
      <c r="C18" s="19" t="s">
        <v>31</v>
      </c>
      <c r="D18" s="43">
        <v>2145355</v>
      </c>
      <c r="E18" s="43">
        <v>623964</v>
      </c>
      <c r="F18" s="43">
        <v>0</v>
      </c>
      <c r="G18" s="43">
        <v>0</v>
      </c>
      <c r="H18" s="43">
        <v>0</v>
      </c>
      <c r="I18" s="43">
        <v>0</v>
      </c>
      <c r="J18" s="43">
        <v>2559668</v>
      </c>
      <c r="K18" s="43">
        <v>0</v>
      </c>
      <c r="L18" s="43">
        <v>0</v>
      </c>
      <c r="M18" s="43">
        <v>0</v>
      </c>
      <c r="N18" s="43">
        <f t="shared" si="1"/>
        <v>5328987</v>
      </c>
      <c r="O18" s="44">
        <f t="shared" si="2"/>
        <v>109.60934221893126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1619355</v>
      </c>
      <c r="E19" s="29">
        <f t="shared" si="5"/>
        <v>0</v>
      </c>
      <c r="F19" s="29">
        <f t="shared" si="5"/>
        <v>0</v>
      </c>
      <c r="G19" s="29">
        <f t="shared" si="5"/>
        <v>34651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1654006</v>
      </c>
      <c r="O19" s="41">
        <f t="shared" si="2"/>
        <v>34.020445102636884</v>
      </c>
      <c r="P19" s="10"/>
    </row>
    <row r="20" spans="1:119">
      <c r="A20" s="12"/>
      <c r="B20" s="42">
        <v>541</v>
      </c>
      <c r="C20" s="19" t="s">
        <v>33</v>
      </c>
      <c r="D20" s="43">
        <v>1619355</v>
      </c>
      <c r="E20" s="43">
        <v>0</v>
      </c>
      <c r="F20" s="43">
        <v>0</v>
      </c>
      <c r="G20" s="43">
        <v>34651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1654006</v>
      </c>
      <c r="O20" s="44">
        <f t="shared" si="2"/>
        <v>34.020445102636884</v>
      </c>
      <c r="P20" s="9"/>
    </row>
    <row r="21" spans="1:119" ht="15.75">
      <c r="A21" s="26" t="s">
        <v>48</v>
      </c>
      <c r="B21" s="27"/>
      <c r="C21" s="28"/>
      <c r="D21" s="29">
        <f t="shared" ref="D21:M21" si="6">SUM(D22:D22)</f>
        <v>50000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3199246</v>
      </c>
      <c r="L21" s="29">
        <f t="shared" si="6"/>
        <v>0</v>
      </c>
      <c r="M21" s="29">
        <f t="shared" si="6"/>
        <v>0</v>
      </c>
      <c r="N21" s="29">
        <f t="shared" si="1"/>
        <v>3249246</v>
      </c>
      <c r="O21" s="41">
        <f t="shared" si="2"/>
        <v>66.832160928051337</v>
      </c>
      <c r="P21" s="10"/>
    </row>
    <row r="22" spans="1:119">
      <c r="A22" s="45"/>
      <c r="B22" s="46">
        <v>551</v>
      </c>
      <c r="C22" s="47" t="s">
        <v>49</v>
      </c>
      <c r="D22" s="43">
        <v>50000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3199246</v>
      </c>
      <c r="L22" s="43">
        <v>0</v>
      </c>
      <c r="M22" s="43">
        <v>0</v>
      </c>
      <c r="N22" s="43">
        <f t="shared" si="1"/>
        <v>3249246</v>
      </c>
      <c r="O22" s="44">
        <f t="shared" si="2"/>
        <v>66.832160928051337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SUM(D24:D25)</f>
        <v>1603812</v>
      </c>
      <c r="E23" s="29">
        <f t="shared" si="7"/>
        <v>4486759</v>
      </c>
      <c r="F23" s="29">
        <f t="shared" si="7"/>
        <v>0</v>
      </c>
      <c r="G23" s="29">
        <f t="shared" si="7"/>
        <v>727372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6817943</v>
      </c>
      <c r="O23" s="41">
        <f t="shared" si="2"/>
        <v>140.2349541322144</v>
      </c>
      <c r="P23" s="9"/>
    </row>
    <row r="24" spans="1:119">
      <c r="A24" s="12"/>
      <c r="B24" s="42">
        <v>572</v>
      </c>
      <c r="C24" s="19" t="s">
        <v>35</v>
      </c>
      <c r="D24" s="43">
        <v>1603812</v>
      </c>
      <c r="E24" s="43">
        <v>2154121</v>
      </c>
      <c r="F24" s="43">
        <v>0</v>
      </c>
      <c r="G24" s="43">
        <v>727372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4485305</v>
      </c>
      <c r="O24" s="44">
        <f t="shared" si="2"/>
        <v>92.256057427290301</v>
      </c>
      <c r="P24" s="9"/>
    </row>
    <row r="25" spans="1:119">
      <c r="A25" s="12"/>
      <c r="B25" s="42">
        <v>575</v>
      </c>
      <c r="C25" s="19" t="s">
        <v>37</v>
      </c>
      <c r="D25" s="43">
        <v>0</v>
      </c>
      <c r="E25" s="43">
        <v>2332638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2332638</v>
      </c>
      <c r="O25" s="44">
        <f t="shared" si="2"/>
        <v>47.978896704924104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SUM(D27:D28)</f>
        <v>5248466</v>
      </c>
      <c r="E26" s="29">
        <f t="shared" si="8"/>
        <v>0</v>
      </c>
      <c r="F26" s="29">
        <f t="shared" si="8"/>
        <v>0</v>
      </c>
      <c r="G26" s="29">
        <f t="shared" si="8"/>
        <v>1502788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371812</v>
      </c>
      <c r="L26" s="29">
        <f t="shared" si="8"/>
        <v>0</v>
      </c>
      <c r="M26" s="29">
        <f t="shared" si="8"/>
        <v>0</v>
      </c>
      <c r="N26" s="29">
        <f t="shared" si="1"/>
        <v>7123066</v>
      </c>
      <c r="O26" s="41">
        <f t="shared" si="2"/>
        <v>146.51088074375747</v>
      </c>
      <c r="P26" s="9"/>
    </row>
    <row r="27" spans="1:119">
      <c r="A27" s="12"/>
      <c r="B27" s="42">
        <v>581</v>
      </c>
      <c r="C27" s="19" t="s">
        <v>38</v>
      </c>
      <c r="D27" s="43">
        <v>835469</v>
      </c>
      <c r="E27" s="43">
        <v>0</v>
      </c>
      <c r="F27" s="43">
        <v>0</v>
      </c>
      <c r="G27" s="43">
        <v>1502788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2338257</v>
      </c>
      <c r="O27" s="44">
        <f t="shared" si="2"/>
        <v>48.094471183512276</v>
      </c>
      <c r="P27" s="9"/>
    </row>
    <row r="28" spans="1:119" ht="15.75" thickBot="1">
      <c r="A28" s="12"/>
      <c r="B28" s="42">
        <v>585</v>
      </c>
      <c r="C28" s="19" t="s">
        <v>50</v>
      </c>
      <c r="D28" s="43">
        <v>4412997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371812</v>
      </c>
      <c r="L28" s="43">
        <v>0</v>
      </c>
      <c r="M28" s="43">
        <v>0</v>
      </c>
      <c r="N28" s="43">
        <f t="shared" si="1"/>
        <v>4784809</v>
      </c>
      <c r="O28" s="44">
        <f t="shared" si="2"/>
        <v>98.416409560245171</v>
      </c>
      <c r="P28" s="9"/>
    </row>
    <row r="29" spans="1:119" ht="16.5" thickBot="1">
      <c r="A29" s="13" t="s">
        <v>10</v>
      </c>
      <c r="B29" s="21"/>
      <c r="C29" s="20"/>
      <c r="D29" s="14">
        <f>SUM(D5,D12,D17,D19,D21,D23,D26)</f>
        <v>70959486</v>
      </c>
      <c r="E29" s="14">
        <f t="shared" ref="E29:M29" si="9">SUM(E5,E12,E17,E19,E21,E23,E26)</f>
        <v>5500947</v>
      </c>
      <c r="F29" s="14">
        <f t="shared" si="9"/>
        <v>0</v>
      </c>
      <c r="G29" s="14">
        <f t="shared" si="9"/>
        <v>6570544</v>
      </c>
      <c r="H29" s="14">
        <f t="shared" si="9"/>
        <v>0</v>
      </c>
      <c r="I29" s="14">
        <f t="shared" si="9"/>
        <v>0</v>
      </c>
      <c r="J29" s="14">
        <f t="shared" si="9"/>
        <v>8729297</v>
      </c>
      <c r="K29" s="14">
        <f t="shared" si="9"/>
        <v>3571058</v>
      </c>
      <c r="L29" s="14">
        <f t="shared" si="9"/>
        <v>0</v>
      </c>
      <c r="M29" s="14">
        <f t="shared" si="9"/>
        <v>0</v>
      </c>
      <c r="N29" s="14">
        <f t="shared" si="1"/>
        <v>95331332</v>
      </c>
      <c r="O29" s="35">
        <f t="shared" si="2"/>
        <v>1960.8238101114814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51</v>
      </c>
      <c r="M31" s="163"/>
      <c r="N31" s="163"/>
      <c r="O31" s="39">
        <v>48618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17002082</v>
      </c>
      <c r="E5" s="24">
        <f t="shared" ref="E5:M5" si="0">SUM(E6:E12)</f>
        <v>0</v>
      </c>
      <c r="F5" s="24">
        <f t="shared" si="0"/>
        <v>0</v>
      </c>
      <c r="G5" s="24">
        <f t="shared" si="0"/>
        <v>1291760</v>
      </c>
      <c r="H5" s="24">
        <f t="shared" si="0"/>
        <v>0</v>
      </c>
      <c r="I5" s="24">
        <f t="shared" si="0"/>
        <v>0</v>
      </c>
      <c r="J5" s="24">
        <f t="shared" si="0"/>
        <v>5806913</v>
      </c>
      <c r="K5" s="24">
        <f t="shared" si="0"/>
        <v>2281635</v>
      </c>
      <c r="L5" s="24">
        <f t="shared" si="0"/>
        <v>0</v>
      </c>
      <c r="M5" s="24">
        <f t="shared" si="0"/>
        <v>0</v>
      </c>
      <c r="N5" s="25">
        <f>SUM(D5:M5)</f>
        <v>26382390</v>
      </c>
      <c r="O5" s="30">
        <f t="shared" ref="O5:O27" si="1">(N5/O$29)</f>
        <v>544.64058629232045</v>
      </c>
      <c r="P5" s="6"/>
    </row>
    <row r="6" spans="1:133">
      <c r="A6" s="12"/>
      <c r="B6" s="42">
        <v>511</v>
      </c>
      <c r="C6" s="19" t="s">
        <v>19</v>
      </c>
      <c r="D6" s="43">
        <v>228364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228364</v>
      </c>
      <c r="O6" s="44">
        <f t="shared" si="1"/>
        <v>4.7143682906688689</v>
      </c>
      <c r="P6" s="9"/>
    </row>
    <row r="7" spans="1:133">
      <c r="A7" s="12"/>
      <c r="B7" s="42">
        <v>512</v>
      </c>
      <c r="C7" s="19" t="s">
        <v>20</v>
      </c>
      <c r="D7" s="43">
        <v>2258051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2258051</v>
      </c>
      <c r="O7" s="44">
        <f t="shared" si="1"/>
        <v>46.615421139554087</v>
      </c>
      <c r="P7" s="9"/>
    </row>
    <row r="8" spans="1:133">
      <c r="A8" s="12"/>
      <c r="B8" s="42">
        <v>513</v>
      </c>
      <c r="C8" s="19" t="s">
        <v>21</v>
      </c>
      <c r="D8" s="43">
        <v>1538722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1538722</v>
      </c>
      <c r="O8" s="44">
        <f t="shared" si="1"/>
        <v>31.76552436003303</v>
      </c>
      <c r="P8" s="9"/>
    </row>
    <row r="9" spans="1:133">
      <c r="A9" s="12"/>
      <c r="B9" s="42">
        <v>514</v>
      </c>
      <c r="C9" s="19" t="s">
        <v>22</v>
      </c>
      <c r="D9" s="43">
        <v>337113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337113</v>
      </c>
      <c r="O9" s="44">
        <f t="shared" si="1"/>
        <v>6.959393063583815</v>
      </c>
      <c r="P9" s="9"/>
    </row>
    <row r="10" spans="1:133">
      <c r="A10" s="12"/>
      <c r="B10" s="42">
        <v>515</v>
      </c>
      <c r="C10" s="19" t="s">
        <v>23</v>
      </c>
      <c r="D10" s="43">
        <v>1621360</v>
      </c>
      <c r="E10" s="43">
        <v>0</v>
      </c>
      <c r="F10" s="43">
        <v>0</v>
      </c>
      <c r="G10" s="43">
        <v>87716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1709076</v>
      </c>
      <c r="O10" s="44">
        <f t="shared" si="1"/>
        <v>35.282328654004957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2281635</v>
      </c>
      <c r="L11" s="43">
        <v>0</v>
      </c>
      <c r="M11" s="43">
        <v>0</v>
      </c>
      <c r="N11" s="43">
        <f t="shared" si="2"/>
        <v>2281635</v>
      </c>
      <c r="O11" s="44">
        <f t="shared" si="1"/>
        <v>47.102291494632539</v>
      </c>
      <c r="P11" s="9"/>
    </row>
    <row r="12" spans="1:133">
      <c r="A12" s="12"/>
      <c r="B12" s="42">
        <v>519</v>
      </c>
      <c r="C12" s="19" t="s">
        <v>25</v>
      </c>
      <c r="D12" s="43">
        <v>11018472</v>
      </c>
      <c r="E12" s="43">
        <v>0</v>
      </c>
      <c r="F12" s="43">
        <v>0</v>
      </c>
      <c r="G12" s="43">
        <v>1204044</v>
      </c>
      <c r="H12" s="43">
        <v>0</v>
      </c>
      <c r="I12" s="43">
        <v>0</v>
      </c>
      <c r="J12" s="43">
        <v>5806913</v>
      </c>
      <c r="K12" s="43">
        <v>0</v>
      </c>
      <c r="L12" s="43">
        <v>0</v>
      </c>
      <c r="M12" s="43">
        <v>0</v>
      </c>
      <c r="N12" s="43">
        <f t="shared" si="2"/>
        <v>18029429</v>
      </c>
      <c r="O12" s="44">
        <f t="shared" si="1"/>
        <v>372.20125928984311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44242450</v>
      </c>
      <c r="E13" s="29">
        <f t="shared" si="3"/>
        <v>359269</v>
      </c>
      <c r="F13" s="29">
        <f t="shared" si="3"/>
        <v>0</v>
      </c>
      <c r="G13" s="29">
        <f t="shared" si="3"/>
        <v>948964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45550683</v>
      </c>
      <c r="O13" s="41">
        <f t="shared" si="1"/>
        <v>940.35266308835673</v>
      </c>
      <c r="P13" s="10"/>
    </row>
    <row r="14" spans="1:133">
      <c r="A14" s="12"/>
      <c r="B14" s="42">
        <v>521</v>
      </c>
      <c r="C14" s="19" t="s">
        <v>27</v>
      </c>
      <c r="D14" s="43">
        <v>22676475</v>
      </c>
      <c r="E14" s="43">
        <v>359269</v>
      </c>
      <c r="F14" s="43">
        <v>0</v>
      </c>
      <c r="G14" s="43">
        <v>945040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23980784</v>
      </c>
      <c r="O14" s="44">
        <f t="shared" si="1"/>
        <v>495.06160198183318</v>
      </c>
      <c r="P14" s="9"/>
    </row>
    <row r="15" spans="1:133">
      <c r="A15" s="12"/>
      <c r="B15" s="42">
        <v>522</v>
      </c>
      <c r="C15" s="19" t="s">
        <v>28</v>
      </c>
      <c r="D15" s="43">
        <v>19346330</v>
      </c>
      <c r="E15" s="43">
        <v>0</v>
      </c>
      <c r="F15" s="43">
        <v>0</v>
      </c>
      <c r="G15" s="43">
        <v>3924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19350254</v>
      </c>
      <c r="O15" s="44">
        <f t="shared" si="1"/>
        <v>399.46849710982661</v>
      </c>
      <c r="P15" s="9"/>
    </row>
    <row r="16" spans="1:133">
      <c r="A16" s="12"/>
      <c r="B16" s="42">
        <v>524</v>
      </c>
      <c r="C16" s="19" t="s">
        <v>29</v>
      </c>
      <c r="D16" s="43">
        <v>2219645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2219645</v>
      </c>
      <c r="O16" s="44">
        <f t="shared" si="1"/>
        <v>45.822563996696942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2620241</v>
      </c>
      <c r="E17" s="29">
        <f t="shared" si="5"/>
        <v>444050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2247418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5311709</v>
      </c>
      <c r="O17" s="41">
        <f t="shared" si="1"/>
        <v>109.65542939719241</v>
      </c>
      <c r="P17" s="10"/>
    </row>
    <row r="18" spans="1:119">
      <c r="A18" s="12"/>
      <c r="B18" s="42">
        <v>539</v>
      </c>
      <c r="C18" s="19" t="s">
        <v>31</v>
      </c>
      <c r="D18" s="43">
        <v>2620241</v>
      </c>
      <c r="E18" s="43">
        <v>444050</v>
      </c>
      <c r="F18" s="43">
        <v>0</v>
      </c>
      <c r="G18" s="43">
        <v>0</v>
      </c>
      <c r="H18" s="43">
        <v>0</v>
      </c>
      <c r="I18" s="43">
        <v>0</v>
      </c>
      <c r="J18" s="43">
        <v>2247418</v>
      </c>
      <c r="K18" s="43">
        <v>0</v>
      </c>
      <c r="L18" s="43">
        <v>0</v>
      </c>
      <c r="M18" s="43">
        <v>0</v>
      </c>
      <c r="N18" s="43">
        <f t="shared" si="4"/>
        <v>5311709</v>
      </c>
      <c r="O18" s="44">
        <f t="shared" si="1"/>
        <v>109.65542939719241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2022468</v>
      </c>
      <c r="E19" s="29">
        <f t="shared" si="6"/>
        <v>0</v>
      </c>
      <c r="F19" s="29">
        <f t="shared" si="6"/>
        <v>0</v>
      </c>
      <c r="G19" s="29">
        <f t="shared" si="6"/>
        <v>724560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2747028</v>
      </c>
      <c r="O19" s="41">
        <f t="shared" si="1"/>
        <v>56.70990916597853</v>
      </c>
      <c r="P19" s="10"/>
    </row>
    <row r="20" spans="1:119">
      <c r="A20" s="12"/>
      <c r="B20" s="42">
        <v>541</v>
      </c>
      <c r="C20" s="19" t="s">
        <v>33</v>
      </c>
      <c r="D20" s="43">
        <v>2022468</v>
      </c>
      <c r="E20" s="43">
        <v>0</v>
      </c>
      <c r="F20" s="43">
        <v>0</v>
      </c>
      <c r="G20" s="43">
        <v>724560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2747028</v>
      </c>
      <c r="O20" s="44">
        <f t="shared" si="1"/>
        <v>56.70990916597853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SUM(D22:D23)</f>
        <v>1472298</v>
      </c>
      <c r="E21" s="29">
        <f t="shared" si="7"/>
        <v>4086649</v>
      </c>
      <c r="F21" s="29">
        <f t="shared" si="7"/>
        <v>0</v>
      </c>
      <c r="G21" s="29">
        <f t="shared" si="7"/>
        <v>582165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6141112</v>
      </c>
      <c r="O21" s="41">
        <f t="shared" si="1"/>
        <v>126.77770437654831</v>
      </c>
      <c r="P21" s="9"/>
    </row>
    <row r="22" spans="1:119">
      <c r="A22" s="12"/>
      <c r="B22" s="42">
        <v>572</v>
      </c>
      <c r="C22" s="19" t="s">
        <v>35</v>
      </c>
      <c r="D22" s="43">
        <v>1472298</v>
      </c>
      <c r="E22" s="43">
        <v>2023271</v>
      </c>
      <c r="F22" s="43">
        <v>0</v>
      </c>
      <c r="G22" s="43">
        <v>582165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4077734</v>
      </c>
      <c r="O22" s="44">
        <f t="shared" si="1"/>
        <v>84.181131296449209</v>
      </c>
      <c r="P22" s="9"/>
    </row>
    <row r="23" spans="1:119">
      <c r="A23" s="12"/>
      <c r="B23" s="42">
        <v>575</v>
      </c>
      <c r="C23" s="19" t="s">
        <v>37</v>
      </c>
      <c r="D23" s="43">
        <v>0</v>
      </c>
      <c r="E23" s="43">
        <v>2063378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2063378</v>
      </c>
      <c r="O23" s="44">
        <f t="shared" si="1"/>
        <v>42.596573080099091</v>
      </c>
      <c r="P23" s="9"/>
    </row>
    <row r="24" spans="1:119" ht="15.75">
      <c r="A24" s="26" t="s">
        <v>40</v>
      </c>
      <c r="B24" s="27"/>
      <c r="C24" s="28"/>
      <c r="D24" s="29">
        <f t="shared" ref="D24:M24" si="8">SUM(D25:D26)</f>
        <v>625000</v>
      </c>
      <c r="E24" s="29">
        <f t="shared" si="8"/>
        <v>0</v>
      </c>
      <c r="F24" s="29">
        <f t="shared" si="8"/>
        <v>0</v>
      </c>
      <c r="G24" s="29">
        <f t="shared" si="8"/>
        <v>829187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316547</v>
      </c>
      <c r="L24" s="29">
        <f t="shared" si="8"/>
        <v>0</v>
      </c>
      <c r="M24" s="29">
        <f t="shared" si="8"/>
        <v>0</v>
      </c>
      <c r="N24" s="29">
        <f t="shared" si="4"/>
        <v>1770734</v>
      </c>
      <c r="O24" s="41">
        <f t="shared" si="1"/>
        <v>36.555202312138725</v>
      </c>
      <c r="P24" s="9"/>
    </row>
    <row r="25" spans="1:119">
      <c r="A25" s="12"/>
      <c r="B25" s="42">
        <v>581</v>
      </c>
      <c r="C25" s="19" t="s">
        <v>38</v>
      </c>
      <c r="D25" s="43">
        <v>625000</v>
      </c>
      <c r="E25" s="43">
        <v>0</v>
      </c>
      <c r="F25" s="43">
        <v>0</v>
      </c>
      <c r="G25" s="43">
        <v>829187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1454187</v>
      </c>
      <c r="O25" s="44">
        <f t="shared" si="1"/>
        <v>30.020375722543353</v>
      </c>
      <c r="P25" s="9"/>
    </row>
    <row r="26" spans="1:119" ht="15.75" thickBot="1">
      <c r="A26" s="12"/>
      <c r="B26" s="42">
        <v>591</v>
      </c>
      <c r="C26" s="19" t="s">
        <v>39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316547</v>
      </c>
      <c r="L26" s="43">
        <v>0</v>
      </c>
      <c r="M26" s="43">
        <v>0</v>
      </c>
      <c r="N26" s="43">
        <f t="shared" si="4"/>
        <v>316547</v>
      </c>
      <c r="O26" s="44">
        <f t="shared" si="1"/>
        <v>6.5348265895953759</v>
      </c>
      <c r="P26" s="9"/>
    </row>
    <row r="27" spans="1:119" ht="16.5" thickBot="1">
      <c r="A27" s="13" t="s">
        <v>10</v>
      </c>
      <c r="B27" s="21"/>
      <c r="C27" s="20"/>
      <c r="D27" s="14">
        <f>SUM(D5,D13,D17,D19,D21,D24)</f>
        <v>67984539</v>
      </c>
      <c r="E27" s="14">
        <f t="shared" ref="E27:M27" si="9">SUM(E5,E13,E17,E19,E21,E24)</f>
        <v>4889968</v>
      </c>
      <c r="F27" s="14">
        <f t="shared" si="9"/>
        <v>0</v>
      </c>
      <c r="G27" s="14">
        <f t="shared" si="9"/>
        <v>4376636</v>
      </c>
      <c r="H27" s="14">
        <f t="shared" si="9"/>
        <v>0</v>
      </c>
      <c r="I27" s="14">
        <f t="shared" si="9"/>
        <v>0</v>
      </c>
      <c r="J27" s="14">
        <f t="shared" si="9"/>
        <v>8054331</v>
      </c>
      <c r="K27" s="14">
        <f t="shared" si="9"/>
        <v>2598182</v>
      </c>
      <c r="L27" s="14">
        <f t="shared" si="9"/>
        <v>0</v>
      </c>
      <c r="M27" s="14">
        <f t="shared" si="9"/>
        <v>0</v>
      </c>
      <c r="N27" s="14">
        <f t="shared" si="4"/>
        <v>87903656</v>
      </c>
      <c r="O27" s="35">
        <f t="shared" si="1"/>
        <v>1814.6914946325351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44</v>
      </c>
      <c r="M29" s="163"/>
      <c r="N29" s="163"/>
      <c r="O29" s="39">
        <v>48440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16675334</v>
      </c>
      <c r="E5" s="24">
        <f t="shared" ref="E5:M5" si="0">SUM(E6:E12)</f>
        <v>0</v>
      </c>
      <c r="F5" s="24">
        <f t="shared" si="0"/>
        <v>0</v>
      </c>
      <c r="G5" s="24">
        <f t="shared" si="0"/>
        <v>1325572</v>
      </c>
      <c r="H5" s="24">
        <f t="shared" si="0"/>
        <v>0</v>
      </c>
      <c r="I5" s="24">
        <f t="shared" si="0"/>
        <v>0</v>
      </c>
      <c r="J5" s="24">
        <f t="shared" si="0"/>
        <v>5882600</v>
      </c>
      <c r="K5" s="24">
        <f t="shared" si="0"/>
        <v>1840030</v>
      </c>
      <c r="L5" s="24">
        <f t="shared" si="0"/>
        <v>0</v>
      </c>
      <c r="M5" s="24">
        <f t="shared" si="0"/>
        <v>0</v>
      </c>
      <c r="N5" s="25">
        <f>SUM(D5:M5)</f>
        <v>25723536</v>
      </c>
      <c r="O5" s="30">
        <f t="shared" ref="O5:O28" si="1">(N5/O$30)</f>
        <v>515.07851264492103</v>
      </c>
      <c r="P5" s="6"/>
    </row>
    <row r="6" spans="1:133">
      <c r="A6" s="12"/>
      <c r="B6" s="42">
        <v>511</v>
      </c>
      <c r="C6" s="19" t="s">
        <v>19</v>
      </c>
      <c r="D6" s="43">
        <v>290166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290166</v>
      </c>
      <c r="O6" s="44">
        <f t="shared" si="1"/>
        <v>5.8101760076890727</v>
      </c>
      <c r="P6" s="9"/>
    </row>
    <row r="7" spans="1:133">
      <c r="A7" s="12"/>
      <c r="B7" s="42">
        <v>512</v>
      </c>
      <c r="C7" s="19" t="s">
        <v>20</v>
      </c>
      <c r="D7" s="43">
        <v>2426646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2426646</v>
      </c>
      <c r="O7" s="44">
        <f t="shared" si="1"/>
        <v>48.590256502673157</v>
      </c>
      <c r="P7" s="9"/>
    </row>
    <row r="8" spans="1:133">
      <c r="A8" s="12"/>
      <c r="B8" s="42">
        <v>513</v>
      </c>
      <c r="C8" s="19" t="s">
        <v>21</v>
      </c>
      <c r="D8" s="43">
        <v>1723880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1723880</v>
      </c>
      <c r="O8" s="44">
        <f t="shared" si="1"/>
        <v>34.518331631324962</v>
      </c>
      <c r="P8" s="9"/>
    </row>
    <row r="9" spans="1:133">
      <c r="A9" s="12"/>
      <c r="B9" s="42">
        <v>514</v>
      </c>
      <c r="C9" s="19" t="s">
        <v>22</v>
      </c>
      <c r="D9" s="43">
        <v>457514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457514</v>
      </c>
      <c r="O9" s="44">
        <f t="shared" si="1"/>
        <v>9.1610900863018365</v>
      </c>
      <c r="P9" s="9"/>
    </row>
    <row r="10" spans="1:133">
      <c r="A10" s="12"/>
      <c r="B10" s="42">
        <v>515</v>
      </c>
      <c r="C10" s="19" t="s">
        <v>23</v>
      </c>
      <c r="D10" s="43">
        <v>1702980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1702980</v>
      </c>
      <c r="O10" s="44">
        <f t="shared" si="1"/>
        <v>34.099837808614161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1840030</v>
      </c>
      <c r="L11" s="43">
        <v>0</v>
      </c>
      <c r="M11" s="43">
        <v>0</v>
      </c>
      <c r="N11" s="43">
        <f t="shared" si="2"/>
        <v>1840030</v>
      </c>
      <c r="O11" s="44">
        <f t="shared" si="1"/>
        <v>36.844076009691435</v>
      </c>
      <c r="P11" s="9"/>
    </row>
    <row r="12" spans="1:133">
      <c r="A12" s="12"/>
      <c r="B12" s="42">
        <v>519</v>
      </c>
      <c r="C12" s="19" t="s">
        <v>25</v>
      </c>
      <c r="D12" s="43">
        <v>10074148</v>
      </c>
      <c r="E12" s="43">
        <v>0</v>
      </c>
      <c r="F12" s="43">
        <v>0</v>
      </c>
      <c r="G12" s="43">
        <v>1325572</v>
      </c>
      <c r="H12" s="43">
        <v>0</v>
      </c>
      <c r="I12" s="43">
        <v>0</v>
      </c>
      <c r="J12" s="43">
        <v>5882600</v>
      </c>
      <c r="K12" s="43">
        <v>0</v>
      </c>
      <c r="L12" s="43">
        <v>0</v>
      </c>
      <c r="M12" s="43">
        <v>0</v>
      </c>
      <c r="N12" s="43">
        <f t="shared" si="2"/>
        <v>17282320</v>
      </c>
      <c r="O12" s="44">
        <f t="shared" si="1"/>
        <v>346.05474459862637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41794033</v>
      </c>
      <c r="E13" s="29">
        <f t="shared" si="3"/>
        <v>435486</v>
      </c>
      <c r="F13" s="29">
        <f t="shared" si="3"/>
        <v>0</v>
      </c>
      <c r="G13" s="29">
        <f t="shared" si="3"/>
        <v>394861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42624380</v>
      </c>
      <c r="O13" s="41">
        <f t="shared" si="1"/>
        <v>853.49472377405334</v>
      </c>
      <c r="P13" s="10"/>
    </row>
    <row r="14" spans="1:133">
      <c r="A14" s="12"/>
      <c r="B14" s="42">
        <v>521</v>
      </c>
      <c r="C14" s="19" t="s">
        <v>27</v>
      </c>
      <c r="D14" s="43">
        <v>20625940</v>
      </c>
      <c r="E14" s="43">
        <v>435486</v>
      </c>
      <c r="F14" s="43">
        <v>0</v>
      </c>
      <c r="G14" s="43">
        <v>318242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21379668</v>
      </c>
      <c r="O14" s="44">
        <f t="shared" si="1"/>
        <v>428.098516249174</v>
      </c>
      <c r="P14" s="9"/>
    </row>
    <row r="15" spans="1:133">
      <c r="A15" s="12"/>
      <c r="B15" s="42">
        <v>522</v>
      </c>
      <c r="C15" s="19" t="s">
        <v>28</v>
      </c>
      <c r="D15" s="43">
        <v>18630375</v>
      </c>
      <c r="E15" s="43">
        <v>0</v>
      </c>
      <c r="F15" s="43">
        <v>0</v>
      </c>
      <c r="G15" s="43">
        <v>76619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18706994</v>
      </c>
      <c r="O15" s="44">
        <f t="shared" si="1"/>
        <v>374.58188662621893</v>
      </c>
      <c r="P15" s="9"/>
    </row>
    <row r="16" spans="1:133">
      <c r="A16" s="12"/>
      <c r="B16" s="42">
        <v>524</v>
      </c>
      <c r="C16" s="19" t="s">
        <v>29</v>
      </c>
      <c r="D16" s="43">
        <v>2537718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2537718</v>
      </c>
      <c r="O16" s="44">
        <f t="shared" si="1"/>
        <v>50.814320898660419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3996903</v>
      </c>
      <c r="E17" s="29">
        <f t="shared" si="5"/>
        <v>533349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2217169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6747421</v>
      </c>
      <c r="O17" s="41">
        <f t="shared" si="1"/>
        <v>135.10784725976652</v>
      </c>
      <c r="P17" s="10"/>
    </row>
    <row r="18" spans="1:119">
      <c r="A18" s="12"/>
      <c r="B18" s="42">
        <v>539</v>
      </c>
      <c r="C18" s="19" t="s">
        <v>31</v>
      </c>
      <c r="D18" s="43">
        <v>3996903</v>
      </c>
      <c r="E18" s="43">
        <v>533349</v>
      </c>
      <c r="F18" s="43">
        <v>0</v>
      </c>
      <c r="G18" s="43">
        <v>0</v>
      </c>
      <c r="H18" s="43">
        <v>0</v>
      </c>
      <c r="I18" s="43">
        <v>0</v>
      </c>
      <c r="J18" s="43">
        <v>2217169</v>
      </c>
      <c r="K18" s="43">
        <v>0</v>
      </c>
      <c r="L18" s="43">
        <v>0</v>
      </c>
      <c r="M18" s="43">
        <v>0</v>
      </c>
      <c r="N18" s="43">
        <f t="shared" si="4"/>
        <v>6747421</v>
      </c>
      <c r="O18" s="44">
        <f t="shared" si="1"/>
        <v>135.10784725976652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2047143</v>
      </c>
      <c r="E19" s="29">
        <f t="shared" si="6"/>
        <v>0</v>
      </c>
      <c r="F19" s="29">
        <f t="shared" si="6"/>
        <v>0</v>
      </c>
      <c r="G19" s="29">
        <f t="shared" si="6"/>
        <v>2747812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4794955</v>
      </c>
      <c r="O19" s="41">
        <f t="shared" si="1"/>
        <v>96.012394625658274</v>
      </c>
      <c r="P19" s="10"/>
    </row>
    <row r="20" spans="1:119">
      <c r="A20" s="12"/>
      <c r="B20" s="42">
        <v>541</v>
      </c>
      <c r="C20" s="19" t="s">
        <v>33</v>
      </c>
      <c r="D20" s="43">
        <v>2047143</v>
      </c>
      <c r="E20" s="43">
        <v>0</v>
      </c>
      <c r="F20" s="43">
        <v>0</v>
      </c>
      <c r="G20" s="43">
        <v>2747812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4794955</v>
      </c>
      <c r="O20" s="44">
        <f t="shared" si="1"/>
        <v>96.012394625658274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2056429</v>
      </c>
      <c r="E21" s="29">
        <f t="shared" si="7"/>
        <v>3714761</v>
      </c>
      <c r="F21" s="29">
        <f t="shared" si="7"/>
        <v>0</v>
      </c>
      <c r="G21" s="29">
        <f t="shared" si="7"/>
        <v>1064829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6836019</v>
      </c>
      <c r="O21" s="41">
        <f t="shared" si="1"/>
        <v>136.88190064275847</v>
      </c>
      <c r="P21" s="9"/>
    </row>
    <row r="22" spans="1:119">
      <c r="A22" s="12"/>
      <c r="B22" s="42">
        <v>572</v>
      </c>
      <c r="C22" s="19" t="s">
        <v>35</v>
      </c>
      <c r="D22" s="43">
        <v>1869775</v>
      </c>
      <c r="E22" s="43">
        <v>2012265</v>
      </c>
      <c r="F22" s="43">
        <v>0</v>
      </c>
      <c r="G22" s="43">
        <v>1064829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4946869</v>
      </c>
      <c r="O22" s="44">
        <f t="shared" si="1"/>
        <v>99.054264031557238</v>
      </c>
      <c r="P22" s="9"/>
    </row>
    <row r="23" spans="1:119">
      <c r="A23" s="12"/>
      <c r="B23" s="42">
        <v>574</v>
      </c>
      <c r="C23" s="19" t="s">
        <v>36</v>
      </c>
      <c r="D23" s="43">
        <v>186654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186654</v>
      </c>
      <c r="O23" s="44">
        <f t="shared" si="1"/>
        <v>3.7374902384814082</v>
      </c>
      <c r="P23" s="9"/>
    </row>
    <row r="24" spans="1:119">
      <c r="A24" s="12"/>
      <c r="B24" s="42">
        <v>575</v>
      </c>
      <c r="C24" s="19" t="s">
        <v>37</v>
      </c>
      <c r="D24" s="43">
        <v>0</v>
      </c>
      <c r="E24" s="43">
        <v>1702496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1702496</v>
      </c>
      <c r="O24" s="44">
        <f t="shared" si="1"/>
        <v>34.090146372719808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2625943</v>
      </c>
      <c r="E25" s="29">
        <f t="shared" si="8"/>
        <v>150000</v>
      </c>
      <c r="F25" s="29">
        <f t="shared" si="8"/>
        <v>0</v>
      </c>
      <c r="G25" s="29">
        <f t="shared" si="8"/>
        <v>1462373</v>
      </c>
      <c r="H25" s="29">
        <f t="shared" si="8"/>
        <v>0</v>
      </c>
      <c r="I25" s="29">
        <f t="shared" si="8"/>
        <v>0</v>
      </c>
      <c r="J25" s="29">
        <f t="shared" si="8"/>
        <v>52762</v>
      </c>
      <c r="K25" s="29">
        <f t="shared" si="8"/>
        <v>260462</v>
      </c>
      <c r="L25" s="29">
        <f t="shared" si="8"/>
        <v>0</v>
      </c>
      <c r="M25" s="29">
        <f t="shared" si="8"/>
        <v>0</v>
      </c>
      <c r="N25" s="29">
        <f t="shared" si="4"/>
        <v>4551540</v>
      </c>
      <c r="O25" s="41">
        <f t="shared" si="1"/>
        <v>91.138343245029134</v>
      </c>
      <c r="P25" s="9"/>
    </row>
    <row r="26" spans="1:119">
      <c r="A26" s="12"/>
      <c r="B26" s="42">
        <v>581</v>
      </c>
      <c r="C26" s="19" t="s">
        <v>38</v>
      </c>
      <c r="D26" s="43">
        <v>2625943</v>
      </c>
      <c r="E26" s="43">
        <v>150000</v>
      </c>
      <c r="F26" s="43">
        <v>0</v>
      </c>
      <c r="G26" s="43">
        <v>1462373</v>
      </c>
      <c r="H26" s="43">
        <v>0</v>
      </c>
      <c r="I26" s="43">
        <v>0</v>
      </c>
      <c r="J26" s="43">
        <v>52762</v>
      </c>
      <c r="K26" s="43">
        <v>0</v>
      </c>
      <c r="L26" s="43">
        <v>0</v>
      </c>
      <c r="M26" s="43">
        <v>0</v>
      </c>
      <c r="N26" s="43">
        <f t="shared" si="4"/>
        <v>4291078</v>
      </c>
      <c r="O26" s="44">
        <f t="shared" si="1"/>
        <v>85.922949079914304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260462</v>
      </c>
      <c r="L27" s="43">
        <v>0</v>
      </c>
      <c r="M27" s="43">
        <v>0</v>
      </c>
      <c r="N27" s="43">
        <f t="shared" si="4"/>
        <v>260462</v>
      </c>
      <c r="O27" s="44">
        <f t="shared" si="1"/>
        <v>5.2153941651148354</v>
      </c>
      <c r="P27" s="9"/>
    </row>
    <row r="28" spans="1:119" ht="16.5" thickBot="1">
      <c r="A28" s="13" t="s">
        <v>10</v>
      </c>
      <c r="B28" s="21"/>
      <c r="C28" s="20"/>
      <c r="D28" s="14">
        <f>SUM(D5,D13,D17,D19,D21,D25)</f>
        <v>69195785</v>
      </c>
      <c r="E28" s="14">
        <f t="shared" ref="E28:M28" si="9">SUM(E5,E13,E17,E19,E21,E25)</f>
        <v>4833596</v>
      </c>
      <c r="F28" s="14">
        <f t="shared" si="9"/>
        <v>0</v>
      </c>
      <c r="G28" s="14">
        <f t="shared" si="9"/>
        <v>6995447</v>
      </c>
      <c r="H28" s="14">
        <f t="shared" si="9"/>
        <v>0</v>
      </c>
      <c r="I28" s="14">
        <f t="shared" si="9"/>
        <v>0</v>
      </c>
      <c r="J28" s="14">
        <f t="shared" si="9"/>
        <v>8152531</v>
      </c>
      <c r="K28" s="14">
        <f t="shared" si="9"/>
        <v>2100492</v>
      </c>
      <c r="L28" s="14">
        <f t="shared" si="9"/>
        <v>0</v>
      </c>
      <c r="M28" s="14">
        <f t="shared" si="9"/>
        <v>0</v>
      </c>
      <c r="N28" s="14">
        <f t="shared" si="4"/>
        <v>91277851</v>
      </c>
      <c r="O28" s="35">
        <f t="shared" si="1"/>
        <v>1827.7137221921869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41</v>
      </c>
      <c r="M30" s="163"/>
      <c r="N30" s="163"/>
      <c r="O30" s="39">
        <v>49941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16803202</v>
      </c>
      <c r="E5" s="24">
        <f t="shared" si="0"/>
        <v>0</v>
      </c>
      <c r="F5" s="24">
        <f t="shared" si="0"/>
        <v>0</v>
      </c>
      <c r="G5" s="24">
        <f t="shared" si="0"/>
        <v>1284894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2053607</v>
      </c>
      <c r="L5" s="24">
        <f t="shared" si="0"/>
        <v>0</v>
      </c>
      <c r="M5" s="24">
        <f t="shared" si="0"/>
        <v>0</v>
      </c>
      <c r="N5" s="25">
        <f>SUM(D5:M5)</f>
        <v>20141703</v>
      </c>
      <c r="O5" s="30">
        <f t="shared" ref="O5:O28" si="1">(N5/O$30)</f>
        <v>400.57481802633151</v>
      </c>
      <c r="P5" s="6"/>
    </row>
    <row r="6" spans="1:133">
      <c r="A6" s="12"/>
      <c r="B6" s="42">
        <v>511</v>
      </c>
      <c r="C6" s="19" t="s">
        <v>19</v>
      </c>
      <c r="D6" s="43">
        <v>287088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287088</v>
      </c>
      <c r="O6" s="44">
        <f t="shared" si="1"/>
        <v>5.7095580923590949</v>
      </c>
      <c r="P6" s="9"/>
    </row>
    <row r="7" spans="1:133">
      <c r="A7" s="12"/>
      <c r="B7" s="42">
        <v>512</v>
      </c>
      <c r="C7" s="19" t="s">
        <v>20</v>
      </c>
      <c r="D7" s="43">
        <v>2839587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2839587</v>
      </c>
      <c r="O7" s="44">
        <f t="shared" si="1"/>
        <v>56.473230977288097</v>
      </c>
      <c r="P7" s="9"/>
    </row>
    <row r="8" spans="1:133">
      <c r="A8" s="12"/>
      <c r="B8" s="42">
        <v>513</v>
      </c>
      <c r="C8" s="19" t="s">
        <v>21</v>
      </c>
      <c r="D8" s="43">
        <v>1696858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1696858</v>
      </c>
      <c r="O8" s="44">
        <f t="shared" si="1"/>
        <v>33.746827890696473</v>
      </c>
      <c r="P8" s="9"/>
    </row>
    <row r="9" spans="1:133">
      <c r="A9" s="12"/>
      <c r="B9" s="42">
        <v>514</v>
      </c>
      <c r="C9" s="19" t="s">
        <v>22</v>
      </c>
      <c r="D9" s="43">
        <v>564493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564493</v>
      </c>
      <c r="O9" s="44">
        <f t="shared" si="1"/>
        <v>11.226542301419991</v>
      </c>
      <c r="P9" s="9"/>
    </row>
    <row r="10" spans="1:133">
      <c r="A10" s="12"/>
      <c r="B10" s="42">
        <v>515</v>
      </c>
      <c r="C10" s="19" t="s">
        <v>23</v>
      </c>
      <c r="D10" s="43">
        <v>1481313</v>
      </c>
      <c r="E10" s="43">
        <v>0</v>
      </c>
      <c r="F10" s="43">
        <v>0</v>
      </c>
      <c r="G10" s="43">
        <v>13854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1495167</v>
      </c>
      <c r="O10" s="44">
        <f t="shared" si="1"/>
        <v>29.73563104092916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2053607</v>
      </c>
      <c r="L11" s="43">
        <v>0</v>
      </c>
      <c r="M11" s="43">
        <v>0</v>
      </c>
      <c r="N11" s="43">
        <f t="shared" si="2"/>
        <v>2053607</v>
      </c>
      <c r="O11" s="44">
        <f t="shared" si="1"/>
        <v>40.841792291476075</v>
      </c>
      <c r="P11" s="9"/>
    </row>
    <row r="12" spans="1:133">
      <c r="A12" s="12"/>
      <c r="B12" s="42">
        <v>519</v>
      </c>
      <c r="C12" s="19" t="s">
        <v>25</v>
      </c>
      <c r="D12" s="43">
        <v>9933863</v>
      </c>
      <c r="E12" s="43">
        <v>0</v>
      </c>
      <c r="F12" s="43">
        <v>0</v>
      </c>
      <c r="G12" s="43">
        <v>1271040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11204903</v>
      </c>
      <c r="O12" s="44">
        <f t="shared" si="1"/>
        <v>222.84123543216259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41475380</v>
      </c>
      <c r="E13" s="29">
        <f t="shared" si="3"/>
        <v>488613</v>
      </c>
      <c r="F13" s="29">
        <f t="shared" si="3"/>
        <v>0</v>
      </c>
      <c r="G13" s="29">
        <f t="shared" si="3"/>
        <v>480535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42444528</v>
      </c>
      <c r="O13" s="41">
        <f t="shared" si="1"/>
        <v>844.12966866870852</v>
      </c>
      <c r="P13" s="10"/>
    </row>
    <row r="14" spans="1:133">
      <c r="A14" s="12"/>
      <c r="B14" s="42">
        <v>521</v>
      </c>
      <c r="C14" s="19" t="s">
        <v>27</v>
      </c>
      <c r="D14" s="43">
        <v>19852338</v>
      </c>
      <c r="E14" s="43">
        <v>488613</v>
      </c>
      <c r="F14" s="43">
        <v>0</v>
      </c>
      <c r="G14" s="43">
        <v>358638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20699589</v>
      </c>
      <c r="O14" s="44">
        <f t="shared" si="1"/>
        <v>411.66996141760472</v>
      </c>
      <c r="P14" s="9"/>
    </row>
    <row r="15" spans="1:133">
      <c r="A15" s="12"/>
      <c r="B15" s="42">
        <v>522</v>
      </c>
      <c r="C15" s="19" t="s">
        <v>28</v>
      </c>
      <c r="D15" s="43">
        <v>18851760</v>
      </c>
      <c r="E15" s="43">
        <v>0</v>
      </c>
      <c r="F15" s="43">
        <v>0</v>
      </c>
      <c r="G15" s="43">
        <v>121897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18973657</v>
      </c>
      <c r="O15" s="44">
        <f t="shared" si="1"/>
        <v>377.34491468119802</v>
      </c>
      <c r="P15" s="9"/>
    </row>
    <row r="16" spans="1:133">
      <c r="A16" s="12"/>
      <c r="B16" s="42">
        <v>524</v>
      </c>
      <c r="C16" s="19" t="s">
        <v>29</v>
      </c>
      <c r="D16" s="43">
        <v>2771282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2771282</v>
      </c>
      <c r="O16" s="44">
        <f t="shared" si="1"/>
        <v>55.114792569905731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4442348</v>
      </c>
      <c r="E17" s="29">
        <f t="shared" si="5"/>
        <v>515422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2514276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7472046</v>
      </c>
      <c r="O17" s="41">
        <f t="shared" si="1"/>
        <v>148.60280020683345</v>
      </c>
      <c r="P17" s="10"/>
    </row>
    <row r="18" spans="1:119">
      <c r="A18" s="12"/>
      <c r="B18" s="42">
        <v>539</v>
      </c>
      <c r="C18" s="19" t="s">
        <v>31</v>
      </c>
      <c r="D18" s="43">
        <v>4442348</v>
      </c>
      <c r="E18" s="43">
        <v>515422</v>
      </c>
      <c r="F18" s="43">
        <v>0</v>
      </c>
      <c r="G18" s="43">
        <v>0</v>
      </c>
      <c r="H18" s="43">
        <v>0</v>
      </c>
      <c r="I18" s="43">
        <v>0</v>
      </c>
      <c r="J18" s="43">
        <v>2514276</v>
      </c>
      <c r="K18" s="43">
        <v>0</v>
      </c>
      <c r="L18" s="43">
        <v>0</v>
      </c>
      <c r="M18" s="43">
        <v>0</v>
      </c>
      <c r="N18" s="43">
        <f t="shared" si="4"/>
        <v>7472046</v>
      </c>
      <c r="O18" s="44">
        <f t="shared" si="1"/>
        <v>148.60280020683345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2771031</v>
      </c>
      <c r="E19" s="29">
        <f t="shared" si="6"/>
        <v>0</v>
      </c>
      <c r="F19" s="29">
        <f t="shared" si="6"/>
        <v>0</v>
      </c>
      <c r="G19" s="29">
        <f t="shared" si="6"/>
        <v>1524227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4295258</v>
      </c>
      <c r="O19" s="41">
        <f t="shared" si="1"/>
        <v>85.423372180899719</v>
      </c>
      <c r="P19" s="10"/>
    </row>
    <row r="20" spans="1:119">
      <c r="A20" s="12"/>
      <c r="B20" s="42">
        <v>541</v>
      </c>
      <c r="C20" s="19" t="s">
        <v>33</v>
      </c>
      <c r="D20" s="43">
        <v>2771031</v>
      </c>
      <c r="E20" s="43">
        <v>0</v>
      </c>
      <c r="F20" s="43">
        <v>0</v>
      </c>
      <c r="G20" s="43">
        <v>1524227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4295258</v>
      </c>
      <c r="O20" s="44">
        <f t="shared" si="1"/>
        <v>85.423372180899719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2578016</v>
      </c>
      <c r="E21" s="29">
        <f t="shared" si="7"/>
        <v>3530126</v>
      </c>
      <c r="F21" s="29">
        <f t="shared" si="7"/>
        <v>0</v>
      </c>
      <c r="G21" s="29">
        <f t="shared" si="7"/>
        <v>1077951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7186093</v>
      </c>
      <c r="O21" s="41">
        <f t="shared" si="1"/>
        <v>142.91581480450262</v>
      </c>
      <c r="P21" s="9"/>
    </row>
    <row r="22" spans="1:119">
      <c r="A22" s="12"/>
      <c r="B22" s="42">
        <v>572</v>
      </c>
      <c r="C22" s="19" t="s">
        <v>35</v>
      </c>
      <c r="D22" s="43">
        <v>2377908</v>
      </c>
      <c r="E22" s="43">
        <v>1847885</v>
      </c>
      <c r="F22" s="43">
        <v>0</v>
      </c>
      <c r="G22" s="43">
        <v>1077951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5303744</v>
      </c>
      <c r="O22" s="44">
        <f t="shared" si="1"/>
        <v>105.47997295254763</v>
      </c>
      <c r="P22" s="9"/>
    </row>
    <row r="23" spans="1:119">
      <c r="A23" s="12"/>
      <c r="B23" s="42">
        <v>574</v>
      </c>
      <c r="C23" s="19" t="s">
        <v>36</v>
      </c>
      <c r="D23" s="43">
        <v>200108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200108</v>
      </c>
      <c r="O23" s="44">
        <f t="shared" si="1"/>
        <v>3.9797144107235192</v>
      </c>
      <c r="P23" s="9"/>
    </row>
    <row r="24" spans="1:119">
      <c r="A24" s="12"/>
      <c r="B24" s="42">
        <v>575</v>
      </c>
      <c r="C24" s="19" t="s">
        <v>37</v>
      </c>
      <c r="D24" s="43">
        <v>0</v>
      </c>
      <c r="E24" s="43">
        <v>1682241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1682241</v>
      </c>
      <c r="O24" s="44">
        <f t="shared" si="1"/>
        <v>33.456127441231452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492642</v>
      </c>
      <c r="E25" s="29">
        <f t="shared" si="8"/>
        <v>126000</v>
      </c>
      <c r="F25" s="29">
        <f t="shared" si="8"/>
        <v>0</v>
      </c>
      <c r="G25" s="29">
        <f t="shared" si="8"/>
        <v>702373</v>
      </c>
      <c r="H25" s="29">
        <f t="shared" si="8"/>
        <v>0</v>
      </c>
      <c r="I25" s="29">
        <f t="shared" si="8"/>
        <v>0</v>
      </c>
      <c r="J25" s="29">
        <f t="shared" si="8"/>
        <v>52762</v>
      </c>
      <c r="K25" s="29">
        <f t="shared" si="8"/>
        <v>284296</v>
      </c>
      <c r="L25" s="29">
        <f t="shared" si="8"/>
        <v>0</v>
      </c>
      <c r="M25" s="29">
        <f t="shared" si="8"/>
        <v>0</v>
      </c>
      <c r="N25" s="29">
        <f t="shared" si="4"/>
        <v>1658073</v>
      </c>
      <c r="O25" s="41">
        <f t="shared" si="1"/>
        <v>32.975478302374604</v>
      </c>
      <c r="P25" s="9"/>
    </row>
    <row r="26" spans="1:119">
      <c r="A26" s="12"/>
      <c r="B26" s="42">
        <v>581</v>
      </c>
      <c r="C26" s="19" t="s">
        <v>38</v>
      </c>
      <c r="D26" s="43">
        <v>492642</v>
      </c>
      <c r="E26" s="43">
        <v>126000</v>
      </c>
      <c r="F26" s="43">
        <v>0</v>
      </c>
      <c r="G26" s="43">
        <v>702373</v>
      </c>
      <c r="H26" s="43">
        <v>0</v>
      </c>
      <c r="I26" s="43">
        <v>0</v>
      </c>
      <c r="J26" s="43">
        <v>52762</v>
      </c>
      <c r="K26" s="43">
        <v>0</v>
      </c>
      <c r="L26" s="43">
        <v>0</v>
      </c>
      <c r="M26" s="43">
        <v>0</v>
      </c>
      <c r="N26" s="43">
        <f t="shared" si="4"/>
        <v>1373777</v>
      </c>
      <c r="O26" s="44">
        <f t="shared" si="1"/>
        <v>27.321447038701724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284296</v>
      </c>
      <c r="L27" s="43">
        <v>0</v>
      </c>
      <c r="M27" s="43">
        <v>0</v>
      </c>
      <c r="N27" s="43">
        <f t="shared" si="4"/>
        <v>284296</v>
      </c>
      <c r="O27" s="44">
        <f t="shared" si="1"/>
        <v>5.6540312636728851</v>
      </c>
      <c r="P27" s="9"/>
    </row>
    <row r="28" spans="1:119" ht="16.5" thickBot="1">
      <c r="A28" s="13" t="s">
        <v>10</v>
      </c>
      <c r="B28" s="21"/>
      <c r="C28" s="20"/>
      <c r="D28" s="14">
        <f>SUM(D5,D13,D17,D19,D21,D25)</f>
        <v>68562619</v>
      </c>
      <c r="E28" s="14">
        <f t="shared" ref="E28:M28" si="9">SUM(E5,E13,E17,E19,E21,E25)</f>
        <v>4660161</v>
      </c>
      <c r="F28" s="14">
        <f t="shared" si="9"/>
        <v>0</v>
      </c>
      <c r="G28" s="14">
        <f t="shared" si="9"/>
        <v>5069980</v>
      </c>
      <c r="H28" s="14">
        <f t="shared" si="9"/>
        <v>0</v>
      </c>
      <c r="I28" s="14">
        <f t="shared" si="9"/>
        <v>0</v>
      </c>
      <c r="J28" s="14">
        <f t="shared" si="9"/>
        <v>2567038</v>
      </c>
      <c r="K28" s="14">
        <f t="shared" si="9"/>
        <v>2337903</v>
      </c>
      <c r="L28" s="14">
        <f t="shared" si="9"/>
        <v>0</v>
      </c>
      <c r="M28" s="14">
        <f t="shared" si="9"/>
        <v>0</v>
      </c>
      <c r="N28" s="14">
        <f t="shared" si="4"/>
        <v>83197701</v>
      </c>
      <c r="O28" s="35">
        <f t="shared" si="1"/>
        <v>1654.6219521896503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57</v>
      </c>
      <c r="M30" s="163"/>
      <c r="N30" s="163"/>
      <c r="O30" s="39">
        <v>50282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19962108</v>
      </c>
      <c r="E5" s="24">
        <f t="shared" si="0"/>
        <v>0</v>
      </c>
      <c r="F5" s="24">
        <f t="shared" si="0"/>
        <v>0</v>
      </c>
      <c r="G5" s="24">
        <f t="shared" si="0"/>
        <v>1459590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1236755</v>
      </c>
      <c r="L5" s="24">
        <f t="shared" si="0"/>
        <v>0</v>
      </c>
      <c r="M5" s="24">
        <f t="shared" si="0"/>
        <v>0</v>
      </c>
      <c r="N5" s="25">
        <f>SUM(D5:M5)</f>
        <v>22658453</v>
      </c>
      <c r="O5" s="30">
        <f t="shared" ref="O5:O31" si="1">(N5/O$33)</f>
        <v>458.79387288152753</v>
      </c>
      <c r="P5" s="6"/>
    </row>
    <row r="6" spans="1:133">
      <c r="A6" s="12"/>
      <c r="B6" s="42">
        <v>511</v>
      </c>
      <c r="C6" s="19" t="s">
        <v>19</v>
      </c>
      <c r="D6" s="43">
        <v>296961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296961</v>
      </c>
      <c r="O6" s="44">
        <f t="shared" si="1"/>
        <v>6.0129386275740577</v>
      </c>
      <c r="P6" s="9"/>
    </row>
    <row r="7" spans="1:133">
      <c r="A7" s="12"/>
      <c r="B7" s="42">
        <v>512</v>
      </c>
      <c r="C7" s="19" t="s">
        <v>20</v>
      </c>
      <c r="D7" s="43">
        <v>2561505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2561505</v>
      </c>
      <c r="O7" s="44">
        <f t="shared" si="1"/>
        <v>51.865976876505961</v>
      </c>
      <c r="P7" s="9"/>
    </row>
    <row r="8" spans="1:133">
      <c r="A8" s="12"/>
      <c r="B8" s="42">
        <v>513</v>
      </c>
      <c r="C8" s="19" t="s">
        <v>21</v>
      </c>
      <c r="D8" s="43">
        <v>1741053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1741053</v>
      </c>
      <c r="O8" s="44">
        <f t="shared" si="1"/>
        <v>35.253265029258714</v>
      </c>
      <c r="P8" s="9"/>
    </row>
    <row r="9" spans="1:133">
      <c r="A9" s="12"/>
      <c r="B9" s="42">
        <v>514</v>
      </c>
      <c r="C9" s="19" t="s">
        <v>22</v>
      </c>
      <c r="D9" s="43">
        <v>496698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496698</v>
      </c>
      <c r="O9" s="44">
        <f t="shared" si="1"/>
        <v>10.057262032518679</v>
      </c>
      <c r="P9" s="9"/>
    </row>
    <row r="10" spans="1:133">
      <c r="A10" s="12"/>
      <c r="B10" s="42">
        <v>515</v>
      </c>
      <c r="C10" s="19" t="s">
        <v>23</v>
      </c>
      <c r="D10" s="43">
        <v>4731478</v>
      </c>
      <c r="E10" s="43">
        <v>0</v>
      </c>
      <c r="F10" s="43">
        <v>0</v>
      </c>
      <c r="G10" s="43">
        <v>75711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4807189</v>
      </c>
      <c r="O10" s="44">
        <f t="shared" si="1"/>
        <v>97.33713325369024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1236755</v>
      </c>
      <c r="L11" s="43">
        <v>0</v>
      </c>
      <c r="M11" s="43">
        <v>0</v>
      </c>
      <c r="N11" s="43">
        <f t="shared" si="2"/>
        <v>1236755</v>
      </c>
      <c r="O11" s="44">
        <f t="shared" si="1"/>
        <v>25.042116346406949</v>
      </c>
      <c r="P11" s="9"/>
    </row>
    <row r="12" spans="1:133">
      <c r="A12" s="12"/>
      <c r="B12" s="42">
        <v>519</v>
      </c>
      <c r="C12" s="19" t="s">
        <v>25</v>
      </c>
      <c r="D12" s="43">
        <v>10134413</v>
      </c>
      <c r="E12" s="43">
        <v>0</v>
      </c>
      <c r="F12" s="43">
        <v>0</v>
      </c>
      <c r="G12" s="43">
        <v>1383879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11518292</v>
      </c>
      <c r="O12" s="44">
        <f t="shared" si="1"/>
        <v>233.22518071557292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38369067</v>
      </c>
      <c r="E13" s="29">
        <f t="shared" si="3"/>
        <v>574214</v>
      </c>
      <c r="F13" s="29">
        <f t="shared" si="3"/>
        <v>0</v>
      </c>
      <c r="G13" s="29">
        <f t="shared" si="3"/>
        <v>323153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39266434</v>
      </c>
      <c r="O13" s="41">
        <f t="shared" si="1"/>
        <v>795.0763156296191</v>
      </c>
      <c r="P13" s="10"/>
    </row>
    <row r="14" spans="1:133">
      <c r="A14" s="12"/>
      <c r="B14" s="42">
        <v>521</v>
      </c>
      <c r="C14" s="19" t="s">
        <v>27</v>
      </c>
      <c r="D14" s="43">
        <v>19207095</v>
      </c>
      <c r="E14" s="43">
        <v>574214</v>
      </c>
      <c r="F14" s="43">
        <v>0</v>
      </c>
      <c r="G14" s="43">
        <v>7785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19789094</v>
      </c>
      <c r="O14" s="44">
        <f t="shared" si="1"/>
        <v>400.69439326138456</v>
      </c>
      <c r="P14" s="9"/>
    </row>
    <row r="15" spans="1:133">
      <c r="A15" s="12"/>
      <c r="B15" s="42">
        <v>522</v>
      </c>
      <c r="C15" s="19" t="s">
        <v>28</v>
      </c>
      <c r="D15" s="43">
        <v>16525992</v>
      </c>
      <c r="E15" s="43">
        <v>0</v>
      </c>
      <c r="F15" s="43">
        <v>0</v>
      </c>
      <c r="G15" s="43">
        <v>315368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16841360</v>
      </c>
      <c r="O15" s="44">
        <f t="shared" si="1"/>
        <v>341.0079575596817</v>
      </c>
      <c r="P15" s="9"/>
    </row>
    <row r="16" spans="1:133">
      <c r="A16" s="12"/>
      <c r="B16" s="42">
        <v>524</v>
      </c>
      <c r="C16" s="19" t="s">
        <v>29</v>
      </c>
      <c r="D16" s="43">
        <v>2635980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2635980</v>
      </c>
      <c r="O16" s="44">
        <f t="shared" si="1"/>
        <v>53.373964808552856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4679060</v>
      </c>
      <c r="E17" s="29">
        <f t="shared" si="5"/>
        <v>713703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2393551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7786314</v>
      </c>
      <c r="O17" s="41">
        <f t="shared" si="1"/>
        <v>157.65918156599915</v>
      </c>
      <c r="P17" s="10"/>
    </row>
    <row r="18" spans="1:119">
      <c r="A18" s="12"/>
      <c r="B18" s="42">
        <v>539</v>
      </c>
      <c r="C18" s="19" t="s">
        <v>31</v>
      </c>
      <c r="D18" s="43">
        <v>4679060</v>
      </c>
      <c r="E18" s="43">
        <v>713703</v>
      </c>
      <c r="F18" s="43">
        <v>0</v>
      </c>
      <c r="G18" s="43">
        <v>0</v>
      </c>
      <c r="H18" s="43">
        <v>0</v>
      </c>
      <c r="I18" s="43">
        <v>0</v>
      </c>
      <c r="J18" s="43">
        <v>2393551</v>
      </c>
      <c r="K18" s="43">
        <v>0</v>
      </c>
      <c r="L18" s="43">
        <v>0</v>
      </c>
      <c r="M18" s="43">
        <v>0</v>
      </c>
      <c r="N18" s="43">
        <f t="shared" si="4"/>
        <v>7786314</v>
      </c>
      <c r="O18" s="44">
        <f t="shared" si="1"/>
        <v>157.65918156599915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3305720</v>
      </c>
      <c r="E19" s="29">
        <f t="shared" si="6"/>
        <v>0</v>
      </c>
      <c r="F19" s="29">
        <f t="shared" si="6"/>
        <v>0</v>
      </c>
      <c r="G19" s="29">
        <f t="shared" si="6"/>
        <v>2132553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5438273</v>
      </c>
      <c r="O19" s="41">
        <f t="shared" si="1"/>
        <v>110.11547573248021</v>
      </c>
      <c r="P19" s="10"/>
    </row>
    <row r="20" spans="1:119">
      <c r="A20" s="12"/>
      <c r="B20" s="42">
        <v>541</v>
      </c>
      <c r="C20" s="19" t="s">
        <v>33</v>
      </c>
      <c r="D20" s="43">
        <v>3305720</v>
      </c>
      <c r="E20" s="43">
        <v>0</v>
      </c>
      <c r="F20" s="43">
        <v>0</v>
      </c>
      <c r="G20" s="43">
        <v>2132553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5438273</v>
      </c>
      <c r="O20" s="44">
        <f t="shared" si="1"/>
        <v>110.11547573248021</v>
      </c>
      <c r="P20" s="9"/>
    </row>
    <row r="21" spans="1:119" ht="15.75">
      <c r="A21" s="26" t="s">
        <v>48</v>
      </c>
      <c r="B21" s="27"/>
      <c r="C21" s="28"/>
      <c r="D21" s="29">
        <f t="shared" ref="D21:M21" si="7">SUM(D22:D22)</f>
        <v>166025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166025</v>
      </c>
      <c r="O21" s="41">
        <f t="shared" si="1"/>
        <v>3.3617146212566058</v>
      </c>
      <c r="P21" s="10"/>
    </row>
    <row r="22" spans="1:119">
      <c r="A22" s="45"/>
      <c r="B22" s="46">
        <v>552</v>
      </c>
      <c r="C22" s="47" t="s">
        <v>69</v>
      </c>
      <c r="D22" s="43">
        <v>166025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166025</v>
      </c>
      <c r="O22" s="44">
        <f t="shared" si="1"/>
        <v>3.3617146212566058</v>
      </c>
      <c r="P22" s="9"/>
    </row>
    <row r="23" spans="1:119" ht="15.75">
      <c r="A23" s="26" t="s">
        <v>34</v>
      </c>
      <c r="B23" s="27"/>
      <c r="C23" s="28"/>
      <c r="D23" s="29">
        <f t="shared" ref="D23:M23" si="8">SUM(D24:D26)</f>
        <v>3436091</v>
      </c>
      <c r="E23" s="29">
        <f t="shared" si="8"/>
        <v>3578998</v>
      </c>
      <c r="F23" s="29">
        <f t="shared" si="8"/>
        <v>0</v>
      </c>
      <c r="G23" s="29">
        <f t="shared" si="8"/>
        <v>1642109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8657198</v>
      </c>
      <c r="O23" s="41">
        <f t="shared" si="1"/>
        <v>175.2930528276672</v>
      </c>
      <c r="P23" s="9"/>
    </row>
    <row r="24" spans="1:119">
      <c r="A24" s="12"/>
      <c r="B24" s="42">
        <v>572</v>
      </c>
      <c r="C24" s="19" t="s">
        <v>35</v>
      </c>
      <c r="D24" s="43">
        <v>3227339</v>
      </c>
      <c r="E24" s="43">
        <v>1781908</v>
      </c>
      <c r="F24" s="43">
        <v>0</v>
      </c>
      <c r="G24" s="43">
        <v>1642109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6651356</v>
      </c>
      <c r="O24" s="44">
        <f t="shared" si="1"/>
        <v>134.67827565958652</v>
      </c>
      <c r="P24" s="9"/>
    </row>
    <row r="25" spans="1:119">
      <c r="A25" s="12"/>
      <c r="B25" s="42">
        <v>574</v>
      </c>
      <c r="C25" s="19" t="s">
        <v>36</v>
      </c>
      <c r="D25" s="43">
        <v>208752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208752</v>
      </c>
      <c r="O25" s="44">
        <f t="shared" si="1"/>
        <v>4.2268613197805092</v>
      </c>
      <c r="P25" s="9"/>
    </row>
    <row r="26" spans="1:119">
      <c r="A26" s="12"/>
      <c r="B26" s="42">
        <v>575</v>
      </c>
      <c r="C26" s="19" t="s">
        <v>37</v>
      </c>
      <c r="D26" s="43">
        <v>0</v>
      </c>
      <c r="E26" s="43">
        <v>1797090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1797090</v>
      </c>
      <c r="O26" s="44">
        <f t="shared" si="1"/>
        <v>36.38791584830016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SUM(D28:D30)</f>
        <v>3987957</v>
      </c>
      <c r="E27" s="29">
        <f t="shared" si="9"/>
        <v>208825</v>
      </c>
      <c r="F27" s="29">
        <f t="shared" si="9"/>
        <v>0</v>
      </c>
      <c r="G27" s="29">
        <f t="shared" si="9"/>
        <v>900873</v>
      </c>
      <c r="H27" s="29">
        <f t="shared" si="9"/>
        <v>0</v>
      </c>
      <c r="I27" s="29">
        <f t="shared" si="9"/>
        <v>0</v>
      </c>
      <c r="J27" s="29">
        <f t="shared" si="9"/>
        <v>57804</v>
      </c>
      <c r="K27" s="29">
        <f t="shared" si="9"/>
        <v>245451</v>
      </c>
      <c r="L27" s="29">
        <f t="shared" si="9"/>
        <v>0</v>
      </c>
      <c r="M27" s="29">
        <f t="shared" si="9"/>
        <v>0</v>
      </c>
      <c r="N27" s="29">
        <f t="shared" si="4"/>
        <v>5400910</v>
      </c>
      <c r="O27" s="41">
        <f t="shared" si="1"/>
        <v>109.35894061190191</v>
      </c>
      <c r="P27" s="9"/>
    </row>
    <row r="28" spans="1:119">
      <c r="A28" s="12"/>
      <c r="B28" s="42">
        <v>581</v>
      </c>
      <c r="C28" s="19" t="s">
        <v>38</v>
      </c>
      <c r="D28" s="43">
        <v>677830</v>
      </c>
      <c r="E28" s="43">
        <v>208825</v>
      </c>
      <c r="F28" s="43">
        <v>0</v>
      </c>
      <c r="G28" s="43">
        <v>900873</v>
      </c>
      <c r="H28" s="43">
        <v>0</v>
      </c>
      <c r="I28" s="43">
        <v>0</v>
      </c>
      <c r="J28" s="43">
        <v>57804</v>
      </c>
      <c r="K28" s="43">
        <v>0</v>
      </c>
      <c r="L28" s="43">
        <v>0</v>
      </c>
      <c r="M28" s="43">
        <v>0</v>
      </c>
      <c r="N28" s="43">
        <f t="shared" si="4"/>
        <v>1845332</v>
      </c>
      <c r="O28" s="44">
        <f t="shared" si="1"/>
        <v>37.364731609532875</v>
      </c>
      <c r="P28" s="9"/>
    </row>
    <row r="29" spans="1:119">
      <c r="A29" s="12"/>
      <c r="B29" s="42">
        <v>591</v>
      </c>
      <c r="C29" s="19" t="s">
        <v>39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245451</v>
      </c>
      <c r="L29" s="43">
        <v>0</v>
      </c>
      <c r="M29" s="43">
        <v>0</v>
      </c>
      <c r="N29" s="43">
        <f t="shared" si="4"/>
        <v>245451</v>
      </c>
      <c r="O29" s="44">
        <f t="shared" si="1"/>
        <v>4.9699516066981193</v>
      </c>
      <c r="P29" s="9"/>
    </row>
    <row r="30" spans="1:119" ht="15.75" thickBot="1">
      <c r="A30" s="12"/>
      <c r="B30" s="42">
        <v>593</v>
      </c>
      <c r="C30" s="19" t="s">
        <v>70</v>
      </c>
      <c r="D30" s="43">
        <v>3310127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3310127</v>
      </c>
      <c r="O30" s="44">
        <f t="shared" si="1"/>
        <v>67.024257395670929</v>
      </c>
      <c r="P30" s="9"/>
    </row>
    <row r="31" spans="1:119" ht="16.5" thickBot="1">
      <c r="A31" s="13" t="s">
        <v>10</v>
      </c>
      <c r="B31" s="21"/>
      <c r="C31" s="20"/>
      <c r="D31" s="14">
        <f>SUM(D5,D13,D17,D19,D21,D23,D27)</f>
        <v>73906028</v>
      </c>
      <c r="E31" s="14">
        <f t="shared" ref="E31:M31" si="10">SUM(E5,E13,E17,E19,E21,E23,E27)</f>
        <v>5075740</v>
      </c>
      <c r="F31" s="14">
        <f t="shared" si="10"/>
        <v>0</v>
      </c>
      <c r="G31" s="14">
        <f t="shared" si="10"/>
        <v>6458278</v>
      </c>
      <c r="H31" s="14">
        <f t="shared" si="10"/>
        <v>0</v>
      </c>
      <c r="I31" s="14">
        <f t="shared" si="10"/>
        <v>0</v>
      </c>
      <c r="J31" s="14">
        <f t="shared" si="10"/>
        <v>2451355</v>
      </c>
      <c r="K31" s="14">
        <f t="shared" si="10"/>
        <v>1482206</v>
      </c>
      <c r="L31" s="14">
        <f t="shared" si="10"/>
        <v>0</v>
      </c>
      <c r="M31" s="14">
        <f t="shared" si="10"/>
        <v>0</v>
      </c>
      <c r="N31" s="14">
        <f t="shared" si="4"/>
        <v>89373607</v>
      </c>
      <c r="O31" s="35">
        <f t="shared" si="1"/>
        <v>1809.6585538704517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71</v>
      </c>
      <c r="M33" s="163"/>
      <c r="N33" s="163"/>
      <c r="O33" s="39">
        <v>49387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32533795</v>
      </c>
      <c r="E5" s="24">
        <f t="shared" si="0"/>
        <v>0</v>
      </c>
      <c r="F5" s="24">
        <f t="shared" si="0"/>
        <v>0</v>
      </c>
      <c r="G5" s="24">
        <f t="shared" si="0"/>
        <v>6389745</v>
      </c>
      <c r="H5" s="24">
        <f t="shared" si="0"/>
        <v>0</v>
      </c>
      <c r="I5" s="24">
        <f t="shared" si="0"/>
        <v>0</v>
      </c>
      <c r="J5" s="24">
        <f t="shared" si="0"/>
        <v>12226542</v>
      </c>
      <c r="K5" s="24">
        <f t="shared" si="0"/>
        <v>136144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51286226</v>
      </c>
      <c r="P5" s="30">
        <f t="shared" ref="P5:P24" si="1">(O5/P$26)</f>
        <v>845.26124433456948</v>
      </c>
      <c r="Q5" s="6"/>
    </row>
    <row r="6" spans="1:134">
      <c r="A6" s="12"/>
      <c r="B6" s="42">
        <v>511</v>
      </c>
      <c r="C6" s="19" t="s">
        <v>19</v>
      </c>
      <c r="D6" s="43">
        <v>445440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445440</v>
      </c>
      <c r="P6" s="44">
        <f t="shared" si="1"/>
        <v>7.3414091470951792</v>
      </c>
      <c r="Q6" s="9"/>
    </row>
    <row r="7" spans="1:134">
      <c r="A7" s="12"/>
      <c r="B7" s="42">
        <v>512</v>
      </c>
      <c r="C7" s="19" t="s">
        <v>20</v>
      </c>
      <c r="D7" s="43">
        <v>5934592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5934592</v>
      </c>
      <c r="P7" s="44">
        <f t="shared" si="1"/>
        <v>97.809509682735893</v>
      </c>
      <c r="Q7" s="9"/>
    </row>
    <row r="8" spans="1:134">
      <c r="A8" s="12"/>
      <c r="B8" s="42">
        <v>513</v>
      </c>
      <c r="C8" s="19" t="s">
        <v>21</v>
      </c>
      <c r="D8" s="43">
        <v>2803352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2803352</v>
      </c>
      <c r="P8" s="44">
        <f t="shared" si="1"/>
        <v>46.202752369180061</v>
      </c>
      <c r="Q8" s="9"/>
    </row>
    <row r="9" spans="1:134">
      <c r="A9" s="12"/>
      <c r="B9" s="42">
        <v>514</v>
      </c>
      <c r="C9" s="19" t="s">
        <v>22</v>
      </c>
      <c r="D9" s="43">
        <v>765218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765218</v>
      </c>
      <c r="P9" s="44">
        <f t="shared" si="1"/>
        <v>12.611751133086115</v>
      </c>
      <c r="Q9" s="9"/>
    </row>
    <row r="10" spans="1:134">
      <c r="A10" s="12"/>
      <c r="B10" s="42">
        <v>515</v>
      </c>
      <c r="C10" s="19" t="s">
        <v>23</v>
      </c>
      <c r="D10" s="43">
        <v>3597069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3597069</v>
      </c>
      <c r="P10" s="44">
        <f t="shared" si="1"/>
        <v>59.284202719406672</v>
      </c>
      <c r="Q10" s="9"/>
    </row>
    <row r="11" spans="1:134">
      <c r="A11" s="12"/>
      <c r="B11" s="42">
        <v>519</v>
      </c>
      <c r="C11" s="19" t="s">
        <v>25</v>
      </c>
      <c r="D11" s="43">
        <v>18988124</v>
      </c>
      <c r="E11" s="43">
        <v>0</v>
      </c>
      <c r="F11" s="43">
        <v>0</v>
      </c>
      <c r="G11" s="43">
        <v>6389745</v>
      </c>
      <c r="H11" s="43">
        <v>0</v>
      </c>
      <c r="I11" s="43">
        <v>0</v>
      </c>
      <c r="J11" s="43">
        <v>12226542</v>
      </c>
      <c r="K11" s="43">
        <v>136144</v>
      </c>
      <c r="L11" s="43">
        <v>0</v>
      </c>
      <c r="M11" s="43">
        <v>0</v>
      </c>
      <c r="N11" s="43">
        <v>0</v>
      </c>
      <c r="O11" s="43">
        <f t="shared" si="2"/>
        <v>37740555</v>
      </c>
      <c r="P11" s="44">
        <f t="shared" si="1"/>
        <v>622.01161928306556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SUM(D13:D16)</f>
        <v>66912729</v>
      </c>
      <c r="E12" s="29">
        <f t="shared" si="3"/>
        <v>375590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14316970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81605289</v>
      </c>
      <c r="P12" s="41">
        <f t="shared" si="1"/>
        <v>1344.9573794808405</v>
      </c>
      <c r="Q12" s="10"/>
    </row>
    <row r="13" spans="1:134">
      <c r="A13" s="12"/>
      <c r="B13" s="42">
        <v>521</v>
      </c>
      <c r="C13" s="19" t="s">
        <v>27</v>
      </c>
      <c r="D13" s="43">
        <v>27322464</v>
      </c>
      <c r="E13" s="43">
        <v>375590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7627348</v>
      </c>
      <c r="L13" s="43">
        <v>0</v>
      </c>
      <c r="M13" s="43">
        <v>0</v>
      </c>
      <c r="N13" s="43">
        <v>0</v>
      </c>
      <c r="O13" s="43">
        <f>SUM(D13:N13)</f>
        <v>35325402</v>
      </c>
      <c r="P13" s="44">
        <f t="shared" si="1"/>
        <v>582.20687268232382</v>
      </c>
      <c r="Q13" s="9"/>
    </row>
    <row r="14" spans="1:134">
      <c r="A14" s="12"/>
      <c r="B14" s="42">
        <v>522</v>
      </c>
      <c r="C14" s="19" t="s">
        <v>28</v>
      </c>
      <c r="D14" s="43">
        <v>31948645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6689622</v>
      </c>
      <c r="L14" s="43">
        <v>0</v>
      </c>
      <c r="M14" s="43">
        <v>0</v>
      </c>
      <c r="N14" s="43">
        <v>0</v>
      </c>
      <c r="O14" s="43">
        <f t="shared" ref="O14:O16" si="4">SUM(D14:N14)</f>
        <v>38638267</v>
      </c>
      <c r="P14" s="44">
        <f t="shared" si="1"/>
        <v>636.80703749484962</v>
      </c>
      <c r="Q14" s="9"/>
    </row>
    <row r="15" spans="1:134">
      <c r="A15" s="12"/>
      <c r="B15" s="42">
        <v>524</v>
      </c>
      <c r="C15" s="19" t="s">
        <v>29</v>
      </c>
      <c r="D15" s="43">
        <v>3144936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3144936</v>
      </c>
      <c r="P15" s="44">
        <f t="shared" si="1"/>
        <v>51.832484548825711</v>
      </c>
      <c r="Q15" s="9"/>
    </row>
    <row r="16" spans="1:134">
      <c r="A16" s="12"/>
      <c r="B16" s="42">
        <v>525</v>
      </c>
      <c r="C16" s="19" t="s">
        <v>47</v>
      </c>
      <c r="D16" s="43">
        <v>4496684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4496684</v>
      </c>
      <c r="P16" s="44">
        <f t="shared" si="1"/>
        <v>74.110984754841368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SUM(D18:D18)</f>
        <v>5271815</v>
      </c>
      <c r="E17" s="29">
        <f t="shared" si="5"/>
        <v>530147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4493977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10295939</v>
      </c>
      <c r="P17" s="41">
        <f t="shared" si="1"/>
        <v>169.689971157808</v>
      </c>
      <c r="Q17" s="10"/>
    </row>
    <row r="18" spans="1:120">
      <c r="A18" s="12"/>
      <c r="B18" s="42">
        <v>539</v>
      </c>
      <c r="C18" s="19" t="s">
        <v>31</v>
      </c>
      <c r="D18" s="43">
        <v>5271815</v>
      </c>
      <c r="E18" s="43">
        <v>530147</v>
      </c>
      <c r="F18" s="43">
        <v>0</v>
      </c>
      <c r="G18" s="43">
        <v>0</v>
      </c>
      <c r="H18" s="43">
        <v>0</v>
      </c>
      <c r="I18" s="43">
        <v>0</v>
      </c>
      <c r="J18" s="43">
        <v>4493977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3" si="6">SUM(D18:N18)</f>
        <v>10295939</v>
      </c>
      <c r="P18" s="44">
        <f t="shared" si="1"/>
        <v>169.689971157808</v>
      </c>
      <c r="Q18" s="9"/>
    </row>
    <row r="19" spans="1:120" ht="15.75">
      <c r="A19" s="26" t="s">
        <v>32</v>
      </c>
      <c r="B19" s="27"/>
      <c r="C19" s="28"/>
      <c r="D19" s="29">
        <f t="shared" ref="D19:N19" si="7">SUM(D20:D20)</f>
        <v>13047039</v>
      </c>
      <c r="E19" s="29">
        <f t="shared" si="7"/>
        <v>0</v>
      </c>
      <c r="F19" s="29">
        <f t="shared" si="7"/>
        <v>0</v>
      </c>
      <c r="G19" s="29">
        <f t="shared" si="7"/>
        <v>2806948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15853987</v>
      </c>
      <c r="P19" s="41">
        <f t="shared" si="1"/>
        <v>261.29356407086937</v>
      </c>
      <c r="Q19" s="10"/>
    </row>
    <row r="20" spans="1:120">
      <c r="A20" s="12"/>
      <c r="B20" s="42">
        <v>541</v>
      </c>
      <c r="C20" s="19" t="s">
        <v>33</v>
      </c>
      <c r="D20" s="43">
        <v>13047039</v>
      </c>
      <c r="E20" s="43">
        <v>0</v>
      </c>
      <c r="F20" s="43">
        <v>0</v>
      </c>
      <c r="G20" s="43">
        <v>2806948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15853987</v>
      </c>
      <c r="P20" s="44">
        <f t="shared" si="1"/>
        <v>261.29356407086937</v>
      </c>
      <c r="Q20" s="9"/>
    </row>
    <row r="21" spans="1:120" ht="15.75">
      <c r="A21" s="26" t="s">
        <v>34</v>
      </c>
      <c r="B21" s="27"/>
      <c r="C21" s="28"/>
      <c r="D21" s="29">
        <f t="shared" ref="D21:N21" si="8">SUM(D22:D23)</f>
        <v>3829947</v>
      </c>
      <c r="E21" s="29">
        <f t="shared" si="8"/>
        <v>8846968</v>
      </c>
      <c r="F21" s="29">
        <f t="shared" si="8"/>
        <v>0</v>
      </c>
      <c r="G21" s="29">
        <f t="shared" si="8"/>
        <v>646623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13323538</v>
      </c>
      <c r="P21" s="41">
        <f t="shared" si="1"/>
        <v>219.58859497321797</v>
      </c>
      <c r="Q21" s="9"/>
    </row>
    <row r="22" spans="1:120">
      <c r="A22" s="12"/>
      <c r="B22" s="42">
        <v>572</v>
      </c>
      <c r="C22" s="19" t="s">
        <v>35</v>
      </c>
      <c r="D22" s="43">
        <v>3829947</v>
      </c>
      <c r="E22" s="43">
        <v>5084847</v>
      </c>
      <c r="F22" s="43">
        <v>0</v>
      </c>
      <c r="G22" s="43">
        <v>646623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9561417</v>
      </c>
      <c r="P22" s="44">
        <f t="shared" si="1"/>
        <v>157.58412855377009</v>
      </c>
      <c r="Q22" s="9"/>
    </row>
    <row r="23" spans="1:120" ht="15.75" thickBot="1">
      <c r="A23" s="12"/>
      <c r="B23" s="42">
        <v>575</v>
      </c>
      <c r="C23" s="19" t="s">
        <v>37</v>
      </c>
      <c r="D23" s="43">
        <v>0</v>
      </c>
      <c r="E23" s="43">
        <v>3762121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3762121</v>
      </c>
      <c r="P23" s="44">
        <f t="shared" si="1"/>
        <v>62.00446641944788</v>
      </c>
      <c r="Q23" s="9"/>
    </row>
    <row r="24" spans="1:120" ht="16.5" thickBot="1">
      <c r="A24" s="13" t="s">
        <v>10</v>
      </c>
      <c r="B24" s="21"/>
      <c r="C24" s="20"/>
      <c r="D24" s="14">
        <f>SUM(D5,D12,D17,D19,D21)</f>
        <v>121595325</v>
      </c>
      <c r="E24" s="14">
        <f t="shared" ref="E24:N24" si="9">SUM(E5,E12,E17,E19,E21)</f>
        <v>9752705</v>
      </c>
      <c r="F24" s="14">
        <f t="shared" si="9"/>
        <v>0</v>
      </c>
      <c r="G24" s="14">
        <f t="shared" si="9"/>
        <v>9843316</v>
      </c>
      <c r="H24" s="14">
        <f t="shared" si="9"/>
        <v>0</v>
      </c>
      <c r="I24" s="14">
        <f t="shared" si="9"/>
        <v>0</v>
      </c>
      <c r="J24" s="14">
        <f t="shared" si="9"/>
        <v>16720519</v>
      </c>
      <c r="K24" s="14">
        <f t="shared" si="9"/>
        <v>14453114</v>
      </c>
      <c r="L24" s="14">
        <f t="shared" si="9"/>
        <v>0</v>
      </c>
      <c r="M24" s="14">
        <f t="shared" si="9"/>
        <v>0</v>
      </c>
      <c r="N24" s="14">
        <f t="shared" si="9"/>
        <v>0</v>
      </c>
      <c r="O24" s="14">
        <f>SUM(D24:N24)</f>
        <v>172364979</v>
      </c>
      <c r="P24" s="35">
        <f t="shared" si="1"/>
        <v>2840.7907540173055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63" t="s">
        <v>91</v>
      </c>
      <c r="N26" s="163"/>
      <c r="O26" s="163"/>
      <c r="P26" s="39">
        <v>60675</v>
      </c>
    </row>
    <row r="27" spans="1:120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  <row r="28" spans="1:120" ht="15.75" customHeight="1" thickBot="1">
      <c r="A28" s="165" t="s">
        <v>45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5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26165681</v>
      </c>
      <c r="E5" s="24">
        <f t="shared" si="0"/>
        <v>0</v>
      </c>
      <c r="F5" s="24">
        <f t="shared" si="0"/>
        <v>0</v>
      </c>
      <c r="G5" s="24">
        <f t="shared" si="0"/>
        <v>5264264</v>
      </c>
      <c r="H5" s="24">
        <f t="shared" si="0"/>
        <v>0</v>
      </c>
      <c r="I5" s="24">
        <f t="shared" si="0"/>
        <v>0</v>
      </c>
      <c r="J5" s="24">
        <f t="shared" si="0"/>
        <v>10817124</v>
      </c>
      <c r="K5" s="24">
        <f t="shared" si="0"/>
        <v>149480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42396549</v>
      </c>
      <c r="P5" s="30">
        <f t="shared" ref="P5:P26" si="2">(O5/P$28)</f>
        <v>709.50630072797253</v>
      </c>
      <c r="Q5" s="6"/>
    </row>
    <row r="6" spans="1:134">
      <c r="A6" s="12"/>
      <c r="B6" s="42">
        <v>511</v>
      </c>
      <c r="C6" s="19" t="s">
        <v>19</v>
      </c>
      <c r="D6" s="43">
        <v>411610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411610</v>
      </c>
      <c r="P6" s="44">
        <f t="shared" si="2"/>
        <v>6.8882938666220399</v>
      </c>
      <c r="Q6" s="9"/>
    </row>
    <row r="7" spans="1:134">
      <c r="A7" s="12"/>
      <c r="B7" s="42">
        <v>512</v>
      </c>
      <c r="C7" s="19" t="s">
        <v>20</v>
      </c>
      <c r="D7" s="43">
        <v>2638271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2638271</v>
      </c>
      <c r="P7" s="44">
        <f t="shared" si="2"/>
        <v>44.151468496360138</v>
      </c>
      <c r="Q7" s="9"/>
    </row>
    <row r="8" spans="1:134">
      <c r="A8" s="12"/>
      <c r="B8" s="42">
        <v>513</v>
      </c>
      <c r="C8" s="19" t="s">
        <v>21</v>
      </c>
      <c r="D8" s="43">
        <v>5465920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5465920</v>
      </c>
      <c r="P8" s="44">
        <f t="shared" si="2"/>
        <v>91.472178060413356</v>
      </c>
      <c r="Q8" s="9"/>
    </row>
    <row r="9" spans="1:134">
      <c r="A9" s="12"/>
      <c r="B9" s="42">
        <v>514</v>
      </c>
      <c r="C9" s="19" t="s">
        <v>22</v>
      </c>
      <c r="D9" s="43">
        <v>701895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701895</v>
      </c>
      <c r="P9" s="44">
        <f t="shared" si="2"/>
        <v>11.746213705966028</v>
      </c>
      <c r="Q9" s="9"/>
    </row>
    <row r="10" spans="1:134">
      <c r="A10" s="12"/>
      <c r="B10" s="42">
        <v>515</v>
      </c>
      <c r="C10" s="19" t="s">
        <v>23</v>
      </c>
      <c r="D10" s="43">
        <v>3451292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3451292</v>
      </c>
      <c r="P10" s="44">
        <f t="shared" si="2"/>
        <v>57.757375951803198</v>
      </c>
      <c r="Q10" s="9"/>
    </row>
    <row r="11" spans="1:134">
      <c r="A11" s="12"/>
      <c r="B11" s="42">
        <v>519</v>
      </c>
      <c r="C11" s="19" t="s">
        <v>25</v>
      </c>
      <c r="D11" s="43">
        <v>13496693</v>
      </c>
      <c r="E11" s="43">
        <v>0</v>
      </c>
      <c r="F11" s="43">
        <v>0</v>
      </c>
      <c r="G11" s="43">
        <v>5264264</v>
      </c>
      <c r="H11" s="43">
        <v>0</v>
      </c>
      <c r="I11" s="43">
        <v>0</v>
      </c>
      <c r="J11" s="43">
        <v>10817124</v>
      </c>
      <c r="K11" s="43">
        <v>149480</v>
      </c>
      <c r="L11" s="43">
        <v>0</v>
      </c>
      <c r="M11" s="43">
        <v>0</v>
      </c>
      <c r="N11" s="43">
        <v>0</v>
      </c>
      <c r="O11" s="43">
        <f t="shared" si="1"/>
        <v>29727561</v>
      </c>
      <c r="P11" s="44">
        <f t="shared" si="2"/>
        <v>497.49077064680779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SUM(D13:D16)</f>
        <v>60415960</v>
      </c>
      <c r="E12" s="29">
        <f t="shared" si="3"/>
        <v>401045</v>
      </c>
      <c r="F12" s="29">
        <f t="shared" si="3"/>
        <v>0</v>
      </c>
      <c r="G12" s="29">
        <f t="shared" si="3"/>
        <v>261379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13274128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74352512</v>
      </c>
      <c r="P12" s="41">
        <f t="shared" si="2"/>
        <v>1244.2893816417036</v>
      </c>
      <c r="Q12" s="10"/>
    </row>
    <row r="13" spans="1:134">
      <c r="A13" s="12"/>
      <c r="B13" s="42">
        <v>521</v>
      </c>
      <c r="C13" s="19" t="s">
        <v>27</v>
      </c>
      <c r="D13" s="43">
        <v>26179278</v>
      </c>
      <c r="E13" s="43">
        <v>401045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6821838</v>
      </c>
      <c r="L13" s="43">
        <v>0</v>
      </c>
      <c r="M13" s="43">
        <v>0</v>
      </c>
      <c r="N13" s="43">
        <v>0</v>
      </c>
      <c r="O13" s="43">
        <f t="shared" si="1"/>
        <v>33402161</v>
      </c>
      <c r="P13" s="44">
        <f t="shared" si="2"/>
        <v>558.98520625889046</v>
      </c>
      <c r="Q13" s="9"/>
    </row>
    <row r="14" spans="1:134">
      <c r="A14" s="12"/>
      <c r="B14" s="42">
        <v>522</v>
      </c>
      <c r="C14" s="19" t="s">
        <v>28</v>
      </c>
      <c r="D14" s="43">
        <v>27065830</v>
      </c>
      <c r="E14" s="43">
        <v>0</v>
      </c>
      <c r="F14" s="43">
        <v>0</v>
      </c>
      <c r="G14" s="43">
        <v>261379</v>
      </c>
      <c r="H14" s="43">
        <v>0</v>
      </c>
      <c r="I14" s="43">
        <v>0</v>
      </c>
      <c r="J14" s="43">
        <v>0</v>
      </c>
      <c r="K14" s="43">
        <v>6452290</v>
      </c>
      <c r="L14" s="43">
        <v>0</v>
      </c>
      <c r="M14" s="43">
        <v>0</v>
      </c>
      <c r="N14" s="43">
        <v>0</v>
      </c>
      <c r="O14" s="43">
        <f t="shared" si="1"/>
        <v>33779499</v>
      </c>
      <c r="P14" s="44">
        <f t="shared" si="2"/>
        <v>565.29995816249686</v>
      </c>
      <c r="Q14" s="9"/>
    </row>
    <row r="15" spans="1:134">
      <c r="A15" s="12"/>
      <c r="B15" s="42">
        <v>524</v>
      </c>
      <c r="C15" s="19" t="s">
        <v>29</v>
      </c>
      <c r="D15" s="43">
        <v>2968189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2968189</v>
      </c>
      <c r="P15" s="44">
        <f t="shared" si="2"/>
        <v>49.672646640448498</v>
      </c>
      <c r="Q15" s="9"/>
    </row>
    <row r="16" spans="1:134">
      <c r="A16" s="12"/>
      <c r="B16" s="42">
        <v>525</v>
      </c>
      <c r="C16" s="19" t="s">
        <v>47</v>
      </c>
      <c r="D16" s="43">
        <v>4202663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4202663</v>
      </c>
      <c r="P16" s="44">
        <f t="shared" si="2"/>
        <v>70.331570579867787</v>
      </c>
      <c r="Q16" s="9"/>
    </row>
    <row r="17" spans="1:120" ht="15.75">
      <c r="A17" s="26" t="s">
        <v>30</v>
      </c>
      <c r="B17" s="27"/>
      <c r="C17" s="28"/>
      <c r="D17" s="29">
        <f t="shared" ref="D17:N17" si="4">SUM(D18:D18)</f>
        <v>6022330</v>
      </c>
      <c r="E17" s="29">
        <f t="shared" si="4"/>
        <v>918884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4150033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40">
        <f t="shared" si="1"/>
        <v>11091247</v>
      </c>
      <c r="P17" s="41">
        <f t="shared" si="2"/>
        <v>185.61203246590244</v>
      </c>
      <c r="Q17" s="10"/>
    </row>
    <row r="18" spans="1:120">
      <c r="A18" s="12"/>
      <c r="B18" s="42">
        <v>539</v>
      </c>
      <c r="C18" s="19" t="s">
        <v>31</v>
      </c>
      <c r="D18" s="43">
        <v>6022330</v>
      </c>
      <c r="E18" s="43">
        <v>918884</v>
      </c>
      <c r="F18" s="43">
        <v>0</v>
      </c>
      <c r="G18" s="43">
        <v>0</v>
      </c>
      <c r="H18" s="43">
        <v>0</v>
      </c>
      <c r="I18" s="43">
        <v>0</v>
      </c>
      <c r="J18" s="43">
        <v>4150033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11091247</v>
      </c>
      <c r="P18" s="44">
        <f t="shared" si="2"/>
        <v>185.61203246590244</v>
      </c>
      <c r="Q18" s="9"/>
    </row>
    <row r="19" spans="1:120" ht="15.75">
      <c r="A19" s="26" t="s">
        <v>32</v>
      </c>
      <c r="B19" s="27"/>
      <c r="C19" s="28"/>
      <c r="D19" s="29">
        <f t="shared" ref="D19:N19" si="5">SUM(D20:D20)</f>
        <v>4409563</v>
      </c>
      <c r="E19" s="29">
        <f t="shared" si="5"/>
        <v>0</v>
      </c>
      <c r="F19" s="29">
        <f t="shared" si="5"/>
        <v>0</v>
      </c>
      <c r="G19" s="29">
        <f t="shared" si="5"/>
        <v>378113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4787676</v>
      </c>
      <c r="P19" s="41">
        <f t="shared" si="2"/>
        <v>80.121763869132295</v>
      </c>
      <c r="Q19" s="10"/>
    </row>
    <row r="20" spans="1:120">
      <c r="A20" s="12"/>
      <c r="B20" s="42">
        <v>541</v>
      </c>
      <c r="C20" s="19" t="s">
        <v>33</v>
      </c>
      <c r="D20" s="43">
        <v>4409563</v>
      </c>
      <c r="E20" s="43">
        <v>0</v>
      </c>
      <c r="F20" s="43">
        <v>0</v>
      </c>
      <c r="G20" s="43">
        <v>378113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4787676</v>
      </c>
      <c r="P20" s="44">
        <f t="shared" si="2"/>
        <v>80.121763869132295</v>
      </c>
      <c r="Q20" s="9"/>
    </row>
    <row r="21" spans="1:120" ht="15.75">
      <c r="A21" s="26" t="s">
        <v>34</v>
      </c>
      <c r="B21" s="27"/>
      <c r="C21" s="28"/>
      <c r="D21" s="29">
        <f t="shared" ref="D21:N21" si="6">SUM(D22:D23)</f>
        <v>1671029</v>
      </c>
      <c r="E21" s="29">
        <f t="shared" si="6"/>
        <v>6537938</v>
      </c>
      <c r="F21" s="29">
        <f t="shared" si="6"/>
        <v>0</v>
      </c>
      <c r="G21" s="29">
        <f t="shared" si="6"/>
        <v>214597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8423564</v>
      </c>
      <c r="P21" s="41">
        <f t="shared" si="2"/>
        <v>140.96835411262657</v>
      </c>
      <c r="Q21" s="9"/>
    </row>
    <row r="22" spans="1:120">
      <c r="A22" s="12"/>
      <c r="B22" s="42">
        <v>572</v>
      </c>
      <c r="C22" s="19" t="s">
        <v>35</v>
      </c>
      <c r="D22" s="43">
        <v>1671029</v>
      </c>
      <c r="E22" s="43">
        <v>3720692</v>
      </c>
      <c r="F22" s="43">
        <v>0</v>
      </c>
      <c r="G22" s="43">
        <v>214597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5606318</v>
      </c>
      <c r="P22" s="44">
        <f t="shared" si="2"/>
        <v>93.821738766630403</v>
      </c>
      <c r="Q22" s="9"/>
    </row>
    <row r="23" spans="1:120">
      <c r="A23" s="12"/>
      <c r="B23" s="42">
        <v>575</v>
      </c>
      <c r="C23" s="19" t="s">
        <v>37</v>
      </c>
      <c r="D23" s="43">
        <v>0</v>
      </c>
      <c r="E23" s="43">
        <v>2817246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2817246</v>
      </c>
      <c r="P23" s="44">
        <f t="shared" si="2"/>
        <v>47.146615345996153</v>
      </c>
      <c r="Q23" s="9"/>
    </row>
    <row r="24" spans="1:120" ht="15.75">
      <c r="A24" s="26" t="s">
        <v>40</v>
      </c>
      <c r="B24" s="27"/>
      <c r="C24" s="28"/>
      <c r="D24" s="29">
        <f t="shared" ref="D24:N24" si="7">SUM(D25:D25)</f>
        <v>2339968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2339968</v>
      </c>
      <c r="P24" s="41">
        <f t="shared" si="2"/>
        <v>39.159367416952556</v>
      </c>
      <c r="Q24" s="9"/>
    </row>
    <row r="25" spans="1:120" ht="15.75" thickBot="1">
      <c r="A25" s="12"/>
      <c r="B25" s="42">
        <v>581</v>
      </c>
      <c r="C25" s="19" t="s">
        <v>88</v>
      </c>
      <c r="D25" s="43">
        <v>2339968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2339968</v>
      </c>
      <c r="P25" s="44">
        <f t="shared" si="2"/>
        <v>39.159367416952556</v>
      </c>
      <c r="Q25" s="9"/>
    </row>
    <row r="26" spans="1:120" ht="16.5" thickBot="1">
      <c r="A26" s="13" t="s">
        <v>10</v>
      </c>
      <c r="B26" s="21"/>
      <c r="C26" s="20"/>
      <c r="D26" s="14">
        <f>SUM(D5,D12,D17,D19,D21,D24)</f>
        <v>101024531</v>
      </c>
      <c r="E26" s="14">
        <f t="shared" ref="E26:N26" si="8">SUM(E5,E12,E17,E19,E21,E24)</f>
        <v>7857867</v>
      </c>
      <c r="F26" s="14">
        <f t="shared" si="8"/>
        <v>0</v>
      </c>
      <c r="G26" s="14">
        <f t="shared" si="8"/>
        <v>6118353</v>
      </c>
      <c r="H26" s="14">
        <f t="shared" si="8"/>
        <v>0</v>
      </c>
      <c r="I26" s="14">
        <f t="shared" si="8"/>
        <v>0</v>
      </c>
      <c r="J26" s="14">
        <f t="shared" si="8"/>
        <v>14967157</v>
      </c>
      <c r="K26" s="14">
        <f t="shared" si="8"/>
        <v>13423608</v>
      </c>
      <c r="L26" s="14">
        <f t="shared" si="8"/>
        <v>0</v>
      </c>
      <c r="M26" s="14">
        <f t="shared" si="8"/>
        <v>0</v>
      </c>
      <c r="N26" s="14">
        <f t="shared" si="8"/>
        <v>0</v>
      </c>
      <c r="O26" s="14">
        <f t="shared" si="1"/>
        <v>143391516</v>
      </c>
      <c r="P26" s="35">
        <f t="shared" si="2"/>
        <v>2399.65720023429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63" t="s">
        <v>89</v>
      </c>
      <c r="N28" s="163"/>
      <c r="O28" s="163"/>
      <c r="P28" s="39">
        <v>59755</v>
      </c>
    </row>
    <row r="29" spans="1:120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26599244</v>
      </c>
      <c r="E5" s="24">
        <f t="shared" si="0"/>
        <v>0</v>
      </c>
      <c r="F5" s="24">
        <f t="shared" si="0"/>
        <v>0</v>
      </c>
      <c r="G5" s="24">
        <f t="shared" si="0"/>
        <v>11855886</v>
      </c>
      <c r="H5" s="24">
        <f t="shared" si="0"/>
        <v>0</v>
      </c>
      <c r="I5" s="24">
        <f t="shared" si="0"/>
        <v>0</v>
      </c>
      <c r="J5" s="24">
        <f t="shared" si="0"/>
        <v>9802251</v>
      </c>
      <c r="K5" s="24">
        <f t="shared" si="0"/>
        <v>240816</v>
      </c>
      <c r="L5" s="24">
        <f t="shared" si="0"/>
        <v>0</v>
      </c>
      <c r="M5" s="24">
        <f t="shared" si="0"/>
        <v>0</v>
      </c>
      <c r="N5" s="25">
        <f t="shared" ref="N5:N26" si="1">SUM(D5:M5)</f>
        <v>48498197</v>
      </c>
      <c r="O5" s="30">
        <f t="shared" ref="O5:O26" si="2">(N5/O$28)</f>
        <v>855.21164189105787</v>
      </c>
      <c r="P5" s="6"/>
    </row>
    <row r="6" spans="1:133">
      <c r="A6" s="12"/>
      <c r="B6" s="42">
        <v>511</v>
      </c>
      <c r="C6" s="19" t="s">
        <v>19</v>
      </c>
      <c r="D6" s="43">
        <v>412735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412735</v>
      </c>
      <c r="O6" s="44">
        <f t="shared" si="2"/>
        <v>7.27812163854062</v>
      </c>
      <c r="P6" s="9"/>
    </row>
    <row r="7" spans="1:133">
      <c r="A7" s="12"/>
      <c r="B7" s="42">
        <v>512</v>
      </c>
      <c r="C7" s="19" t="s">
        <v>20</v>
      </c>
      <c r="D7" s="43">
        <v>1923067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1923067</v>
      </c>
      <c r="O7" s="44">
        <f t="shared" si="2"/>
        <v>33.911142852104604</v>
      </c>
      <c r="P7" s="9"/>
    </row>
    <row r="8" spans="1:133">
      <c r="A8" s="12"/>
      <c r="B8" s="42">
        <v>513</v>
      </c>
      <c r="C8" s="19" t="s">
        <v>21</v>
      </c>
      <c r="D8" s="43">
        <v>4992074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4992074</v>
      </c>
      <c r="O8" s="44">
        <f t="shared" si="2"/>
        <v>88.029660195030772</v>
      </c>
      <c r="P8" s="9"/>
    </row>
    <row r="9" spans="1:133">
      <c r="A9" s="12"/>
      <c r="B9" s="42">
        <v>514</v>
      </c>
      <c r="C9" s="19" t="s">
        <v>22</v>
      </c>
      <c r="D9" s="43">
        <v>528839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528839</v>
      </c>
      <c r="O9" s="44">
        <f t="shared" si="2"/>
        <v>9.3254862543864281</v>
      </c>
      <c r="P9" s="9"/>
    </row>
    <row r="10" spans="1:133">
      <c r="A10" s="12"/>
      <c r="B10" s="42">
        <v>515</v>
      </c>
      <c r="C10" s="19" t="s">
        <v>23</v>
      </c>
      <c r="D10" s="43">
        <v>3010190</v>
      </c>
      <c r="E10" s="43">
        <v>0</v>
      </c>
      <c r="F10" s="43">
        <v>0</v>
      </c>
      <c r="G10" s="43">
        <v>161500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3171690</v>
      </c>
      <c r="O10" s="44">
        <f t="shared" si="2"/>
        <v>55.929217584510397</v>
      </c>
      <c r="P10" s="9"/>
    </row>
    <row r="11" spans="1:133">
      <c r="A11" s="12"/>
      <c r="B11" s="42">
        <v>519</v>
      </c>
      <c r="C11" s="19" t="s">
        <v>59</v>
      </c>
      <c r="D11" s="43">
        <v>15732339</v>
      </c>
      <c r="E11" s="43">
        <v>0</v>
      </c>
      <c r="F11" s="43">
        <v>0</v>
      </c>
      <c r="G11" s="43">
        <v>11694386</v>
      </c>
      <c r="H11" s="43">
        <v>0</v>
      </c>
      <c r="I11" s="43">
        <v>0</v>
      </c>
      <c r="J11" s="43">
        <v>9802251</v>
      </c>
      <c r="K11" s="43">
        <v>240816</v>
      </c>
      <c r="L11" s="43">
        <v>0</v>
      </c>
      <c r="M11" s="43">
        <v>0</v>
      </c>
      <c r="N11" s="43">
        <f t="shared" si="1"/>
        <v>37469792</v>
      </c>
      <c r="O11" s="44">
        <f t="shared" si="2"/>
        <v>660.73801336648501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59245941</v>
      </c>
      <c r="E12" s="29">
        <f t="shared" si="3"/>
        <v>323958</v>
      </c>
      <c r="F12" s="29">
        <f t="shared" si="3"/>
        <v>0</v>
      </c>
      <c r="G12" s="29">
        <f t="shared" si="3"/>
        <v>449764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12820543</v>
      </c>
      <c r="L12" s="29">
        <f t="shared" si="3"/>
        <v>0</v>
      </c>
      <c r="M12" s="29">
        <f t="shared" si="3"/>
        <v>0</v>
      </c>
      <c r="N12" s="40">
        <f t="shared" si="1"/>
        <v>72840206</v>
      </c>
      <c r="O12" s="41">
        <f t="shared" si="2"/>
        <v>1284.4558359343314</v>
      </c>
      <c r="P12" s="10"/>
    </row>
    <row r="13" spans="1:133">
      <c r="A13" s="12"/>
      <c r="B13" s="42">
        <v>521</v>
      </c>
      <c r="C13" s="19" t="s">
        <v>27</v>
      </c>
      <c r="D13" s="43">
        <v>23891559</v>
      </c>
      <c r="E13" s="43">
        <v>323958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6523442</v>
      </c>
      <c r="L13" s="43">
        <v>0</v>
      </c>
      <c r="M13" s="43">
        <v>0</v>
      </c>
      <c r="N13" s="43">
        <f t="shared" si="1"/>
        <v>30738959</v>
      </c>
      <c r="O13" s="44">
        <f t="shared" si="2"/>
        <v>542.04727644641946</v>
      </c>
      <c r="P13" s="9"/>
    </row>
    <row r="14" spans="1:133">
      <c r="A14" s="12"/>
      <c r="B14" s="42">
        <v>522</v>
      </c>
      <c r="C14" s="19" t="s">
        <v>28</v>
      </c>
      <c r="D14" s="43">
        <v>28568790</v>
      </c>
      <c r="E14" s="43">
        <v>0</v>
      </c>
      <c r="F14" s="43">
        <v>0</v>
      </c>
      <c r="G14" s="43">
        <v>449764</v>
      </c>
      <c r="H14" s="43">
        <v>0</v>
      </c>
      <c r="I14" s="43">
        <v>0</v>
      </c>
      <c r="J14" s="43">
        <v>0</v>
      </c>
      <c r="K14" s="43">
        <v>6297101</v>
      </c>
      <c r="L14" s="43">
        <v>0</v>
      </c>
      <c r="M14" s="43">
        <v>0</v>
      </c>
      <c r="N14" s="43">
        <f t="shared" si="1"/>
        <v>35315655</v>
      </c>
      <c r="O14" s="44">
        <f t="shared" si="2"/>
        <v>622.75220864413052</v>
      </c>
      <c r="P14" s="9"/>
    </row>
    <row r="15" spans="1:133">
      <c r="A15" s="12"/>
      <c r="B15" s="42">
        <v>524</v>
      </c>
      <c r="C15" s="19" t="s">
        <v>29</v>
      </c>
      <c r="D15" s="43">
        <v>2789536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2789536</v>
      </c>
      <c r="O15" s="44">
        <f t="shared" si="2"/>
        <v>49.190357791532207</v>
      </c>
      <c r="P15" s="9"/>
    </row>
    <row r="16" spans="1:133">
      <c r="A16" s="12"/>
      <c r="B16" s="42">
        <v>525</v>
      </c>
      <c r="C16" s="19" t="s">
        <v>47</v>
      </c>
      <c r="D16" s="43">
        <v>3996056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3996056</v>
      </c>
      <c r="O16" s="44">
        <f t="shared" si="2"/>
        <v>70.465993052249203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SUM(D18:D18)</f>
        <v>6767440</v>
      </c>
      <c r="E17" s="29">
        <f t="shared" si="4"/>
        <v>1054772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3706690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11528902</v>
      </c>
      <c r="O17" s="41">
        <f t="shared" si="2"/>
        <v>203.29933520252519</v>
      </c>
      <c r="P17" s="10"/>
    </row>
    <row r="18" spans="1:119">
      <c r="A18" s="12"/>
      <c r="B18" s="42">
        <v>539</v>
      </c>
      <c r="C18" s="19" t="s">
        <v>31</v>
      </c>
      <c r="D18" s="43">
        <v>6767440</v>
      </c>
      <c r="E18" s="43">
        <v>1054772</v>
      </c>
      <c r="F18" s="43">
        <v>0</v>
      </c>
      <c r="G18" s="43">
        <v>0</v>
      </c>
      <c r="H18" s="43">
        <v>0</v>
      </c>
      <c r="I18" s="43">
        <v>0</v>
      </c>
      <c r="J18" s="43">
        <v>3706690</v>
      </c>
      <c r="K18" s="43">
        <v>0</v>
      </c>
      <c r="L18" s="43">
        <v>0</v>
      </c>
      <c r="M18" s="43">
        <v>0</v>
      </c>
      <c r="N18" s="43">
        <f t="shared" si="1"/>
        <v>11528902</v>
      </c>
      <c r="O18" s="44">
        <f t="shared" si="2"/>
        <v>203.29933520252519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8432393</v>
      </c>
      <c r="E19" s="29">
        <f t="shared" si="5"/>
        <v>0</v>
      </c>
      <c r="F19" s="29">
        <f t="shared" si="5"/>
        <v>0</v>
      </c>
      <c r="G19" s="29">
        <f t="shared" si="5"/>
        <v>92850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8525243</v>
      </c>
      <c r="O19" s="41">
        <f t="shared" si="2"/>
        <v>150.33315699448059</v>
      </c>
      <c r="P19" s="10"/>
    </row>
    <row r="20" spans="1:119">
      <c r="A20" s="12"/>
      <c r="B20" s="42">
        <v>541</v>
      </c>
      <c r="C20" s="19" t="s">
        <v>61</v>
      </c>
      <c r="D20" s="43">
        <v>8432393</v>
      </c>
      <c r="E20" s="43">
        <v>0</v>
      </c>
      <c r="F20" s="43">
        <v>0</v>
      </c>
      <c r="G20" s="43">
        <v>92850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8525243</v>
      </c>
      <c r="O20" s="44">
        <f t="shared" si="2"/>
        <v>150.33315699448059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1195710</v>
      </c>
      <c r="E21" s="29">
        <f t="shared" si="6"/>
        <v>6640228</v>
      </c>
      <c r="F21" s="29">
        <f t="shared" si="6"/>
        <v>0</v>
      </c>
      <c r="G21" s="29">
        <f t="shared" si="6"/>
        <v>2784371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10620309</v>
      </c>
      <c r="O21" s="41">
        <f t="shared" si="2"/>
        <v>187.27731047981803</v>
      </c>
      <c r="P21" s="9"/>
    </row>
    <row r="22" spans="1:119">
      <c r="A22" s="12"/>
      <c r="B22" s="42">
        <v>572</v>
      </c>
      <c r="C22" s="19" t="s">
        <v>62</v>
      </c>
      <c r="D22" s="43">
        <v>1195710</v>
      </c>
      <c r="E22" s="43">
        <v>3577660</v>
      </c>
      <c r="F22" s="43">
        <v>0</v>
      </c>
      <c r="G22" s="43">
        <v>2784371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7557741</v>
      </c>
      <c r="O22" s="44">
        <f t="shared" si="2"/>
        <v>133.27233772417077</v>
      </c>
      <c r="P22" s="9"/>
    </row>
    <row r="23" spans="1:119">
      <c r="A23" s="12"/>
      <c r="B23" s="42">
        <v>575</v>
      </c>
      <c r="C23" s="19" t="s">
        <v>63</v>
      </c>
      <c r="D23" s="43">
        <v>0</v>
      </c>
      <c r="E23" s="43">
        <v>3062568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3062568</v>
      </c>
      <c r="O23" s="44">
        <f t="shared" si="2"/>
        <v>54.004972755647252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SUM(D25:D25)</f>
        <v>3197754</v>
      </c>
      <c r="E24" s="29">
        <f t="shared" si="7"/>
        <v>0</v>
      </c>
      <c r="F24" s="29">
        <f t="shared" si="7"/>
        <v>0</v>
      </c>
      <c r="G24" s="29">
        <f t="shared" si="7"/>
        <v>682110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3879864</v>
      </c>
      <c r="O24" s="41">
        <f t="shared" si="2"/>
        <v>68.417076654499283</v>
      </c>
      <c r="P24" s="9"/>
    </row>
    <row r="25" spans="1:119" ht="15.75" thickBot="1">
      <c r="A25" s="12"/>
      <c r="B25" s="42">
        <v>581</v>
      </c>
      <c r="C25" s="19" t="s">
        <v>65</v>
      </c>
      <c r="D25" s="43">
        <v>3197754</v>
      </c>
      <c r="E25" s="43">
        <v>0</v>
      </c>
      <c r="F25" s="43">
        <v>0</v>
      </c>
      <c r="G25" s="43">
        <v>682110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3879864</v>
      </c>
      <c r="O25" s="44">
        <f t="shared" si="2"/>
        <v>68.417076654499283</v>
      </c>
      <c r="P25" s="9"/>
    </row>
    <row r="26" spans="1:119" ht="16.5" thickBot="1">
      <c r="A26" s="13" t="s">
        <v>10</v>
      </c>
      <c r="B26" s="21"/>
      <c r="C26" s="20"/>
      <c r="D26" s="14">
        <f>SUM(D5,D12,D17,D19,D21,D24)</f>
        <v>105438482</v>
      </c>
      <c r="E26" s="14">
        <f t="shared" ref="E26:M26" si="8">SUM(E5,E12,E17,E19,E21,E24)</f>
        <v>8018958</v>
      </c>
      <c r="F26" s="14">
        <f t="shared" si="8"/>
        <v>0</v>
      </c>
      <c r="G26" s="14">
        <f t="shared" si="8"/>
        <v>15864981</v>
      </c>
      <c r="H26" s="14">
        <f t="shared" si="8"/>
        <v>0</v>
      </c>
      <c r="I26" s="14">
        <f t="shared" si="8"/>
        <v>0</v>
      </c>
      <c r="J26" s="14">
        <f t="shared" si="8"/>
        <v>13508941</v>
      </c>
      <c r="K26" s="14">
        <f t="shared" si="8"/>
        <v>13061359</v>
      </c>
      <c r="L26" s="14">
        <f t="shared" si="8"/>
        <v>0</v>
      </c>
      <c r="M26" s="14">
        <f t="shared" si="8"/>
        <v>0</v>
      </c>
      <c r="N26" s="14">
        <f t="shared" si="1"/>
        <v>155892721</v>
      </c>
      <c r="O26" s="35">
        <f t="shared" si="2"/>
        <v>2748.9943571567123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83</v>
      </c>
      <c r="M28" s="163"/>
      <c r="N28" s="163"/>
      <c r="O28" s="39">
        <v>56709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25723532</v>
      </c>
      <c r="E5" s="24">
        <f t="shared" si="0"/>
        <v>0</v>
      </c>
      <c r="F5" s="24">
        <f t="shared" si="0"/>
        <v>0</v>
      </c>
      <c r="G5" s="24">
        <f t="shared" si="0"/>
        <v>20914486</v>
      </c>
      <c r="H5" s="24">
        <f t="shared" si="0"/>
        <v>0</v>
      </c>
      <c r="I5" s="24">
        <f t="shared" si="0"/>
        <v>0</v>
      </c>
      <c r="J5" s="24">
        <f t="shared" si="0"/>
        <v>9431090</v>
      </c>
      <c r="K5" s="24">
        <f t="shared" si="0"/>
        <v>242700</v>
      </c>
      <c r="L5" s="24">
        <f t="shared" si="0"/>
        <v>0</v>
      </c>
      <c r="M5" s="24">
        <f t="shared" si="0"/>
        <v>0</v>
      </c>
      <c r="N5" s="25">
        <f t="shared" ref="N5:N26" si="1">SUM(D5:M5)</f>
        <v>56311808</v>
      </c>
      <c r="O5" s="30">
        <f t="shared" ref="O5:O26" si="2">(N5/O$28)</f>
        <v>1012.4199133420831</v>
      </c>
      <c r="P5" s="6"/>
    </row>
    <row r="6" spans="1:133">
      <c r="A6" s="12"/>
      <c r="B6" s="42">
        <v>511</v>
      </c>
      <c r="C6" s="19" t="s">
        <v>19</v>
      </c>
      <c r="D6" s="43">
        <v>388571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388571</v>
      </c>
      <c r="O6" s="44">
        <f t="shared" si="2"/>
        <v>6.986048434943636</v>
      </c>
      <c r="P6" s="9"/>
    </row>
    <row r="7" spans="1:133">
      <c r="A7" s="12"/>
      <c r="B7" s="42">
        <v>512</v>
      </c>
      <c r="C7" s="19" t="s">
        <v>20</v>
      </c>
      <c r="D7" s="43">
        <v>1861573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1861573</v>
      </c>
      <c r="O7" s="44">
        <f t="shared" si="2"/>
        <v>33.468887650347888</v>
      </c>
      <c r="P7" s="9"/>
    </row>
    <row r="8" spans="1:133">
      <c r="A8" s="12"/>
      <c r="B8" s="42">
        <v>513</v>
      </c>
      <c r="C8" s="19" t="s">
        <v>21</v>
      </c>
      <c r="D8" s="43">
        <v>4776737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4776737</v>
      </c>
      <c r="O8" s="44">
        <f t="shared" si="2"/>
        <v>85.880099243091635</v>
      </c>
      <c r="P8" s="9"/>
    </row>
    <row r="9" spans="1:133">
      <c r="A9" s="12"/>
      <c r="B9" s="42">
        <v>514</v>
      </c>
      <c r="C9" s="19" t="s">
        <v>22</v>
      </c>
      <c r="D9" s="43">
        <v>522629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522629</v>
      </c>
      <c r="O9" s="44">
        <f t="shared" si="2"/>
        <v>9.3962532137142443</v>
      </c>
      <c r="P9" s="9"/>
    </row>
    <row r="10" spans="1:133">
      <c r="A10" s="12"/>
      <c r="B10" s="42">
        <v>515</v>
      </c>
      <c r="C10" s="19" t="s">
        <v>23</v>
      </c>
      <c r="D10" s="43">
        <v>2998664</v>
      </c>
      <c r="E10" s="43">
        <v>0</v>
      </c>
      <c r="F10" s="43">
        <v>0</v>
      </c>
      <c r="G10" s="43">
        <v>14822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3013486</v>
      </c>
      <c r="O10" s="44">
        <f t="shared" si="2"/>
        <v>54.17892522608367</v>
      </c>
      <c r="P10" s="9"/>
    </row>
    <row r="11" spans="1:133">
      <c r="A11" s="12"/>
      <c r="B11" s="42">
        <v>519</v>
      </c>
      <c r="C11" s="19" t="s">
        <v>59</v>
      </c>
      <c r="D11" s="43">
        <v>15175358</v>
      </c>
      <c r="E11" s="43">
        <v>0</v>
      </c>
      <c r="F11" s="43">
        <v>0</v>
      </c>
      <c r="G11" s="43">
        <v>20899664</v>
      </c>
      <c r="H11" s="43">
        <v>0</v>
      </c>
      <c r="I11" s="43">
        <v>0</v>
      </c>
      <c r="J11" s="43">
        <v>9431090</v>
      </c>
      <c r="K11" s="43">
        <v>242700</v>
      </c>
      <c r="L11" s="43">
        <v>0</v>
      </c>
      <c r="M11" s="43">
        <v>0</v>
      </c>
      <c r="N11" s="43">
        <f t="shared" si="1"/>
        <v>45748812</v>
      </c>
      <c r="O11" s="44">
        <f t="shared" si="2"/>
        <v>822.50969957390191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56031127</v>
      </c>
      <c r="E12" s="29">
        <f t="shared" si="3"/>
        <v>512976</v>
      </c>
      <c r="F12" s="29">
        <f t="shared" si="3"/>
        <v>0</v>
      </c>
      <c r="G12" s="29">
        <f t="shared" si="3"/>
        <v>89950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11921580</v>
      </c>
      <c r="L12" s="29">
        <f t="shared" si="3"/>
        <v>0</v>
      </c>
      <c r="M12" s="29">
        <f t="shared" si="3"/>
        <v>0</v>
      </c>
      <c r="N12" s="40">
        <f t="shared" si="1"/>
        <v>68555633</v>
      </c>
      <c r="O12" s="41">
        <f t="shared" si="2"/>
        <v>1232.54945074702</v>
      </c>
      <c r="P12" s="10"/>
    </row>
    <row r="13" spans="1:133">
      <c r="A13" s="12"/>
      <c r="B13" s="42">
        <v>521</v>
      </c>
      <c r="C13" s="19" t="s">
        <v>27</v>
      </c>
      <c r="D13" s="43">
        <v>23770516</v>
      </c>
      <c r="E13" s="43">
        <v>512976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6793118</v>
      </c>
      <c r="L13" s="43">
        <v>0</v>
      </c>
      <c r="M13" s="43">
        <v>0</v>
      </c>
      <c r="N13" s="43">
        <f t="shared" si="1"/>
        <v>31076610</v>
      </c>
      <c r="O13" s="44">
        <f t="shared" si="2"/>
        <v>558.72080688948415</v>
      </c>
      <c r="P13" s="9"/>
    </row>
    <row r="14" spans="1:133">
      <c r="A14" s="12"/>
      <c r="B14" s="42">
        <v>522</v>
      </c>
      <c r="C14" s="19" t="s">
        <v>28</v>
      </c>
      <c r="D14" s="43">
        <v>25801657</v>
      </c>
      <c r="E14" s="43">
        <v>0</v>
      </c>
      <c r="F14" s="43">
        <v>0</v>
      </c>
      <c r="G14" s="43">
        <v>89950</v>
      </c>
      <c r="H14" s="43">
        <v>0</v>
      </c>
      <c r="I14" s="43">
        <v>0</v>
      </c>
      <c r="J14" s="43">
        <v>0</v>
      </c>
      <c r="K14" s="43">
        <v>5128462</v>
      </c>
      <c r="L14" s="43">
        <v>0</v>
      </c>
      <c r="M14" s="43">
        <v>0</v>
      </c>
      <c r="N14" s="43">
        <f t="shared" si="1"/>
        <v>31020069</v>
      </c>
      <c r="O14" s="44">
        <f t="shared" si="2"/>
        <v>557.70426637421122</v>
      </c>
      <c r="P14" s="9"/>
    </row>
    <row r="15" spans="1:133">
      <c r="A15" s="12"/>
      <c r="B15" s="42">
        <v>524</v>
      </c>
      <c r="C15" s="19" t="s">
        <v>29</v>
      </c>
      <c r="D15" s="43">
        <v>2622381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2622381</v>
      </c>
      <c r="O15" s="44">
        <f t="shared" si="2"/>
        <v>47.147318458855466</v>
      </c>
      <c r="P15" s="9"/>
    </row>
    <row r="16" spans="1:133">
      <c r="A16" s="12"/>
      <c r="B16" s="42">
        <v>525</v>
      </c>
      <c r="C16" s="19" t="s">
        <v>47</v>
      </c>
      <c r="D16" s="43">
        <v>3836573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3836573</v>
      </c>
      <c r="O16" s="44">
        <f t="shared" si="2"/>
        <v>68.97705902446917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SUM(D18:D18)</f>
        <v>5863480</v>
      </c>
      <c r="E17" s="29">
        <f t="shared" si="4"/>
        <v>1097413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3855948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10816841</v>
      </c>
      <c r="O17" s="41">
        <f t="shared" si="2"/>
        <v>194.47404757196023</v>
      </c>
      <c r="P17" s="10"/>
    </row>
    <row r="18" spans="1:119">
      <c r="A18" s="12"/>
      <c r="B18" s="42">
        <v>539</v>
      </c>
      <c r="C18" s="19" t="s">
        <v>31</v>
      </c>
      <c r="D18" s="43">
        <v>5863480</v>
      </c>
      <c r="E18" s="43">
        <v>1097413</v>
      </c>
      <c r="F18" s="43">
        <v>0</v>
      </c>
      <c r="G18" s="43">
        <v>0</v>
      </c>
      <c r="H18" s="43">
        <v>0</v>
      </c>
      <c r="I18" s="43">
        <v>0</v>
      </c>
      <c r="J18" s="43">
        <v>3855948</v>
      </c>
      <c r="K18" s="43">
        <v>0</v>
      </c>
      <c r="L18" s="43">
        <v>0</v>
      </c>
      <c r="M18" s="43">
        <v>0</v>
      </c>
      <c r="N18" s="43">
        <f t="shared" si="1"/>
        <v>10816841</v>
      </c>
      <c r="O18" s="44">
        <f t="shared" si="2"/>
        <v>194.47404757196023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5190626</v>
      </c>
      <c r="E19" s="29">
        <f t="shared" si="5"/>
        <v>0</v>
      </c>
      <c r="F19" s="29">
        <f t="shared" si="5"/>
        <v>0</v>
      </c>
      <c r="G19" s="29">
        <f t="shared" si="5"/>
        <v>675640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5866266</v>
      </c>
      <c r="O19" s="41">
        <f t="shared" si="2"/>
        <v>105.46854605274986</v>
      </c>
      <c r="P19" s="10"/>
    </row>
    <row r="20" spans="1:119">
      <c r="A20" s="12"/>
      <c r="B20" s="42">
        <v>541</v>
      </c>
      <c r="C20" s="19" t="s">
        <v>61</v>
      </c>
      <c r="D20" s="43">
        <v>5190626</v>
      </c>
      <c r="E20" s="43">
        <v>0</v>
      </c>
      <c r="F20" s="43">
        <v>0</v>
      </c>
      <c r="G20" s="43">
        <v>675640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5866266</v>
      </c>
      <c r="O20" s="44">
        <f t="shared" si="2"/>
        <v>105.46854605274986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1161603</v>
      </c>
      <c r="E21" s="29">
        <f t="shared" si="6"/>
        <v>6763822</v>
      </c>
      <c r="F21" s="29">
        <f t="shared" si="6"/>
        <v>0</v>
      </c>
      <c r="G21" s="29">
        <f t="shared" si="6"/>
        <v>259563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8184988</v>
      </c>
      <c r="O21" s="41">
        <f t="shared" si="2"/>
        <v>147.15643372107658</v>
      </c>
      <c r="P21" s="9"/>
    </row>
    <row r="22" spans="1:119">
      <c r="A22" s="12"/>
      <c r="B22" s="42">
        <v>572</v>
      </c>
      <c r="C22" s="19" t="s">
        <v>62</v>
      </c>
      <c r="D22" s="43">
        <v>1161603</v>
      </c>
      <c r="E22" s="43">
        <v>3365816</v>
      </c>
      <c r="F22" s="43">
        <v>0</v>
      </c>
      <c r="G22" s="43">
        <v>259563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4786982</v>
      </c>
      <c r="O22" s="44">
        <f t="shared" si="2"/>
        <v>86.064292263713341</v>
      </c>
      <c r="P22" s="9"/>
    </row>
    <row r="23" spans="1:119">
      <c r="A23" s="12"/>
      <c r="B23" s="42">
        <v>575</v>
      </c>
      <c r="C23" s="19" t="s">
        <v>63</v>
      </c>
      <c r="D23" s="43">
        <v>0</v>
      </c>
      <c r="E23" s="43">
        <v>3398006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3398006</v>
      </c>
      <c r="O23" s="44">
        <f t="shared" si="2"/>
        <v>61.092141457363226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SUM(D25:D25)</f>
        <v>1003066</v>
      </c>
      <c r="E24" s="29">
        <f t="shared" si="7"/>
        <v>0</v>
      </c>
      <c r="F24" s="29">
        <f t="shared" si="7"/>
        <v>0</v>
      </c>
      <c r="G24" s="29">
        <f t="shared" si="7"/>
        <v>688779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1691845</v>
      </c>
      <c r="O24" s="41">
        <f t="shared" si="2"/>
        <v>30.417378328329228</v>
      </c>
      <c r="P24" s="9"/>
    </row>
    <row r="25" spans="1:119" ht="15.75" thickBot="1">
      <c r="A25" s="12"/>
      <c r="B25" s="42">
        <v>581</v>
      </c>
      <c r="C25" s="19" t="s">
        <v>65</v>
      </c>
      <c r="D25" s="43">
        <v>1003066</v>
      </c>
      <c r="E25" s="43">
        <v>0</v>
      </c>
      <c r="F25" s="43">
        <v>0</v>
      </c>
      <c r="G25" s="43">
        <v>688779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1691845</v>
      </c>
      <c r="O25" s="44">
        <f t="shared" si="2"/>
        <v>30.417378328329228</v>
      </c>
      <c r="P25" s="9"/>
    </row>
    <row r="26" spans="1:119" ht="16.5" thickBot="1">
      <c r="A26" s="13" t="s">
        <v>10</v>
      </c>
      <c r="B26" s="21"/>
      <c r="C26" s="20"/>
      <c r="D26" s="14">
        <f>SUM(D5,D12,D17,D19,D21,D24)</f>
        <v>94973434</v>
      </c>
      <c r="E26" s="14">
        <f t="shared" ref="E26:M26" si="8">SUM(E5,E12,E17,E19,E21,E24)</f>
        <v>8374211</v>
      </c>
      <c r="F26" s="14">
        <f t="shared" si="8"/>
        <v>0</v>
      </c>
      <c r="G26" s="14">
        <f t="shared" si="8"/>
        <v>22628418</v>
      </c>
      <c r="H26" s="14">
        <f t="shared" si="8"/>
        <v>0</v>
      </c>
      <c r="I26" s="14">
        <f t="shared" si="8"/>
        <v>0</v>
      </c>
      <c r="J26" s="14">
        <f t="shared" si="8"/>
        <v>13287038</v>
      </c>
      <c r="K26" s="14">
        <f t="shared" si="8"/>
        <v>12164280</v>
      </c>
      <c r="L26" s="14">
        <f t="shared" si="8"/>
        <v>0</v>
      </c>
      <c r="M26" s="14">
        <f t="shared" si="8"/>
        <v>0</v>
      </c>
      <c r="N26" s="14">
        <f t="shared" si="1"/>
        <v>151427381</v>
      </c>
      <c r="O26" s="35">
        <f t="shared" si="2"/>
        <v>2722.4857697632187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81</v>
      </c>
      <c r="M28" s="163"/>
      <c r="N28" s="163"/>
      <c r="O28" s="39">
        <v>55621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25005736</v>
      </c>
      <c r="E5" s="24">
        <f t="shared" si="0"/>
        <v>0</v>
      </c>
      <c r="F5" s="24">
        <f t="shared" si="0"/>
        <v>0</v>
      </c>
      <c r="G5" s="24">
        <f t="shared" si="0"/>
        <v>3849501</v>
      </c>
      <c r="H5" s="24">
        <f t="shared" si="0"/>
        <v>0</v>
      </c>
      <c r="I5" s="24">
        <f t="shared" si="0"/>
        <v>0</v>
      </c>
      <c r="J5" s="24">
        <f t="shared" si="0"/>
        <v>9905561</v>
      </c>
      <c r="K5" s="24">
        <f t="shared" si="0"/>
        <v>10232885</v>
      </c>
      <c r="L5" s="24">
        <f t="shared" si="0"/>
        <v>0</v>
      </c>
      <c r="M5" s="24">
        <f t="shared" si="0"/>
        <v>0</v>
      </c>
      <c r="N5" s="25">
        <f>SUM(D5:M5)</f>
        <v>48993683</v>
      </c>
      <c r="O5" s="30">
        <f t="shared" ref="O5:O28" si="1">(N5/O$30)</f>
        <v>910.66325278810405</v>
      </c>
      <c r="P5" s="6"/>
    </row>
    <row r="6" spans="1:133">
      <c r="A6" s="12"/>
      <c r="B6" s="42">
        <v>511</v>
      </c>
      <c r="C6" s="19" t="s">
        <v>19</v>
      </c>
      <c r="D6" s="43">
        <v>356537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356537</v>
      </c>
      <c r="O6" s="44">
        <f t="shared" si="1"/>
        <v>6.6270817843866174</v>
      </c>
      <c r="P6" s="9"/>
    </row>
    <row r="7" spans="1:133">
      <c r="A7" s="12"/>
      <c r="B7" s="42">
        <v>512</v>
      </c>
      <c r="C7" s="19" t="s">
        <v>20</v>
      </c>
      <c r="D7" s="43">
        <v>1780217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1780217</v>
      </c>
      <c r="O7" s="44">
        <f t="shared" si="1"/>
        <v>33.089535315985131</v>
      </c>
      <c r="P7" s="9"/>
    </row>
    <row r="8" spans="1:133">
      <c r="A8" s="12"/>
      <c r="B8" s="42">
        <v>513</v>
      </c>
      <c r="C8" s="19" t="s">
        <v>21</v>
      </c>
      <c r="D8" s="43">
        <v>4427404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4427404</v>
      </c>
      <c r="O8" s="44">
        <f t="shared" si="1"/>
        <v>82.293754646840142</v>
      </c>
      <c r="P8" s="9"/>
    </row>
    <row r="9" spans="1:133">
      <c r="A9" s="12"/>
      <c r="B9" s="42">
        <v>514</v>
      </c>
      <c r="C9" s="19" t="s">
        <v>22</v>
      </c>
      <c r="D9" s="43">
        <v>463289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463289</v>
      </c>
      <c r="O9" s="44">
        <f t="shared" si="1"/>
        <v>8.6113197026022306</v>
      </c>
      <c r="P9" s="9"/>
    </row>
    <row r="10" spans="1:133">
      <c r="A10" s="12"/>
      <c r="B10" s="42">
        <v>515</v>
      </c>
      <c r="C10" s="19" t="s">
        <v>23</v>
      </c>
      <c r="D10" s="43">
        <v>2495947</v>
      </c>
      <c r="E10" s="43">
        <v>0</v>
      </c>
      <c r="F10" s="43">
        <v>0</v>
      </c>
      <c r="G10" s="43">
        <v>93837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2589784</v>
      </c>
      <c r="O10" s="44">
        <f t="shared" si="1"/>
        <v>48.137249070631974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10232885</v>
      </c>
      <c r="L11" s="43">
        <v>0</v>
      </c>
      <c r="M11" s="43">
        <v>0</v>
      </c>
      <c r="N11" s="43">
        <f t="shared" si="2"/>
        <v>10232885</v>
      </c>
      <c r="O11" s="44">
        <f t="shared" si="1"/>
        <v>190.20232342007435</v>
      </c>
      <c r="P11" s="9"/>
    </row>
    <row r="12" spans="1:133">
      <c r="A12" s="12"/>
      <c r="B12" s="42">
        <v>519</v>
      </c>
      <c r="C12" s="19" t="s">
        <v>59</v>
      </c>
      <c r="D12" s="43">
        <v>15482342</v>
      </c>
      <c r="E12" s="43">
        <v>0</v>
      </c>
      <c r="F12" s="43">
        <v>0</v>
      </c>
      <c r="G12" s="43">
        <v>3755664</v>
      </c>
      <c r="H12" s="43">
        <v>0</v>
      </c>
      <c r="I12" s="43">
        <v>0</v>
      </c>
      <c r="J12" s="43">
        <v>9905561</v>
      </c>
      <c r="K12" s="43">
        <v>0</v>
      </c>
      <c r="L12" s="43">
        <v>0</v>
      </c>
      <c r="M12" s="43">
        <v>0</v>
      </c>
      <c r="N12" s="43">
        <f t="shared" si="2"/>
        <v>29143567</v>
      </c>
      <c r="O12" s="44">
        <f t="shared" si="1"/>
        <v>541.70198884758361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54101362</v>
      </c>
      <c r="E13" s="29">
        <f t="shared" si="3"/>
        <v>432476</v>
      </c>
      <c r="F13" s="29">
        <f t="shared" si="3"/>
        <v>0</v>
      </c>
      <c r="G13" s="29">
        <f t="shared" si="3"/>
        <v>488775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55022613</v>
      </c>
      <c r="O13" s="41">
        <f t="shared" si="1"/>
        <v>1022.7251486988847</v>
      </c>
      <c r="P13" s="10"/>
    </row>
    <row r="14" spans="1:133">
      <c r="A14" s="12"/>
      <c r="B14" s="42">
        <v>521</v>
      </c>
      <c r="C14" s="19" t="s">
        <v>27</v>
      </c>
      <c r="D14" s="43">
        <v>21097531</v>
      </c>
      <c r="E14" s="43">
        <v>432476</v>
      </c>
      <c r="F14" s="43">
        <v>0</v>
      </c>
      <c r="G14" s="43">
        <v>50000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21580007</v>
      </c>
      <c r="O14" s="44">
        <f t="shared" si="1"/>
        <v>401.1153717472119</v>
      </c>
      <c r="P14" s="9"/>
    </row>
    <row r="15" spans="1:133">
      <c r="A15" s="12"/>
      <c r="B15" s="42">
        <v>522</v>
      </c>
      <c r="C15" s="19" t="s">
        <v>28</v>
      </c>
      <c r="D15" s="43">
        <v>27064382</v>
      </c>
      <c r="E15" s="43">
        <v>0</v>
      </c>
      <c r="F15" s="43">
        <v>0</v>
      </c>
      <c r="G15" s="43">
        <v>438775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27503157</v>
      </c>
      <c r="O15" s="44">
        <f t="shared" si="1"/>
        <v>511.21109665427508</v>
      </c>
      <c r="P15" s="9"/>
    </row>
    <row r="16" spans="1:133">
      <c r="A16" s="12"/>
      <c r="B16" s="42">
        <v>524</v>
      </c>
      <c r="C16" s="19" t="s">
        <v>29</v>
      </c>
      <c r="D16" s="43">
        <v>2512016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2512016</v>
      </c>
      <c r="O16" s="44">
        <f t="shared" si="1"/>
        <v>46.691747211895908</v>
      </c>
      <c r="P16" s="9"/>
    </row>
    <row r="17" spans="1:119">
      <c r="A17" s="12"/>
      <c r="B17" s="42">
        <v>525</v>
      </c>
      <c r="C17" s="19" t="s">
        <v>47</v>
      </c>
      <c r="D17" s="43">
        <v>3427433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3427433</v>
      </c>
      <c r="O17" s="44">
        <f t="shared" si="1"/>
        <v>63.706933085501859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5557819</v>
      </c>
      <c r="E18" s="29">
        <f t="shared" si="5"/>
        <v>649836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3032244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9239899</v>
      </c>
      <c r="O18" s="41">
        <f t="shared" si="1"/>
        <v>171.74533457249072</v>
      </c>
      <c r="P18" s="10"/>
    </row>
    <row r="19" spans="1:119">
      <c r="A19" s="12"/>
      <c r="B19" s="42">
        <v>539</v>
      </c>
      <c r="C19" s="19" t="s">
        <v>31</v>
      </c>
      <c r="D19" s="43">
        <v>5557819</v>
      </c>
      <c r="E19" s="43">
        <v>649836</v>
      </c>
      <c r="F19" s="43">
        <v>0</v>
      </c>
      <c r="G19" s="43">
        <v>0</v>
      </c>
      <c r="H19" s="43">
        <v>0</v>
      </c>
      <c r="I19" s="43">
        <v>0</v>
      </c>
      <c r="J19" s="43">
        <v>3032244</v>
      </c>
      <c r="K19" s="43">
        <v>0</v>
      </c>
      <c r="L19" s="43">
        <v>0</v>
      </c>
      <c r="M19" s="43">
        <v>0</v>
      </c>
      <c r="N19" s="43">
        <f t="shared" si="4"/>
        <v>9239899</v>
      </c>
      <c r="O19" s="44">
        <f t="shared" si="1"/>
        <v>171.74533457249072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6126573</v>
      </c>
      <c r="E20" s="29">
        <f t="shared" si="6"/>
        <v>0</v>
      </c>
      <c r="F20" s="29">
        <f t="shared" si="6"/>
        <v>0</v>
      </c>
      <c r="G20" s="29">
        <f t="shared" si="6"/>
        <v>411787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6538360</v>
      </c>
      <c r="O20" s="41">
        <f t="shared" si="1"/>
        <v>121.53085501858736</v>
      </c>
      <c r="P20" s="10"/>
    </row>
    <row r="21" spans="1:119">
      <c r="A21" s="12"/>
      <c r="B21" s="42">
        <v>541</v>
      </c>
      <c r="C21" s="19" t="s">
        <v>61</v>
      </c>
      <c r="D21" s="43">
        <v>6126573</v>
      </c>
      <c r="E21" s="43">
        <v>0</v>
      </c>
      <c r="F21" s="43">
        <v>0</v>
      </c>
      <c r="G21" s="43">
        <v>411787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6538360</v>
      </c>
      <c r="O21" s="44">
        <f t="shared" si="1"/>
        <v>121.53085501858736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1279236</v>
      </c>
      <c r="E22" s="29">
        <f t="shared" si="7"/>
        <v>7289074</v>
      </c>
      <c r="F22" s="29">
        <f t="shared" si="7"/>
        <v>0</v>
      </c>
      <c r="G22" s="29">
        <f t="shared" si="7"/>
        <v>2473151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11041461</v>
      </c>
      <c r="O22" s="41">
        <f t="shared" si="1"/>
        <v>205.23161710037175</v>
      </c>
      <c r="P22" s="9"/>
    </row>
    <row r="23" spans="1:119">
      <c r="A23" s="12"/>
      <c r="B23" s="42">
        <v>572</v>
      </c>
      <c r="C23" s="19" t="s">
        <v>62</v>
      </c>
      <c r="D23" s="43">
        <v>1279236</v>
      </c>
      <c r="E23" s="43">
        <v>4069311</v>
      </c>
      <c r="F23" s="43">
        <v>0</v>
      </c>
      <c r="G23" s="43">
        <v>2473151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7821698</v>
      </c>
      <c r="O23" s="44">
        <f t="shared" si="1"/>
        <v>145.38472118959109</v>
      </c>
      <c r="P23" s="9"/>
    </row>
    <row r="24" spans="1:119">
      <c r="A24" s="12"/>
      <c r="B24" s="42">
        <v>575</v>
      </c>
      <c r="C24" s="19" t="s">
        <v>63</v>
      </c>
      <c r="D24" s="43">
        <v>0</v>
      </c>
      <c r="E24" s="43">
        <v>3219763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3219763</v>
      </c>
      <c r="O24" s="44">
        <f t="shared" si="1"/>
        <v>59.846895910780667</v>
      </c>
      <c r="P24" s="9"/>
    </row>
    <row r="25" spans="1:119" ht="15.75">
      <c r="A25" s="26" t="s">
        <v>64</v>
      </c>
      <c r="B25" s="27"/>
      <c r="C25" s="28"/>
      <c r="D25" s="29">
        <f t="shared" ref="D25:M25" si="8">SUM(D26:D27)</f>
        <v>514960</v>
      </c>
      <c r="E25" s="29">
        <f t="shared" si="8"/>
        <v>499000</v>
      </c>
      <c r="F25" s="29">
        <f t="shared" si="8"/>
        <v>0</v>
      </c>
      <c r="G25" s="29">
        <f t="shared" si="8"/>
        <v>687883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755602</v>
      </c>
      <c r="L25" s="29">
        <f t="shared" si="8"/>
        <v>0</v>
      </c>
      <c r="M25" s="29">
        <f t="shared" si="8"/>
        <v>0</v>
      </c>
      <c r="N25" s="29">
        <f t="shared" si="4"/>
        <v>2457445</v>
      </c>
      <c r="O25" s="41">
        <f t="shared" si="1"/>
        <v>45.677416356877323</v>
      </c>
      <c r="P25" s="9"/>
    </row>
    <row r="26" spans="1:119">
      <c r="A26" s="12"/>
      <c r="B26" s="42">
        <v>581</v>
      </c>
      <c r="C26" s="19" t="s">
        <v>65</v>
      </c>
      <c r="D26" s="43">
        <v>514960</v>
      </c>
      <c r="E26" s="43">
        <v>499000</v>
      </c>
      <c r="F26" s="43">
        <v>0</v>
      </c>
      <c r="G26" s="43">
        <v>687883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1701843</v>
      </c>
      <c r="O26" s="44">
        <f t="shared" si="1"/>
        <v>31.632769516728626</v>
      </c>
      <c r="P26" s="9"/>
    </row>
    <row r="27" spans="1:119" ht="15.75" thickBot="1">
      <c r="A27" s="12"/>
      <c r="B27" s="42">
        <v>591</v>
      </c>
      <c r="C27" s="19" t="s">
        <v>66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755602</v>
      </c>
      <c r="L27" s="43">
        <v>0</v>
      </c>
      <c r="M27" s="43">
        <v>0</v>
      </c>
      <c r="N27" s="43">
        <f t="shared" si="4"/>
        <v>755602</v>
      </c>
      <c r="O27" s="44">
        <f t="shared" si="1"/>
        <v>14.044646840148699</v>
      </c>
      <c r="P27" s="9"/>
    </row>
    <row r="28" spans="1:119" ht="16.5" thickBot="1">
      <c r="A28" s="13" t="s">
        <v>10</v>
      </c>
      <c r="B28" s="21"/>
      <c r="C28" s="20"/>
      <c r="D28" s="14">
        <f>SUM(D5,D13,D18,D20,D22,D25)</f>
        <v>92585686</v>
      </c>
      <c r="E28" s="14">
        <f t="shared" ref="E28:M28" si="9">SUM(E5,E13,E18,E20,E22,E25)</f>
        <v>8870386</v>
      </c>
      <c r="F28" s="14">
        <f t="shared" si="9"/>
        <v>0</v>
      </c>
      <c r="G28" s="14">
        <f t="shared" si="9"/>
        <v>7911097</v>
      </c>
      <c r="H28" s="14">
        <f t="shared" si="9"/>
        <v>0</v>
      </c>
      <c r="I28" s="14">
        <f t="shared" si="9"/>
        <v>0</v>
      </c>
      <c r="J28" s="14">
        <f t="shared" si="9"/>
        <v>12937805</v>
      </c>
      <c r="K28" s="14">
        <f t="shared" si="9"/>
        <v>10988487</v>
      </c>
      <c r="L28" s="14">
        <f t="shared" si="9"/>
        <v>0</v>
      </c>
      <c r="M28" s="14">
        <f t="shared" si="9"/>
        <v>0</v>
      </c>
      <c r="N28" s="14">
        <f t="shared" si="4"/>
        <v>133293461</v>
      </c>
      <c r="O28" s="35">
        <f t="shared" si="1"/>
        <v>2477.573624535316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79</v>
      </c>
      <c r="M30" s="163"/>
      <c r="N30" s="163"/>
      <c r="O30" s="39">
        <v>53800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22256221</v>
      </c>
      <c r="E5" s="24">
        <f t="shared" si="0"/>
        <v>0</v>
      </c>
      <c r="F5" s="24">
        <f t="shared" si="0"/>
        <v>0</v>
      </c>
      <c r="G5" s="24">
        <f t="shared" si="0"/>
        <v>3502781</v>
      </c>
      <c r="H5" s="24">
        <f t="shared" si="0"/>
        <v>0</v>
      </c>
      <c r="I5" s="24">
        <f t="shared" si="0"/>
        <v>0</v>
      </c>
      <c r="J5" s="24">
        <f t="shared" si="0"/>
        <v>8203283</v>
      </c>
      <c r="K5" s="24">
        <f t="shared" si="0"/>
        <v>9375660</v>
      </c>
      <c r="L5" s="24">
        <f t="shared" si="0"/>
        <v>0</v>
      </c>
      <c r="M5" s="24">
        <f t="shared" si="0"/>
        <v>0</v>
      </c>
      <c r="N5" s="25">
        <f>SUM(D5:M5)</f>
        <v>43337945</v>
      </c>
      <c r="O5" s="30">
        <f t="shared" ref="O5:O28" si="1">(N5/O$30)</f>
        <v>824.05630240915741</v>
      </c>
      <c r="P5" s="6"/>
    </row>
    <row r="6" spans="1:133">
      <c r="A6" s="12"/>
      <c r="B6" s="42">
        <v>511</v>
      </c>
      <c r="C6" s="19" t="s">
        <v>19</v>
      </c>
      <c r="D6" s="43">
        <v>393119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393119</v>
      </c>
      <c r="O6" s="44">
        <f t="shared" si="1"/>
        <v>7.4750242436918866</v>
      </c>
      <c r="P6" s="9"/>
    </row>
    <row r="7" spans="1:133">
      <c r="A7" s="12"/>
      <c r="B7" s="42">
        <v>512</v>
      </c>
      <c r="C7" s="19" t="s">
        <v>20</v>
      </c>
      <c r="D7" s="43">
        <v>1718501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1718501</v>
      </c>
      <c r="O7" s="44">
        <f t="shared" si="1"/>
        <v>32.6767127455268</v>
      </c>
      <c r="P7" s="9"/>
    </row>
    <row r="8" spans="1:133">
      <c r="A8" s="12"/>
      <c r="B8" s="42">
        <v>513</v>
      </c>
      <c r="C8" s="19" t="s">
        <v>21</v>
      </c>
      <c r="D8" s="43">
        <v>4473170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4473170</v>
      </c>
      <c r="O8" s="44">
        <f t="shared" si="1"/>
        <v>85.055808027989585</v>
      </c>
      <c r="P8" s="9"/>
    </row>
    <row r="9" spans="1:133">
      <c r="A9" s="12"/>
      <c r="B9" s="42">
        <v>514</v>
      </c>
      <c r="C9" s="19" t="s">
        <v>22</v>
      </c>
      <c r="D9" s="43">
        <v>405042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405042</v>
      </c>
      <c r="O9" s="44">
        <f t="shared" si="1"/>
        <v>7.7017360384856728</v>
      </c>
      <c r="P9" s="9"/>
    </row>
    <row r="10" spans="1:133">
      <c r="A10" s="12"/>
      <c r="B10" s="42">
        <v>515</v>
      </c>
      <c r="C10" s="19" t="s">
        <v>23</v>
      </c>
      <c r="D10" s="43">
        <v>2383798</v>
      </c>
      <c r="E10" s="43">
        <v>0</v>
      </c>
      <c r="F10" s="43">
        <v>0</v>
      </c>
      <c r="G10" s="43">
        <v>58487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2442285</v>
      </c>
      <c r="O10" s="44">
        <f t="shared" si="1"/>
        <v>46.439219638341164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9375660</v>
      </c>
      <c r="L11" s="43">
        <v>0</v>
      </c>
      <c r="M11" s="43">
        <v>0</v>
      </c>
      <c r="N11" s="43">
        <f t="shared" si="2"/>
        <v>9375660</v>
      </c>
      <c r="O11" s="44">
        <f t="shared" si="1"/>
        <v>178.27499001730334</v>
      </c>
      <c r="P11" s="9"/>
    </row>
    <row r="12" spans="1:133">
      <c r="A12" s="12"/>
      <c r="B12" s="42">
        <v>519</v>
      </c>
      <c r="C12" s="19" t="s">
        <v>59</v>
      </c>
      <c r="D12" s="43">
        <v>12882591</v>
      </c>
      <c r="E12" s="43">
        <v>0</v>
      </c>
      <c r="F12" s="43">
        <v>0</v>
      </c>
      <c r="G12" s="43">
        <v>3444294</v>
      </c>
      <c r="H12" s="43">
        <v>0</v>
      </c>
      <c r="I12" s="43">
        <v>0</v>
      </c>
      <c r="J12" s="43">
        <v>8203283</v>
      </c>
      <c r="K12" s="43">
        <v>0</v>
      </c>
      <c r="L12" s="43">
        <v>0</v>
      </c>
      <c r="M12" s="43">
        <v>0</v>
      </c>
      <c r="N12" s="43">
        <f t="shared" si="2"/>
        <v>24530168</v>
      </c>
      <c r="O12" s="44">
        <f t="shared" si="1"/>
        <v>466.43281169781903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49782568</v>
      </c>
      <c r="E13" s="29">
        <f t="shared" si="3"/>
        <v>395239</v>
      </c>
      <c r="F13" s="29">
        <f t="shared" si="3"/>
        <v>0</v>
      </c>
      <c r="G13" s="29">
        <f t="shared" si="3"/>
        <v>714214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50892021</v>
      </c>
      <c r="O13" s="41">
        <f t="shared" si="1"/>
        <v>967.69449145291014</v>
      </c>
      <c r="P13" s="10"/>
    </row>
    <row r="14" spans="1:133">
      <c r="A14" s="12"/>
      <c r="B14" s="42">
        <v>521</v>
      </c>
      <c r="C14" s="19" t="s">
        <v>27</v>
      </c>
      <c r="D14" s="43">
        <v>20105231</v>
      </c>
      <c r="E14" s="43">
        <v>395239</v>
      </c>
      <c r="F14" s="43">
        <v>0</v>
      </c>
      <c r="G14" s="43">
        <v>597432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21097902</v>
      </c>
      <c r="O14" s="44">
        <f t="shared" si="1"/>
        <v>401.16943963796086</v>
      </c>
      <c r="P14" s="9"/>
    </row>
    <row r="15" spans="1:133">
      <c r="A15" s="12"/>
      <c r="B15" s="42">
        <v>522</v>
      </c>
      <c r="C15" s="19" t="s">
        <v>28</v>
      </c>
      <c r="D15" s="43">
        <v>23903794</v>
      </c>
      <c r="E15" s="43">
        <v>0</v>
      </c>
      <c r="F15" s="43">
        <v>0</v>
      </c>
      <c r="G15" s="43">
        <v>116782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24020576</v>
      </c>
      <c r="O15" s="44">
        <f t="shared" si="1"/>
        <v>456.74309292464488</v>
      </c>
      <c r="P15" s="9"/>
    </row>
    <row r="16" spans="1:133">
      <c r="A16" s="12"/>
      <c r="B16" s="42">
        <v>524</v>
      </c>
      <c r="C16" s="19" t="s">
        <v>29</v>
      </c>
      <c r="D16" s="43">
        <v>2446188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2446188</v>
      </c>
      <c r="O16" s="44">
        <f t="shared" si="1"/>
        <v>46.513433857504133</v>
      </c>
      <c r="P16" s="9"/>
    </row>
    <row r="17" spans="1:119">
      <c r="A17" s="12"/>
      <c r="B17" s="42">
        <v>525</v>
      </c>
      <c r="C17" s="19" t="s">
        <v>47</v>
      </c>
      <c r="D17" s="43">
        <v>3327355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3327355</v>
      </c>
      <c r="O17" s="44">
        <f t="shared" si="1"/>
        <v>63.268525032800291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3747287</v>
      </c>
      <c r="E18" s="29">
        <f t="shared" si="5"/>
        <v>839637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2745749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7332673</v>
      </c>
      <c r="O18" s="41">
        <f t="shared" si="1"/>
        <v>139.42828620866689</v>
      </c>
      <c r="P18" s="10"/>
    </row>
    <row r="19" spans="1:119">
      <c r="A19" s="12"/>
      <c r="B19" s="42">
        <v>539</v>
      </c>
      <c r="C19" s="19" t="s">
        <v>31</v>
      </c>
      <c r="D19" s="43">
        <v>3747287</v>
      </c>
      <c r="E19" s="43">
        <v>839637</v>
      </c>
      <c r="F19" s="43">
        <v>0</v>
      </c>
      <c r="G19" s="43">
        <v>0</v>
      </c>
      <c r="H19" s="43">
        <v>0</v>
      </c>
      <c r="I19" s="43">
        <v>0</v>
      </c>
      <c r="J19" s="43">
        <v>2745749</v>
      </c>
      <c r="K19" s="43">
        <v>0</v>
      </c>
      <c r="L19" s="43">
        <v>0</v>
      </c>
      <c r="M19" s="43">
        <v>0</v>
      </c>
      <c r="N19" s="43">
        <f t="shared" si="4"/>
        <v>7332673</v>
      </c>
      <c r="O19" s="44">
        <f t="shared" si="1"/>
        <v>139.42828620866689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4792511</v>
      </c>
      <c r="E20" s="29">
        <f t="shared" si="6"/>
        <v>0</v>
      </c>
      <c r="F20" s="29">
        <f t="shared" si="6"/>
        <v>0</v>
      </c>
      <c r="G20" s="29">
        <f t="shared" si="6"/>
        <v>1801851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6594362</v>
      </c>
      <c r="O20" s="41">
        <f t="shared" si="1"/>
        <v>125.38955334562948</v>
      </c>
      <c r="P20" s="10"/>
    </row>
    <row r="21" spans="1:119">
      <c r="A21" s="12"/>
      <c r="B21" s="42">
        <v>541</v>
      </c>
      <c r="C21" s="19" t="s">
        <v>61</v>
      </c>
      <c r="D21" s="43">
        <v>4792511</v>
      </c>
      <c r="E21" s="43">
        <v>0</v>
      </c>
      <c r="F21" s="43">
        <v>0</v>
      </c>
      <c r="G21" s="43">
        <v>1801851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6594362</v>
      </c>
      <c r="O21" s="44">
        <f t="shared" si="1"/>
        <v>125.38955334562948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1268584</v>
      </c>
      <c r="E22" s="29">
        <f t="shared" si="7"/>
        <v>6107170</v>
      </c>
      <c r="F22" s="29">
        <f t="shared" si="7"/>
        <v>0</v>
      </c>
      <c r="G22" s="29">
        <f t="shared" si="7"/>
        <v>3913328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11289082</v>
      </c>
      <c r="O22" s="41">
        <f t="shared" si="1"/>
        <v>214.65805936376947</v>
      </c>
      <c r="P22" s="9"/>
    </row>
    <row r="23" spans="1:119">
      <c r="A23" s="12"/>
      <c r="B23" s="42">
        <v>572</v>
      </c>
      <c r="C23" s="19" t="s">
        <v>62</v>
      </c>
      <c r="D23" s="43">
        <v>1268584</v>
      </c>
      <c r="E23" s="43">
        <v>3187363</v>
      </c>
      <c r="F23" s="43">
        <v>0</v>
      </c>
      <c r="G23" s="43">
        <v>3913328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8369275</v>
      </c>
      <c r="O23" s="44">
        <f t="shared" si="1"/>
        <v>159.1389211081744</v>
      </c>
      <c r="P23" s="9"/>
    </row>
    <row r="24" spans="1:119">
      <c r="A24" s="12"/>
      <c r="B24" s="42">
        <v>575</v>
      </c>
      <c r="C24" s="19" t="s">
        <v>63</v>
      </c>
      <c r="D24" s="43">
        <v>0</v>
      </c>
      <c r="E24" s="43">
        <v>2919807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2919807</v>
      </c>
      <c r="O24" s="44">
        <f t="shared" si="1"/>
        <v>55.519138255595067</v>
      </c>
      <c r="P24" s="9"/>
    </row>
    <row r="25" spans="1:119" ht="15.75">
      <c r="A25" s="26" t="s">
        <v>64</v>
      </c>
      <c r="B25" s="27"/>
      <c r="C25" s="28"/>
      <c r="D25" s="29">
        <f t="shared" ref="D25:M25" si="8">SUM(D26:D27)</f>
        <v>1107000</v>
      </c>
      <c r="E25" s="29">
        <f t="shared" si="8"/>
        <v>0</v>
      </c>
      <c r="F25" s="29">
        <f t="shared" si="8"/>
        <v>0</v>
      </c>
      <c r="G25" s="29">
        <f t="shared" si="8"/>
        <v>694320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739361</v>
      </c>
      <c r="L25" s="29">
        <f t="shared" si="8"/>
        <v>0</v>
      </c>
      <c r="M25" s="29">
        <f t="shared" si="8"/>
        <v>0</v>
      </c>
      <c r="N25" s="29">
        <f t="shared" si="4"/>
        <v>2540681</v>
      </c>
      <c r="O25" s="41">
        <f t="shared" si="1"/>
        <v>48.31018615352437</v>
      </c>
      <c r="P25" s="9"/>
    </row>
    <row r="26" spans="1:119">
      <c r="A26" s="12"/>
      <c r="B26" s="42">
        <v>581</v>
      </c>
      <c r="C26" s="19" t="s">
        <v>65</v>
      </c>
      <c r="D26" s="43">
        <v>1107000</v>
      </c>
      <c r="E26" s="43">
        <v>0</v>
      </c>
      <c r="F26" s="43">
        <v>0</v>
      </c>
      <c r="G26" s="43">
        <v>694320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1801320</v>
      </c>
      <c r="O26" s="44">
        <f t="shared" si="1"/>
        <v>34.251487897168715</v>
      </c>
      <c r="P26" s="9"/>
    </row>
    <row r="27" spans="1:119" ht="15.75" thickBot="1">
      <c r="A27" s="12"/>
      <c r="B27" s="42">
        <v>591</v>
      </c>
      <c r="C27" s="19" t="s">
        <v>66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739361</v>
      </c>
      <c r="L27" s="43">
        <v>0</v>
      </c>
      <c r="M27" s="43">
        <v>0</v>
      </c>
      <c r="N27" s="43">
        <f t="shared" si="4"/>
        <v>739361</v>
      </c>
      <c r="O27" s="44">
        <f t="shared" si="1"/>
        <v>14.058698256355651</v>
      </c>
      <c r="P27" s="9"/>
    </row>
    <row r="28" spans="1:119" ht="16.5" thickBot="1">
      <c r="A28" s="13" t="s">
        <v>10</v>
      </c>
      <c r="B28" s="21"/>
      <c r="C28" s="20"/>
      <c r="D28" s="14">
        <f>SUM(D5,D13,D18,D20,D22,D25)</f>
        <v>82954171</v>
      </c>
      <c r="E28" s="14">
        <f t="shared" ref="E28:M28" si="9">SUM(E5,E13,E18,E20,E22,E25)</f>
        <v>7342046</v>
      </c>
      <c r="F28" s="14">
        <f t="shared" si="9"/>
        <v>0</v>
      </c>
      <c r="G28" s="14">
        <f t="shared" si="9"/>
        <v>10626494</v>
      </c>
      <c r="H28" s="14">
        <f t="shared" si="9"/>
        <v>0</v>
      </c>
      <c r="I28" s="14">
        <f t="shared" si="9"/>
        <v>0</v>
      </c>
      <c r="J28" s="14">
        <f t="shared" si="9"/>
        <v>10949032</v>
      </c>
      <c r="K28" s="14">
        <f t="shared" si="9"/>
        <v>10115021</v>
      </c>
      <c r="L28" s="14">
        <f t="shared" si="9"/>
        <v>0</v>
      </c>
      <c r="M28" s="14">
        <f t="shared" si="9"/>
        <v>0</v>
      </c>
      <c r="N28" s="14">
        <f t="shared" si="4"/>
        <v>121986764</v>
      </c>
      <c r="O28" s="35">
        <f t="shared" si="1"/>
        <v>2319.536878933658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77</v>
      </c>
      <c r="M30" s="163"/>
      <c r="N30" s="163"/>
      <c r="O30" s="39">
        <v>52591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21498507</v>
      </c>
      <c r="E5" s="24">
        <f t="shared" si="0"/>
        <v>0</v>
      </c>
      <c r="F5" s="24">
        <f t="shared" si="0"/>
        <v>0</v>
      </c>
      <c r="G5" s="24">
        <f t="shared" si="0"/>
        <v>516901</v>
      </c>
      <c r="H5" s="24">
        <f t="shared" si="0"/>
        <v>0</v>
      </c>
      <c r="I5" s="24">
        <f t="shared" si="0"/>
        <v>0</v>
      </c>
      <c r="J5" s="24">
        <f t="shared" si="0"/>
        <v>7235136</v>
      </c>
      <c r="K5" s="24">
        <f t="shared" si="0"/>
        <v>6227018</v>
      </c>
      <c r="L5" s="24">
        <f t="shared" si="0"/>
        <v>0</v>
      </c>
      <c r="M5" s="24">
        <f t="shared" si="0"/>
        <v>0</v>
      </c>
      <c r="N5" s="25">
        <f>SUM(D5:M5)</f>
        <v>35477562</v>
      </c>
      <c r="O5" s="30">
        <f t="shared" ref="O5:O28" si="1">(N5/O$30)</f>
        <v>688.4569199720562</v>
      </c>
      <c r="P5" s="6"/>
    </row>
    <row r="6" spans="1:133">
      <c r="A6" s="12"/>
      <c r="B6" s="42">
        <v>511</v>
      </c>
      <c r="C6" s="19" t="s">
        <v>19</v>
      </c>
      <c r="D6" s="43">
        <v>350793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350793</v>
      </c>
      <c r="O6" s="44">
        <f t="shared" si="1"/>
        <v>6.8072847939144605</v>
      </c>
      <c r="P6" s="9"/>
    </row>
    <row r="7" spans="1:133">
      <c r="A7" s="12"/>
      <c r="B7" s="42">
        <v>512</v>
      </c>
      <c r="C7" s="19" t="s">
        <v>20</v>
      </c>
      <c r="D7" s="43">
        <v>1443566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1443566</v>
      </c>
      <c r="O7" s="44">
        <f t="shared" si="1"/>
        <v>28.013001630055111</v>
      </c>
      <c r="P7" s="9"/>
    </row>
    <row r="8" spans="1:133">
      <c r="A8" s="12"/>
      <c r="B8" s="42">
        <v>513</v>
      </c>
      <c r="C8" s="19" t="s">
        <v>21</v>
      </c>
      <c r="D8" s="43">
        <v>3992571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3992571</v>
      </c>
      <c r="O8" s="44">
        <f t="shared" si="1"/>
        <v>77.477509120546458</v>
      </c>
      <c r="P8" s="9"/>
    </row>
    <row r="9" spans="1:133">
      <c r="A9" s="12"/>
      <c r="B9" s="42">
        <v>514</v>
      </c>
      <c r="C9" s="19" t="s">
        <v>22</v>
      </c>
      <c r="D9" s="43">
        <v>459442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459442</v>
      </c>
      <c r="O9" s="44">
        <f t="shared" si="1"/>
        <v>8.9156640534037095</v>
      </c>
      <c r="P9" s="9"/>
    </row>
    <row r="10" spans="1:133">
      <c r="A10" s="12"/>
      <c r="B10" s="42">
        <v>515</v>
      </c>
      <c r="C10" s="19" t="s">
        <v>23</v>
      </c>
      <c r="D10" s="43">
        <v>1947561</v>
      </c>
      <c r="E10" s="43">
        <v>0</v>
      </c>
      <c r="F10" s="43">
        <v>0</v>
      </c>
      <c r="G10" s="43">
        <v>252049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2199610</v>
      </c>
      <c r="O10" s="44">
        <f t="shared" si="1"/>
        <v>42.684351470930686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6227018</v>
      </c>
      <c r="L11" s="43">
        <v>0</v>
      </c>
      <c r="M11" s="43">
        <v>0</v>
      </c>
      <c r="N11" s="43">
        <f t="shared" si="2"/>
        <v>6227018</v>
      </c>
      <c r="O11" s="44">
        <f t="shared" si="1"/>
        <v>120.83788713808896</v>
      </c>
      <c r="P11" s="9"/>
    </row>
    <row r="12" spans="1:133">
      <c r="A12" s="12"/>
      <c r="B12" s="42">
        <v>519</v>
      </c>
      <c r="C12" s="19" t="s">
        <v>59</v>
      </c>
      <c r="D12" s="43">
        <v>13304574</v>
      </c>
      <c r="E12" s="43">
        <v>0</v>
      </c>
      <c r="F12" s="43">
        <v>0</v>
      </c>
      <c r="G12" s="43">
        <v>264852</v>
      </c>
      <c r="H12" s="43">
        <v>0</v>
      </c>
      <c r="I12" s="43">
        <v>0</v>
      </c>
      <c r="J12" s="43">
        <v>7235136</v>
      </c>
      <c r="K12" s="43">
        <v>0</v>
      </c>
      <c r="L12" s="43">
        <v>0</v>
      </c>
      <c r="M12" s="43">
        <v>0</v>
      </c>
      <c r="N12" s="43">
        <f t="shared" si="2"/>
        <v>20804562</v>
      </c>
      <c r="O12" s="44">
        <f t="shared" si="1"/>
        <v>403.72122176511681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49041978</v>
      </c>
      <c r="E13" s="29">
        <f t="shared" si="3"/>
        <v>456121</v>
      </c>
      <c r="F13" s="29">
        <f t="shared" si="3"/>
        <v>0</v>
      </c>
      <c r="G13" s="29">
        <f t="shared" si="3"/>
        <v>2442022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51940121</v>
      </c>
      <c r="O13" s="41">
        <f t="shared" si="1"/>
        <v>1007.9197585966002</v>
      </c>
      <c r="P13" s="10"/>
    </row>
    <row r="14" spans="1:133">
      <c r="A14" s="12"/>
      <c r="B14" s="42">
        <v>521</v>
      </c>
      <c r="C14" s="19" t="s">
        <v>27</v>
      </c>
      <c r="D14" s="43">
        <v>20161989</v>
      </c>
      <c r="E14" s="43">
        <v>456121</v>
      </c>
      <c r="F14" s="43">
        <v>0</v>
      </c>
      <c r="G14" s="43">
        <v>2369872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22987982</v>
      </c>
      <c r="O14" s="44">
        <f t="shared" si="1"/>
        <v>446.09139951874562</v>
      </c>
      <c r="P14" s="9"/>
    </row>
    <row r="15" spans="1:133">
      <c r="A15" s="12"/>
      <c r="B15" s="42">
        <v>522</v>
      </c>
      <c r="C15" s="19" t="s">
        <v>28</v>
      </c>
      <c r="D15" s="43">
        <v>23656740</v>
      </c>
      <c r="E15" s="43">
        <v>0</v>
      </c>
      <c r="F15" s="43">
        <v>0</v>
      </c>
      <c r="G15" s="43">
        <v>72150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23728890</v>
      </c>
      <c r="O15" s="44">
        <f t="shared" si="1"/>
        <v>460.46902895288366</v>
      </c>
      <c r="P15" s="9"/>
    </row>
    <row r="16" spans="1:133">
      <c r="A16" s="12"/>
      <c r="B16" s="42">
        <v>524</v>
      </c>
      <c r="C16" s="19" t="s">
        <v>29</v>
      </c>
      <c r="D16" s="43">
        <v>2233217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2233217</v>
      </c>
      <c r="O16" s="44">
        <f t="shared" si="1"/>
        <v>43.336509353411472</v>
      </c>
      <c r="P16" s="9"/>
    </row>
    <row r="17" spans="1:119">
      <c r="A17" s="12"/>
      <c r="B17" s="42">
        <v>525</v>
      </c>
      <c r="C17" s="19" t="s">
        <v>47</v>
      </c>
      <c r="D17" s="43">
        <v>2990032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2990032</v>
      </c>
      <c r="O17" s="44">
        <f t="shared" si="1"/>
        <v>58.022820771559417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3454039</v>
      </c>
      <c r="E18" s="29">
        <f t="shared" si="5"/>
        <v>1030115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2609909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7094063</v>
      </c>
      <c r="O18" s="41">
        <f t="shared" si="1"/>
        <v>137.66325778157261</v>
      </c>
      <c r="P18" s="10"/>
    </row>
    <row r="19" spans="1:119">
      <c r="A19" s="12"/>
      <c r="B19" s="42">
        <v>539</v>
      </c>
      <c r="C19" s="19" t="s">
        <v>31</v>
      </c>
      <c r="D19" s="43">
        <v>3454039</v>
      </c>
      <c r="E19" s="43">
        <v>1030115</v>
      </c>
      <c r="F19" s="43">
        <v>0</v>
      </c>
      <c r="G19" s="43">
        <v>0</v>
      </c>
      <c r="H19" s="43">
        <v>0</v>
      </c>
      <c r="I19" s="43">
        <v>0</v>
      </c>
      <c r="J19" s="43">
        <v>2609909</v>
      </c>
      <c r="K19" s="43">
        <v>0</v>
      </c>
      <c r="L19" s="43">
        <v>0</v>
      </c>
      <c r="M19" s="43">
        <v>0</v>
      </c>
      <c r="N19" s="43">
        <f t="shared" si="4"/>
        <v>7094063</v>
      </c>
      <c r="O19" s="44">
        <f t="shared" si="1"/>
        <v>137.66325778157261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3360004</v>
      </c>
      <c r="E20" s="29">
        <f t="shared" si="6"/>
        <v>0</v>
      </c>
      <c r="F20" s="29">
        <f t="shared" si="6"/>
        <v>0</v>
      </c>
      <c r="G20" s="29">
        <f t="shared" si="6"/>
        <v>339268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3699272</v>
      </c>
      <c r="O20" s="41">
        <f t="shared" si="1"/>
        <v>71.785919428704489</v>
      </c>
      <c r="P20" s="10"/>
    </row>
    <row r="21" spans="1:119">
      <c r="A21" s="12"/>
      <c r="B21" s="42">
        <v>541</v>
      </c>
      <c r="C21" s="19" t="s">
        <v>61</v>
      </c>
      <c r="D21" s="43">
        <v>3360004</v>
      </c>
      <c r="E21" s="43">
        <v>0</v>
      </c>
      <c r="F21" s="43">
        <v>0</v>
      </c>
      <c r="G21" s="43">
        <v>339268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3699272</v>
      </c>
      <c r="O21" s="44">
        <f t="shared" si="1"/>
        <v>71.785919428704489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1103707</v>
      </c>
      <c r="E22" s="29">
        <f t="shared" si="7"/>
        <v>5537208</v>
      </c>
      <c r="F22" s="29">
        <f t="shared" si="7"/>
        <v>0</v>
      </c>
      <c r="G22" s="29">
        <f t="shared" si="7"/>
        <v>2404179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9045094</v>
      </c>
      <c r="O22" s="41">
        <f t="shared" si="1"/>
        <v>175.52382985329504</v>
      </c>
      <c r="P22" s="9"/>
    </row>
    <row r="23" spans="1:119">
      <c r="A23" s="12"/>
      <c r="B23" s="42">
        <v>572</v>
      </c>
      <c r="C23" s="19" t="s">
        <v>62</v>
      </c>
      <c r="D23" s="43">
        <v>1103707</v>
      </c>
      <c r="E23" s="43">
        <v>2915283</v>
      </c>
      <c r="F23" s="43">
        <v>0</v>
      </c>
      <c r="G23" s="43">
        <v>2404179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6423169</v>
      </c>
      <c r="O23" s="44">
        <f t="shared" si="1"/>
        <v>124.64427928277576</v>
      </c>
      <c r="P23" s="9"/>
    </row>
    <row r="24" spans="1:119">
      <c r="A24" s="12"/>
      <c r="B24" s="42">
        <v>575</v>
      </c>
      <c r="C24" s="19" t="s">
        <v>63</v>
      </c>
      <c r="D24" s="43">
        <v>0</v>
      </c>
      <c r="E24" s="43">
        <v>2621925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2621925</v>
      </c>
      <c r="O24" s="44">
        <f t="shared" si="1"/>
        <v>50.879550570519292</v>
      </c>
      <c r="P24" s="9"/>
    </row>
    <row r="25" spans="1:119" ht="15.75">
      <c r="A25" s="26" t="s">
        <v>64</v>
      </c>
      <c r="B25" s="27"/>
      <c r="C25" s="28"/>
      <c r="D25" s="29">
        <f t="shared" ref="D25:M25" si="8">SUM(D26:D27)</f>
        <v>2445573</v>
      </c>
      <c r="E25" s="29">
        <f t="shared" si="8"/>
        <v>0</v>
      </c>
      <c r="F25" s="29">
        <f t="shared" si="8"/>
        <v>0</v>
      </c>
      <c r="G25" s="29">
        <f t="shared" si="8"/>
        <v>745660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681145</v>
      </c>
      <c r="L25" s="29">
        <f t="shared" si="8"/>
        <v>0</v>
      </c>
      <c r="M25" s="29">
        <f t="shared" si="8"/>
        <v>0</v>
      </c>
      <c r="N25" s="29">
        <f t="shared" si="4"/>
        <v>3872378</v>
      </c>
      <c r="O25" s="41">
        <f t="shared" si="1"/>
        <v>75.145113715749432</v>
      </c>
      <c r="P25" s="9"/>
    </row>
    <row r="26" spans="1:119">
      <c r="A26" s="12"/>
      <c r="B26" s="42">
        <v>581</v>
      </c>
      <c r="C26" s="19" t="s">
        <v>65</v>
      </c>
      <c r="D26" s="43">
        <v>2445573</v>
      </c>
      <c r="E26" s="43">
        <v>0</v>
      </c>
      <c r="F26" s="43">
        <v>0</v>
      </c>
      <c r="G26" s="43">
        <v>745660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3191233</v>
      </c>
      <c r="O26" s="44">
        <f t="shared" si="1"/>
        <v>61.927210277109367</v>
      </c>
      <c r="P26" s="9"/>
    </row>
    <row r="27" spans="1:119" ht="15.75" thickBot="1">
      <c r="A27" s="12"/>
      <c r="B27" s="42">
        <v>591</v>
      </c>
      <c r="C27" s="19" t="s">
        <v>66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681145</v>
      </c>
      <c r="L27" s="43">
        <v>0</v>
      </c>
      <c r="M27" s="43">
        <v>0</v>
      </c>
      <c r="N27" s="43">
        <f t="shared" si="4"/>
        <v>681145</v>
      </c>
      <c r="O27" s="44">
        <f t="shared" si="1"/>
        <v>13.217903438640068</v>
      </c>
      <c r="P27" s="9"/>
    </row>
    <row r="28" spans="1:119" ht="16.5" thickBot="1">
      <c r="A28" s="13" t="s">
        <v>10</v>
      </c>
      <c r="B28" s="21"/>
      <c r="C28" s="20"/>
      <c r="D28" s="14">
        <f>SUM(D5,D13,D18,D20,D22,D25)</f>
        <v>80903808</v>
      </c>
      <c r="E28" s="14">
        <f t="shared" ref="E28:M28" si="9">SUM(E5,E13,E18,E20,E22,E25)</f>
        <v>7023444</v>
      </c>
      <c r="F28" s="14">
        <f t="shared" si="9"/>
        <v>0</v>
      </c>
      <c r="G28" s="14">
        <f t="shared" si="9"/>
        <v>6448030</v>
      </c>
      <c r="H28" s="14">
        <f t="shared" si="9"/>
        <v>0</v>
      </c>
      <c r="I28" s="14">
        <f t="shared" si="9"/>
        <v>0</v>
      </c>
      <c r="J28" s="14">
        <f t="shared" si="9"/>
        <v>9845045</v>
      </c>
      <c r="K28" s="14">
        <f t="shared" si="9"/>
        <v>6908163</v>
      </c>
      <c r="L28" s="14">
        <f t="shared" si="9"/>
        <v>0</v>
      </c>
      <c r="M28" s="14">
        <f t="shared" si="9"/>
        <v>0</v>
      </c>
      <c r="N28" s="14">
        <f t="shared" si="4"/>
        <v>111128490</v>
      </c>
      <c r="O28" s="35">
        <f t="shared" si="1"/>
        <v>2156.4947993479777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75</v>
      </c>
      <c r="M30" s="163"/>
      <c r="N30" s="163"/>
      <c r="O30" s="39">
        <v>51532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21507130</v>
      </c>
      <c r="E5" s="24">
        <f t="shared" si="0"/>
        <v>0</v>
      </c>
      <c r="F5" s="24">
        <f t="shared" si="0"/>
        <v>0</v>
      </c>
      <c r="G5" s="24">
        <f t="shared" si="0"/>
        <v>1323909</v>
      </c>
      <c r="H5" s="24">
        <f t="shared" si="0"/>
        <v>0</v>
      </c>
      <c r="I5" s="24">
        <f t="shared" si="0"/>
        <v>0</v>
      </c>
      <c r="J5" s="24">
        <f t="shared" si="0"/>
        <v>7213784</v>
      </c>
      <c r="K5" s="24">
        <f t="shared" si="0"/>
        <v>5703271</v>
      </c>
      <c r="L5" s="24">
        <f t="shared" si="0"/>
        <v>0</v>
      </c>
      <c r="M5" s="24">
        <f t="shared" si="0"/>
        <v>0</v>
      </c>
      <c r="N5" s="25">
        <f>SUM(D5:M5)</f>
        <v>35748094</v>
      </c>
      <c r="O5" s="30">
        <f t="shared" ref="O5:O28" si="1">(N5/O$30)</f>
        <v>707.58880465548975</v>
      </c>
      <c r="P5" s="6"/>
    </row>
    <row r="6" spans="1:133">
      <c r="A6" s="12"/>
      <c r="B6" s="42">
        <v>511</v>
      </c>
      <c r="C6" s="19" t="s">
        <v>19</v>
      </c>
      <c r="D6" s="43">
        <v>353585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353585</v>
      </c>
      <c r="O6" s="44">
        <f t="shared" si="1"/>
        <v>6.9987727875536905</v>
      </c>
      <c r="P6" s="9"/>
    </row>
    <row r="7" spans="1:133">
      <c r="A7" s="12"/>
      <c r="B7" s="42">
        <v>512</v>
      </c>
      <c r="C7" s="19" t="s">
        <v>20</v>
      </c>
      <c r="D7" s="43">
        <v>725248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725248</v>
      </c>
      <c r="O7" s="44">
        <f t="shared" si="1"/>
        <v>14.355376971952257</v>
      </c>
      <c r="P7" s="9"/>
    </row>
    <row r="8" spans="1:133">
      <c r="A8" s="12"/>
      <c r="B8" s="42">
        <v>513</v>
      </c>
      <c r="C8" s="19" t="s">
        <v>21</v>
      </c>
      <c r="D8" s="43">
        <v>4073886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4073886</v>
      </c>
      <c r="O8" s="44">
        <f t="shared" si="1"/>
        <v>80.637477484610358</v>
      </c>
      <c r="P8" s="9"/>
    </row>
    <row r="9" spans="1:133">
      <c r="A9" s="12"/>
      <c r="B9" s="42">
        <v>514</v>
      </c>
      <c r="C9" s="19" t="s">
        <v>22</v>
      </c>
      <c r="D9" s="43">
        <v>374368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374368</v>
      </c>
      <c r="O9" s="44">
        <f t="shared" si="1"/>
        <v>7.4101462758061007</v>
      </c>
      <c r="P9" s="9"/>
    </row>
    <row r="10" spans="1:133">
      <c r="A10" s="12"/>
      <c r="B10" s="42">
        <v>515</v>
      </c>
      <c r="C10" s="19" t="s">
        <v>23</v>
      </c>
      <c r="D10" s="43">
        <v>1718690</v>
      </c>
      <c r="E10" s="43">
        <v>0</v>
      </c>
      <c r="F10" s="43">
        <v>0</v>
      </c>
      <c r="G10" s="43">
        <v>198059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1916749</v>
      </c>
      <c r="O10" s="44">
        <f t="shared" si="1"/>
        <v>37.939648858890365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5703271</v>
      </c>
      <c r="L11" s="43">
        <v>0</v>
      </c>
      <c r="M11" s="43">
        <v>0</v>
      </c>
      <c r="N11" s="43">
        <f t="shared" si="2"/>
        <v>5703271</v>
      </c>
      <c r="O11" s="44">
        <f t="shared" si="1"/>
        <v>112.88911541735121</v>
      </c>
      <c r="P11" s="9"/>
    </row>
    <row r="12" spans="1:133">
      <c r="A12" s="12"/>
      <c r="B12" s="42">
        <v>519</v>
      </c>
      <c r="C12" s="19" t="s">
        <v>59</v>
      </c>
      <c r="D12" s="43">
        <v>14261353</v>
      </c>
      <c r="E12" s="43">
        <v>0</v>
      </c>
      <c r="F12" s="43">
        <v>0</v>
      </c>
      <c r="G12" s="43">
        <v>1125850</v>
      </c>
      <c r="H12" s="43">
        <v>0</v>
      </c>
      <c r="I12" s="43">
        <v>0</v>
      </c>
      <c r="J12" s="43">
        <v>7213784</v>
      </c>
      <c r="K12" s="43">
        <v>0</v>
      </c>
      <c r="L12" s="43">
        <v>0</v>
      </c>
      <c r="M12" s="43">
        <v>0</v>
      </c>
      <c r="N12" s="43">
        <f t="shared" si="2"/>
        <v>22600987</v>
      </c>
      <c r="O12" s="44">
        <f t="shared" si="1"/>
        <v>447.35826685932585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45826793</v>
      </c>
      <c r="E13" s="29">
        <f t="shared" si="3"/>
        <v>444698</v>
      </c>
      <c r="F13" s="29">
        <f t="shared" si="3"/>
        <v>0</v>
      </c>
      <c r="G13" s="29">
        <f t="shared" si="3"/>
        <v>67425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46338916</v>
      </c>
      <c r="O13" s="41">
        <f t="shared" si="1"/>
        <v>917.22087844658654</v>
      </c>
      <c r="P13" s="10"/>
    </row>
    <row r="14" spans="1:133">
      <c r="A14" s="12"/>
      <c r="B14" s="42">
        <v>521</v>
      </c>
      <c r="C14" s="19" t="s">
        <v>27</v>
      </c>
      <c r="D14" s="43">
        <v>19868848</v>
      </c>
      <c r="E14" s="43">
        <v>444698</v>
      </c>
      <c r="F14" s="43">
        <v>0</v>
      </c>
      <c r="G14" s="43">
        <v>54549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20368095</v>
      </c>
      <c r="O14" s="44">
        <f t="shared" si="1"/>
        <v>403.16096276795787</v>
      </c>
      <c r="P14" s="9"/>
    </row>
    <row r="15" spans="1:133">
      <c r="A15" s="12"/>
      <c r="B15" s="42">
        <v>522</v>
      </c>
      <c r="C15" s="19" t="s">
        <v>28</v>
      </c>
      <c r="D15" s="43">
        <v>20925258</v>
      </c>
      <c r="E15" s="43">
        <v>0</v>
      </c>
      <c r="F15" s="43">
        <v>0</v>
      </c>
      <c r="G15" s="43">
        <v>12876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20938134</v>
      </c>
      <c r="O15" s="44">
        <f t="shared" si="1"/>
        <v>414.44417173056746</v>
      </c>
      <c r="P15" s="9"/>
    </row>
    <row r="16" spans="1:133">
      <c r="A16" s="12"/>
      <c r="B16" s="42">
        <v>524</v>
      </c>
      <c r="C16" s="19" t="s">
        <v>29</v>
      </c>
      <c r="D16" s="43">
        <v>2010983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2010983</v>
      </c>
      <c r="O16" s="44">
        <f t="shared" si="1"/>
        <v>39.804893014785932</v>
      </c>
      <c r="P16" s="9"/>
    </row>
    <row r="17" spans="1:119">
      <c r="A17" s="12"/>
      <c r="B17" s="42">
        <v>525</v>
      </c>
      <c r="C17" s="19" t="s">
        <v>47</v>
      </c>
      <c r="D17" s="43">
        <v>3021704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3021704</v>
      </c>
      <c r="O17" s="44">
        <f t="shared" si="1"/>
        <v>59.810850933275269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3614909</v>
      </c>
      <c r="E18" s="29">
        <f t="shared" si="5"/>
        <v>1556024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2561115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7732048</v>
      </c>
      <c r="O18" s="41">
        <f t="shared" si="1"/>
        <v>153.04621840422794</v>
      </c>
      <c r="P18" s="10"/>
    </row>
    <row r="19" spans="1:119">
      <c r="A19" s="12"/>
      <c r="B19" s="42">
        <v>539</v>
      </c>
      <c r="C19" s="19" t="s">
        <v>31</v>
      </c>
      <c r="D19" s="43">
        <v>3614909</v>
      </c>
      <c r="E19" s="43">
        <v>1556024</v>
      </c>
      <c r="F19" s="43">
        <v>0</v>
      </c>
      <c r="G19" s="43">
        <v>0</v>
      </c>
      <c r="H19" s="43">
        <v>0</v>
      </c>
      <c r="I19" s="43">
        <v>0</v>
      </c>
      <c r="J19" s="43">
        <v>2561115</v>
      </c>
      <c r="K19" s="43">
        <v>0</v>
      </c>
      <c r="L19" s="43">
        <v>0</v>
      </c>
      <c r="M19" s="43">
        <v>0</v>
      </c>
      <c r="N19" s="43">
        <f t="shared" si="4"/>
        <v>7732048</v>
      </c>
      <c r="O19" s="44">
        <f t="shared" si="1"/>
        <v>153.04621840422794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1319072</v>
      </c>
      <c r="E20" s="29">
        <f t="shared" si="6"/>
        <v>0</v>
      </c>
      <c r="F20" s="29">
        <f t="shared" si="6"/>
        <v>0</v>
      </c>
      <c r="G20" s="29">
        <f t="shared" si="6"/>
        <v>110891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1429963</v>
      </c>
      <c r="O20" s="41">
        <f t="shared" si="1"/>
        <v>28.304328892935612</v>
      </c>
      <c r="P20" s="10"/>
    </row>
    <row r="21" spans="1:119">
      <c r="A21" s="12"/>
      <c r="B21" s="42">
        <v>541</v>
      </c>
      <c r="C21" s="19" t="s">
        <v>61</v>
      </c>
      <c r="D21" s="43">
        <v>1319072</v>
      </c>
      <c r="E21" s="43">
        <v>0</v>
      </c>
      <c r="F21" s="43">
        <v>0</v>
      </c>
      <c r="G21" s="43">
        <v>110891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1429963</v>
      </c>
      <c r="O21" s="44">
        <f t="shared" si="1"/>
        <v>28.304328892935612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678100</v>
      </c>
      <c r="E22" s="29">
        <f t="shared" si="7"/>
        <v>5312683</v>
      </c>
      <c r="F22" s="29">
        <f t="shared" si="7"/>
        <v>0</v>
      </c>
      <c r="G22" s="29">
        <f t="shared" si="7"/>
        <v>1650286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7641069</v>
      </c>
      <c r="O22" s="41">
        <f t="shared" si="1"/>
        <v>151.24540290176361</v>
      </c>
      <c r="P22" s="9"/>
    </row>
    <row r="23" spans="1:119">
      <c r="A23" s="12"/>
      <c r="B23" s="42">
        <v>572</v>
      </c>
      <c r="C23" s="19" t="s">
        <v>62</v>
      </c>
      <c r="D23" s="43">
        <v>678100</v>
      </c>
      <c r="E23" s="43">
        <v>2846604</v>
      </c>
      <c r="F23" s="43">
        <v>0</v>
      </c>
      <c r="G23" s="43">
        <v>1650286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5174990</v>
      </c>
      <c r="O23" s="44">
        <f t="shared" si="1"/>
        <v>102.43245383108014</v>
      </c>
      <c r="P23" s="9"/>
    </row>
    <row r="24" spans="1:119">
      <c r="A24" s="12"/>
      <c r="B24" s="42">
        <v>575</v>
      </c>
      <c r="C24" s="19" t="s">
        <v>63</v>
      </c>
      <c r="D24" s="43">
        <v>0</v>
      </c>
      <c r="E24" s="43">
        <v>2466079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2466079</v>
      </c>
      <c r="O24" s="44">
        <f t="shared" si="1"/>
        <v>48.81294907068348</v>
      </c>
      <c r="P24" s="9"/>
    </row>
    <row r="25" spans="1:119" ht="15.75">
      <c r="A25" s="26" t="s">
        <v>64</v>
      </c>
      <c r="B25" s="27"/>
      <c r="C25" s="28"/>
      <c r="D25" s="29">
        <f t="shared" ref="D25:M25" si="8">SUM(D26:D27)</f>
        <v>7280992</v>
      </c>
      <c r="E25" s="29">
        <f t="shared" si="8"/>
        <v>0</v>
      </c>
      <c r="F25" s="29">
        <f t="shared" si="8"/>
        <v>0</v>
      </c>
      <c r="G25" s="29">
        <f t="shared" si="8"/>
        <v>724824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612058</v>
      </c>
      <c r="L25" s="29">
        <f t="shared" si="8"/>
        <v>0</v>
      </c>
      <c r="M25" s="29">
        <f t="shared" si="8"/>
        <v>0</v>
      </c>
      <c r="N25" s="29">
        <f t="shared" si="4"/>
        <v>8617874</v>
      </c>
      <c r="O25" s="41">
        <f t="shared" si="1"/>
        <v>170.58003602462341</v>
      </c>
      <c r="P25" s="9"/>
    </row>
    <row r="26" spans="1:119">
      <c r="A26" s="12"/>
      <c r="B26" s="42">
        <v>581</v>
      </c>
      <c r="C26" s="19" t="s">
        <v>65</v>
      </c>
      <c r="D26" s="43">
        <v>7280992</v>
      </c>
      <c r="E26" s="43">
        <v>0</v>
      </c>
      <c r="F26" s="43">
        <v>0</v>
      </c>
      <c r="G26" s="43">
        <v>724824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8005816</v>
      </c>
      <c r="O26" s="44">
        <f t="shared" si="1"/>
        <v>158.46511351715128</v>
      </c>
      <c r="P26" s="9"/>
    </row>
    <row r="27" spans="1:119" ht="15.75" thickBot="1">
      <c r="A27" s="12"/>
      <c r="B27" s="42">
        <v>591</v>
      </c>
      <c r="C27" s="19" t="s">
        <v>66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612058</v>
      </c>
      <c r="L27" s="43">
        <v>0</v>
      </c>
      <c r="M27" s="43">
        <v>0</v>
      </c>
      <c r="N27" s="43">
        <f t="shared" si="4"/>
        <v>612058</v>
      </c>
      <c r="O27" s="44">
        <f t="shared" si="1"/>
        <v>12.114922507472141</v>
      </c>
      <c r="P27" s="9"/>
    </row>
    <row r="28" spans="1:119" ht="16.5" thickBot="1">
      <c r="A28" s="13" t="s">
        <v>10</v>
      </c>
      <c r="B28" s="21"/>
      <c r="C28" s="20"/>
      <c r="D28" s="14">
        <f>SUM(D5,D13,D18,D20,D22,D25)</f>
        <v>80226996</v>
      </c>
      <c r="E28" s="14">
        <f t="shared" ref="E28:M28" si="9">SUM(E5,E13,E18,E20,E22,E25)</f>
        <v>7313405</v>
      </c>
      <c r="F28" s="14">
        <f t="shared" si="9"/>
        <v>0</v>
      </c>
      <c r="G28" s="14">
        <f t="shared" si="9"/>
        <v>3877335</v>
      </c>
      <c r="H28" s="14">
        <f t="shared" si="9"/>
        <v>0</v>
      </c>
      <c r="I28" s="14">
        <f t="shared" si="9"/>
        <v>0</v>
      </c>
      <c r="J28" s="14">
        <f t="shared" si="9"/>
        <v>9774899</v>
      </c>
      <c r="K28" s="14">
        <f t="shared" si="9"/>
        <v>6315329</v>
      </c>
      <c r="L28" s="14">
        <f t="shared" si="9"/>
        <v>0</v>
      </c>
      <c r="M28" s="14">
        <f t="shared" si="9"/>
        <v>0</v>
      </c>
      <c r="N28" s="14">
        <f t="shared" si="4"/>
        <v>107507964</v>
      </c>
      <c r="O28" s="35">
        <f t="shared" si="1"/>
        <v>2127.985669325627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73</v>
      </c>
      <c r="M30" s="163"/>
      <c r="N30" s="163"/>
      <c r="O30" s="39">
        <v>50521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2024-11-05T19:46:02Z</cp:lastPrinted>
  <dcterms:created xsi:type="dcterms:W3CDTF">2000-08-31T21:26:31Z</dcterms:created>
  <dcterms:modified xsi:type="dcterms:W3CDTF">2024-11-05T19:46:08Z</dcterms:modified>
</cp:coreProperties>
</file>