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87" documentId="11_6409D66908F91846C235100EA1FB9880D657320E" xr6:coauthVersionLast="47" xr6:coauthVersionMax="47" xr10:uidLastSave="{4E8487F7-21E0-41F0-BCA9-7BB80A3E93A3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'2008'!$A$1:$O$87</definedName>
    <definedName name="_xlnm.Print_Area" localSheetId="14">'2009'!$A$1:$O$87</definedName>
    <definedName name="_xlnm.Print_Area" localSheetId="13">'2010'!$A$1:$O$82</definedName>
    <definedName name="_xlnm.Print_Area" localSheetId="12">'2011'!$A$1:$O$84</definedName>
    <definedName name="_xlnm.Print_Area" localSheetId="11">'2012'!$A$1:$O$79</definedName>
    <definedName name="_xlnm.Print_Area" localSheetId="10">'2013'!$A$1:$O$84</definedName>
    <definedName name="_xlnm.Print_Area" localSheetId="9">'2014'!$A$1:$O$83</definedName>
    <definedName name="_xlnm.Print_Area" localSheetId="8">'2015'!$A$1:$O$82</definedName>
    <definedName name="_xlnm.Print_Area" localSheetId="7">'2016'!$A$1:$O$82</definedName>
    <definedName name="_xlnm.Print_Area" localSheetId="6">'2017'!$A$1:$O$82</definedName>
    <definedName name="_xlnm.Print_Area" localSheetId="5">'2018'!$A$1:$O$83</definedName>
    <definedName name="_xlnm.Print_Area" localSheetId="4">'2019'!$A$1:$O$83</definedName>
    <definedName name="_xlnm.Print_Area" localSheetId="3">'2020'!$A$1:$O$85</definedName>
    <definedName name="_xlnm.Print_Area" localSheetId="2">'2021'!$A$1:$P$88</definedName>
    <definedName name="_xlnm.Print_Area" localSheetId="1">'2022'!$A$1:$P$84</definedName>
    <definedName name="_xlnm.Print_Area" localSheetId="0">'2023'!$A$1:$P$87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2" i="48" l="1"/>
  <c r="P82" i="48" s="1"/>
  <c r="O81" i="48"/>
  <c r="P81" i="48" s="1"/>
  <c r="O80" i="48"/>
  <c r="P80" i="48" s="1"/>
  <c r="O79" i="48"/>
  <c r="P79" i="48" s="1"/>
  <c r="O78" i="48"/>
  <c r="P78" i="48" s="1"/>
  <c r="N77" i="48"/>
  <c r="M77" i="48"/>
  <c r="L77" i="48"/>
  <c r="K77" i="48"/>
  <c r="J77" i="48"/>
  <c r="I77" i="48"/>
  <c r="H77" i="48"/>
  <c r="G77" i="48"/>
  <c r="F77" i="48"/>
  <c r="E77" i="48"/>
  <c r="D77" i="48"/>
  <c r="O76" i="48"/>
  <c r="P76" i="48" s="1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N66" i="48"/>
  <c r="M66" i="48"/>
  <c r="L66" i="48"/>
  <c r="K66" i="48"/>
  <c r="J66" i="48"/>
  <c r="I66" i="48"/>
  <c r="H66" i="48"/>
  <c r="G66" i="48"/>
  <c r="F66" i="48"/>
  <c r="E66" i="48"/>
  <c r="D66" i="48"/>
  <c r="O65" i="48"/>
  <c r="P65" i="48" s="1"/>
  <c r="O64" i="48"/>
  <c r="P64" i="48" s="1"/>
  <c r="O63" i="48"/>
  <c r="P63" i="48" s="1"/>
  <c r="N62" i="48"/>
  <c r="M62" i="48"/>
  <c r="L62" i="48"/>
  <c r="K62" i="48"/>
  <c r="J62" i="48"/>
  <c r="I62" i="48"/>
  <c r="H62" i="48"/>
  <c r="G62" i="48"/>
  <c r="F62" i="48"/>
  <c r="E62" i="48"/>
  <c r="D62" i="48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9" i="47"/>
  <c r="P79" i="47" s="1"/>
  <c r="O78" i="47"/>
  <c r="P78" i="47" s="1"/>
  <c r="O77" i="47"/>
  <c r="P77" i="47" s="1"/>
  <c r="O76" i="47"/>
  <c r="P76" i="47" s="1"/>
  <c r="N75" i="47"/>
  <c r="M75" i="47"/>
  <c r="L75" i="47"/>
  <c r="K75" i="47"/>
  <c r="J75" i="47"/>
  <c r="I75" i="47"/>
  <c r="H75" i="47"/>
  <c r="G75" i="47"/>
  <c r="F75" i="47"/>
  <c r="E75" i="47"/>
  <c r="D75" i="47"/>
  <c r="O74" i="47"/>
  <c r="P74" i="47" s="1"/>
  <c r="O73" i="47"/>
  <c r="P73" i="47" s="1"/>
  <c r="O72" i="47"/>
  <c r="P72" i="47" s="1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N65" i="47"/>
  <c r="M65" i="47"/>
  <c r="L65" i="47"/>
  <c r="K65" i="47"/>
  <c r="J65" i="47"/>
  <c r="I65" i="47"/>
  <c r="H65" i="47"/>
  <c r="G65" i="47"/>
  <c r="F65" i="47"/>
  <c r="E65" i="47"/>
  <c r="D65" i="47"/>
  <c r="O64" i="47"/>
  <c r="P64" i="47" s="1"/>
  <c r="O63" i="47"/>
  <c r="P63" i="47" s="1"/>
  <c r="O62" i="47"/>
  <c r="P62" i="47" s="1"/>
  <c r="N61" i="47"/>
  <c r="M61" i="47"/>
  <c r="L61" i="47"/>
  <c r="K61" i="47"/>
  <c r="J61" i="47"/>
  <c r="I61" i="47"/>
  <c r="H61" i="47"/>
  <c r="G61" i="47"/>
  <c r="F61" i="47"/>
  <c r="E61" i="47"/>
  <c r="D61" i="47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L83" i="48" l="1"/>
  <c r="M83" i="48"/>
  <c r="O77" i="48"/>
  <c r="P77" i="48" s="1"/>
  <c r="H83" i="48"/>
  <c r="K83" i="48"/>
  <c r="O62" i="48"/>
  <c r="P62" i="48" s="1"/>
  <c r="O42" i="48"/>
  <c r="P42" i="48" s="1"/>
  <c r="J83" i="48"/>
  <c r="D83" i="48"/>
  <c r="G83" i="48"/>
  <c r="E83" i="48"/>
  <c r="O13" i="48"/>
  <c r="P13" i="48" s="1"/>
  <c r="O5" i="48"/>
  <c r="P5" i="48" s="1"/>
  <c r="I83" i="48"/>
  <c r="O23" i="48"/>
  <c r="P23" i="48" s="1"/>
  <c r="N83" i="48"/>
  <c r="O66" i="48"/>
  <c r="P66" i="48" s="1"/>
  <c r="F83" i="48"/>
  <c r="O75" i="47"/>
  <c r="P75" i="47" s="1"/>
  <c r="O65" i="47"/>
  <c r="P65" i="47" s="1"/>
  <c r="O61" i="47"/>
  <c r="P61" i="47" s="1"/>
  <c r="O42" i="47"/>
  <c r="P42" i="47" s="1"/>
  <c r="O24" i="47"/>
  <c r="P24" i="47" s="1"/>
  <c r="L80" i="47"/>
  <c r="J80" i="47"/>
  <c r="N80" i="47"/>
  <c r="H80" i="47"/>
  <c r="D80" i="47"/>
  <c r="F80" i="47"/>
  <c r="M80" i="47"/>
  <c r="I80" i="47"/>
  <c r="E80" i="47"/>
  <c r="G80" i="47"/>
  <c r="K80" i="47"/>
  <c r="O13" i="47"/>
  <c r="P13" i="47" s="1"/>
  <c r="O5" i="47"/>
  <c r="P5" i="47" s="1"/>
  <c r="O83" i="46"/>
  <c r="P83" i="46"/>
  <c r="O82" i="46"/>
  <c r="P82" i="46" s="1"/>
  <c r="O81" i="46"/>
  <c r="P81" i="46" s="1"/>
  <c r="O80" i="46"/>
  <c r="P80" i="46" s="1"/>
  <c r="O79" i="46"/>
  <c r="P79" i="46" s="1"/>
  <c r="N78" i="46"/>
  <c r="M78" i="46"/>
  <c r="L78" i="46"/>
  <c r="K78" i="46"/>
  <c r="J78" i="46"/>
  <c r="I78" i="46"/>
  <c r="H78" i="46"/>
  <c r="G78" i="46"/>
  <c r="F78" i="46"/>
  <c r="E78" i="46"/>
  <c r="D78" i="46"/>
  <c r="O78" i="46" s="1"/>
  <c r="P78" i="46" s="1"/>
  <c r="O77" i="46"/>
  <c r="P77" i="46" s="1"/>
  <c r="O76" i="46"/>
  <c r="P76" i="46" s="1"/>
  <c r="O75" i="46"/>
  <c r="P75" i="46" s="1"/>
  <c r="O74" i="46"/>
  <c r="P74" i="46" s="1"/>
  <c r="O73" i="46"/>
  <c r="P73" i="46" s="1"/>
  <c r="O72" i="46"/>
  <c r="P72" i="46" s="1"/>
  <c r="O71" i="46"/>
  <c r="P71" i="46" s="1"/>
  <c r="O70" i="46"/>
  <c r="P70" i="46" s="1"/>
  <c r="O69" i="46"/>
  <c r="P69" i="46" s="1"/>
  <c r="N68" i="46"/>
  <c r="M68" i="46"/>
  <c r="L68" i="46"/>
  <c r="K68" i="46"/>
  <c r="J68" i="46"/>
  <c r="I68" i="46"/>
  <c r="H68" i="46"/>
  <c r="G68" i="46"/>
  <c r="F68" i="46"/>
  <c r="E68" i="46"/>
  <c r="D68" i="46"/>
  <c r="O68" i="46" s="1"/>
  <c r="P68" i="46" s="1"/>
  <c r="O67" i="46"/>
  <c r="P67" i="46" s="1"/>
  <c r="O66" i="46"/>
  <c r="P66" i="46" s="1"/>
  <c r="O65" i="46"/>
  <c r="P65" i="46" s="1"/>
  <c r="N64" i="46"/>
  <c r="M64" i="46"/>
  <c r="L64" i="46"/>
  <c r="K64" i="46"/>
  <c r="J64" i="46"/>
  <c r="I64" i="46"/>
  <c r="H64" i="46"/>
  <c r="G64" i="46"/>
  <c r="F64" i="46"/>
  <c r="E64" i="46"/>
  <c r="D64" i="46"/>
  <c r="O63" i="46"/>
  <c r="P63" i="46"/>
  <c r="O62" i="46"/>
  <c r="P62" i="46" s="1"/>
  <c r="O61" i="46"/>
  <c r="P61" i="46" s="1"/>
  <c r="O60" i="46"/>
  <c r="P60" i="46" s="1"/>
  <c r="O59" i="46"/>
  <c r="P59" i="46" s="1"/>
  <c r="O58" i="46"/>
  <c r="P58" i="46"/>
  <c r="O57" i="46"/>
  <c r="P57" i="46"/>
  <c r="O56" i="46"/>
  <c r="P56" i="46" s="1"/>
  <c r="O55" i="46"/>
  <c r="P55" i="46" s="1"/>
  <c r="O54" i="46"/>
  <c r="P54" i="46" s="1"/>
  <c r="O53" i="46"/>
  <c r="P53" i="46" s="1"/>
  <c r="O52" i="46"/>
  <c r="P52" i="46"/>
  <c r="O51" i="46"/>
  <c r="P51" i="46"/>
  <c r="O50" i="46"/>
  <c r="P50" i="46" s="1"/>
  <c r="O49" i="46"/>
  <c r="P49" i="46" s="1"/>
  <c r="O48" i="46"/>
  <c r="P48" i="46" s="1"/>
  <c r="O47" i="46"/>
  <c r="P47" i="46" s="1"/>
  <c r="O46" i="46"/>
  <c r="P46" i="46"/>
  <c r="O45" i="46"/>
  <c r="P45" i="46"/>
  <c r="N44" i="46"/>
  <c r="M44" i="46"/>
  <c r="L44" i="46"/>
  <c r="K44" i="46"/>
  <c r="J44" i="46"/>
  <c r="I44" i="46"/>
  <c r="H44" i="46"/>
  <c r="G44" i="46"/>
  <c r="F44" i="46"/>
  <c r="E44" i="46"/>
  <c r="D44" i="46"/>
  <c r="O43" i="46"/>
  <c r="P43" i="46" s="1"/>
  <c r="O42" i="46"/>
  <c r="P42" i="46"/>
  <c r="O41" i="46"/>
  <c r="P41" i="46"/>
  <c r="O40" i="46"/>
  <c r="P40" i="46" s="1"/>
  <c r="O39" i="46"/>
  <c r="P39" i="46"/>
  <c r="O38" i="46"/>
  <c r="P38" i="46" s="1"/>
  <c r="O37" i="46"/>
  <c r="P37" i="46" s="1"/>
  <c r="O36" i="46"/>
  <c r="P36" i="46"/>
  <c r="O35" i="46"/>
  <c r="P35" i="46"/>
  <c r="O34" i="46"/>
  <c r="P34" i="46" s="1"/>
  <c r="O33" i="46"/>
  <c r="P33" i="46"/>
  <c r="O32" i="46"/>
  <c r="P32" i="46" s="1"/>
  <c r="O31" i="46"/>
  <c r="P31" i="46" s="1"/>
  <c r="O30" i="46"/>
  <c r="P30" i="46"/>
  <c r="O29" i="46"/>
  <c r="P29" i="46"/>
  <c r="O28" i="46"/>
  <c r="P28" i="46" s="1"/>
  <c r="N27" i="46"/>
  <c r="N84" i="46" s="1"/>
  <c r="M27" i="46"/>
  <c r="L27" i="46"/>
  <c r="L84" i="46" s="1"/>
  <c r="K27" i="46"/>
  <c r="J27" i="46"/>
  <c r="I27" i="46"/>
  <c r="H27" i="46"/>
  <c r="G27" i="46"/>
  <c r="F27" i="46"/>
  <c r="E27" i="46"/>
  <c r="D27" i="46"/>
  <c r="O26" i="46"/>
  <c r="P26" i="46" s="1"/>
  <c r="O25" i="46"/>
  <c r="P25" i="46" s="1"/>
  <c r="O24" i="46"/>
  <c r="P24" i="46"/>
  <c r="O23" i="46"/>
  <c r="P23" i="46" s="1"/>
  <c r="O22" i="46"/>
  <c r="P22" i="46" s="1"/>
  <c r="O21" i="46"/>
  <c r="P21" i="46" s="1"/>
  <c r="O20" i="46"/>
  <c r="P20" i="46" s="1"/>
  <c r="O19" i="46"/>
  <c r="P19" i="46"/>
  <c r="O18" i="46"/>
  <c r="P18" i="46" s="1"/>
  <c r="O17" i="46"/>
  <c r="P17" i="46" s="1"/>
  <c r="O16" i="46"/>
  <c r="P16" i="46" s="1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3" i="46" s="1"/>
  <c r="P13" i="46" s="1"/>
  <c r="O12" i="46"/>
  <c r="P12" i="46"/>
  <c r="O11" i="46"/>
  <c r="P11" i="46"/>
  <c r="O10" i="46"/>
  <c r="P10" i="46" s="1"/>
  <c r="O9" i="46"/>
  <c r="P9" i="46" s="1"/>
  <c r="O8" i="46"/>
  <c r="P8" i="46" s="1"/>
  <c r="O7" i="46"/>
  <c r="P7" i="46" s="1"/>
  <c r="O6" i="46"/>
  <c r="P6" i="46"/>
  <c r="N5" i="46"/>
  <c r="M5" i="46"/>
  <c r="M84" i="46" s="1"/>
  <c r="L5" i="46"/>
  <c r="K5" i="46"/>
  <c r="K84" i="46" s="1"/>
  <c r="J5" i="46"/>
  <c r="J84" i="46" s="1"/>
  <c r="I5" i="46"/>
  <c r="H5" i="46"/>
  <c r="H84" i="46" s="1"/>
  <c r="G5" i="46"/>
  <c r="F5" i="46"/>
  <c r="F84" i="46" s="1"/>
  <c r="E5" i="46"/>
  <c r="E84" i="46" s="1"/>
  <c r="D5" i="46"/>
  <c r="D84" i="46" s="1"/>
  <c r="N80" i="45"/>
  <c r="O80" i="45" s="1"/>
  <c r="N79" i="45"/>
  <c r="O79" i="45" s="1"/>
  <c r="N78" i="45"/>
  <c r="O78" i="45" s="1"/>
  <c r="N77" i="45"/>
  <c r="O77" i="45" s="1"/>
  <c r="N76" i="45"/>
  <c r="O76" i="45" s="1"/>
  <c r="M75" i="45"/>
  <c r="L75" i="45"/>
  <c r="K75" i="45"/>
  <c r="J75" i="45"/>
  <c r="I75" i="45"/>
  <c r="H75" i="45"/>
  <c r="G75" i="45"/>
  <c r="F75" i="45"/>
  <c r="E75" i="45"/>
  <c r="D75" i="45"/>
  <c r="N75" i="45" s="1"/>
  <c r="O75" i="45" s="1"/>
  <c r="N74" i="45"/>
  <c r="O74" i="45" s="1"/>
  <c r="N73" i="45"/>
  <c r="O73" i="45" s="1"/>
  <c r="N72" i="45"/>
  <c r="O72" i="45"/>
  <c r="N71" i="45"/>
  <c r="O71" i="45"/>
  <c r="N70" i="45"/>
  <c r="O70" i="45" s="1"/>
  <c r="N69" i="45"/>
  <c r="O69" i="45" s="1"/>
  <c r="N68" i="45"/>
  <c r="O68" i="45" s="1"/>
  <c r="N67" i="45"/>
  <c r="O67" i="45" s="1"/>
  <c r="N66" i="45"/>
  <c r="O66" i="45"/>
  <c r="M65" i="45"/>
  <c r="L65" i="45"/>
  <c r="K65" i="45"/>
  <c r="J65" i="45"/>
  <c r="I65" i="45"/>
  <c r="H65" i="45"/>
  <c r="G65" i="45"/>
  <c r="F65" i="45"/>
  <c r="E65" i="45"/>
  <c r="D65" i="45"/>
  <c r="N65" i="45" s="1"/>
  <c r="O65" i="45" s="1"/>
  <c r="N64" i="45"/>
  <c r="O64" i="45"/>
  <c r="N63" i="45"/>
  <c r="O63" i="45"/>
  <c r="N62" i="45"/>
  <c r="O62" i="45" s="1"/>
  <c r="M61" i="45"/>
  <c r="L61" i="45"/>
  <c r="K61" i="45"/>
  <c r="J61" i="45"/>
  <c r="I61" i="45"/>
  <c r="H61" i="45"/>
  <c r="G61" i="45"/>
  <c r="F61" i="45"/>
  <c r="E61" i="45"/>
  <c r="D61" i="45"/>
  <c r="N61" i="45" s="1"/>
  <c r="O61" i="45" s="1"/>
  <c r="N60" i="45"/>
  <c r="O60" i="45" s="1"/>
  <c r="N59" i="45"/>
  <c r="O59" i="45" s="1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/>
  <c r="N48" i="45"/>
  <c r="O48" i="45" s="1"/>
  <c r="N47" i="45"/>
  <c r="O47" i="45" s="1"/>
  <c r="N46" i="45"/>
  <c r="O46" i="45" s="1"/>
  <c r="N45" i="45"/>
  <c r="O45" i="45" s="1"/>
  <c r="N44" i="45"/>
  <c r="O44" i="45"/>
  <c r="N43" i="45"/>
  <c r="O43" i="45"/>
  <c r="N42" i="45"/>
  <c r="O42" i="45" s="1"/>
  <c r="M41" i="45"/>
  <c r="M81" i="45" s="1"/>
  <c r="L41" i="45"/>
  <c r="L81" i="45" s="1"/>
  <c r="K41" i="45"/>
  <c r="J41" i="45"/>
  <c r="I41" i="45"/>
  <c r="H41" i="45"/>
  <c r="G41" i="45"/>
  <c r="F41" i="45"/>
  <c r="E41" i="45"/>
  <c r="D41" i="45"/>
  <c r="N41" i="45" s="1"/>
  <c r="O41" i="45" s="1"/>
  <c r="N40" i="45"/>
  <c r="O40" i="45" s="1"/>
  <c r="N39" i="45"/>
  <c r="O39" i="45" s="1"/>
  <c r="N38" i="45"/>
  <c r="O38" i="45" s="1"/>
  <c r="N37" i="45"/>
  <c r="O37" i="45" s="1"/>
  <c r="N36" i="45"/>
  <c r="O36" i="45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/>
  <c r="N29" i="45"/>
  <c r="O29" i="45"/>
  <c r="N28" i="45"/>
  <c r="O28" i="45" s="1"/>
  <c r="N27" i="45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N13" i="45" s="1"/>
  <c r="O13" i="45" s="1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J81" i="45" s="1"/>
  <c r="I5" i="45"/>
  <c r="I81" i="45" s="1"/>
  <c r="H5" i="45"/>
  <c r="H81" i="45" s="1"/>
  <c r="G5" i="45"/>
  <c r="G81" i="45" s="1"/>
  <c r="F5" i="45"/>
  <c r="F81" i="45" s="1"/>
  <c r="E5" i="45"/>
  <c r="E81" i="45" s="1"/>
  <c r="D5" i="45"/>
  <c r="N78" i="44"/>
  <c r="O78" i="44" s="1"/>
  <c r="N77" i="44"/>
  <c r="O77" i="44" s="1"/>
  <c r="N76" i="44"/>
  <c r="O76" i="44" s="1"/>
  <c r="N75" i="44"/>
  <c r="O75" i="44" s="1"/>
  <c r="M74" i="44"/>
  <c r="L74" i="44"/>
  <c r="K74" i="44"/>
  <c r="J74" i="44"/>
  <c r="I74" i="44"/>
  <c r="H74" i="44"/>
  <c r="G74" i="44"/>
  <c r="F74" i="44"/>
  <c r="E74" i="44"/>
  <c r="D74" i="44"/>
  <c r="N74" i="44" s="1"/>
  <c r="O74" i="44" s="1"/>
  <c r="N73" i="44"/>
  <c r="O73" i="44" s="1"/>
  <c r="N72" i="44"/>
  <c r="O72" i="44" s="1"/>
  <c r="N71" i="44"/>
  <c r="O71" i="44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 s="1"/>
  <c r="M64" i="44"/>
  <c r="L64" i="44"/>
  <c r="K64" i="44"/>
  <c r="J64" i="44"/>
  <c r="I64" i="44"/>
  <c r="H64" i="44"/>
  <c r="G64" i="44"/>
  <c r="F64" i="44"/>
  <c r="E64" i="44"/>
  <c r="D64" i="44"/>
  <c r="N64" i="44" s="1"/>
  <c r="O64" i="44" s="1"/>
  <c r="N63" i="44"/>
  <c r="O63" i="44"/>
  <c r="N62" i="44"/>
  <c r="O62" i="44" s="1"/>
  <c r="N61" i="44"/>
  <c r="O61" i="44" s="1"/>
  <c r="M60" i="44"/>
  <c r="L60" i="44"/>
  <c r="K60" i="44"/>
  <c r="J60" i="44"/>
  <c r="I60" i="44"/>
  <c r="H60" i="44"/>
  <c r="G60" i="44"/>
  <c r="F60" i="44"/>
  <c r="E60" i="44"/>
  <c r="D60" i="44"/>
  <c r="N60" i="44" s="1"/>
  <c r="O60" i="44" s="1"/>
  <c r="N59" i="44"/>
  <c r="O59" i="44" s="1"/>
  <c r="N58" i="44"/>
  <c r="O58" i="44" s="1"/>
  <c r="N57" i="44"/>
  <c r="O57" i="44" s="1"/>
  <c r="N56" i="44"/>
  <c r="O56" i="44" s="1"/>
  <c r="N55" i="44"/>
  <c r="O55" i="44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 s="1"/>
  <c r="M41" i="44"/>
  <c r="M79" i="44" s="1"/>
  <c r="L41" i="44"/>
  <c r="K41" i="44"/>
  <c r="J41" i="44"/>
  <c r="I41" i="44"/>
  <c r="I79" i="44" s="1"/>
  <c r="H41" i="44"/>
  <c r="G41" i="44"/>
  <c r="F41" i="44"/>
  <c r="E41" i="44"/>
  <c r="D41" i="44"/>
  <c r="N40" i="44"/>
  <c r="O40" i="44" s="1"/>
  <c r="N39" i="44"/>
  <c r="O39" i="44" s="1"/>
  <c r="N38" i="44"/>
  <c r="O38" i="44" s="1"/>
  <c r="N37" i="44"/>
  <c r="O37" i="44" s="1"/>
  <c r="N36" i="44"/>
  <c r="O36" i="44"/>
  <c r="N35" i="44"/>
  <c r="O35" i="44"/>
  <c r="N34" i="44"/>
  <c r="O34" i="44" s="1"/>
  <c r="N33" i="44"/>
  <c r="O33" i="44" s="1"/>
  <c r="N32" i="44"/>
  <c r="O32" i="44" s="1"/>
  <c r="N31" i="44"/>
  <c r="O31" i="44" s="1"/>
  <c r="N30" i="44"/>
  <c r="O30" i="44"/>
  <c r="N29" i="44"/>
  <c r="O29" i="44"/>
  <c r="N28" i="44"/>
  <c r="O28" i="44" s="1"/>
  <c r="N27" i="44"/>
  <c r="O27" i="44" s="1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/>
  <c r="N21" i="44"/>
  <c r="O21" i="44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J5" i="44"/>
  <c r="J79" i="44" s="1"/>
  <c r="I5" i="44"/>
  <c r="H5" i="44"/>
  <c r="H79" i="44" s="1"/>
  <c r="G5" i="44"/>
  <c r="F5" i="44"/>
  <c r="F79" i="44" s="1"/>
  <c r="E5" i="44"/>
  <c r="E79" i="44" s="1"/>
  <c r="D5" i="44"/>
  <c r="D79" i="44" s="1"/>
  <c r="N78" i="43"/>
  <c r="O78" i="43" s="1"/>
  <c r="N77" i="43"/>
  <c r="O77" i="43" s="1"/>
  <c r="N76" i="43"/>
  <c r="O76" i="43" s="1"/>
  <c r="N75" i="43"/>
  <c r="O75" i="43" s="1"/>
  <c r="N74" i="43"/>
  <c r="O74" i="43" s="1"/>
  <c r="N73" i="43"/>
  <c r="O73" i="43" s="1"/>
  <c r="M72" i="43"/>
  <c r="L72" i="43"/>
  <c r="K72" i="43"/>
  <c r="J72" i="43"/>
  <c r="I72" i="43"/>
  <c r="H72" i="43"/>
  <c r="G72" i="43"/>
  <c r="F72" i="43"/>
  <c r="E72" i="43"/>
  <c r="D72" i="43"/>
  <c r="N72" i="43" s="1"/>
  <c r="O72" i="43" s="1"/>
  <c r="N71" i="43"/>
  <c r="O71" i="43"/>
  <c r="N70" i="43"/>
  <c r="O70" i="43" s="1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 s="1"/>
  <c r="N63" i="43"/>
  <c r="O63" i="43" s="1"/>
  <c r="M62" i="43"/>
  <c r="L62" i="43"/>
  <c r="K62" i="43"/>
  <c r="J62" i="43"/>
  <c r="I62" i="43"/>
  <c r="H62" i="43"/>
  <c r="G62" i="43"/>
  <c r="F62" i="43"/>
  <c r="E62" i="43"/>
  <c r="D62" i="43"/>
  <c r="N62" i="43" s="1"/>
  <c r="O62" i="43" s="1"/>
  <c r="N61" i="43"/>
  <c r="O61" i="43" s="1"/>
  <c r="N60" i="43"/>
  <c r="O60" i="43" s="1"/>
  <c r="N59" i="43"/>
  <c r="O59" i="43" s="1"/>
  <c r="M58" i="43"/>
  <c r="L58" i="43"/>
  <c r="K58" i="43"/>
  <c r="J58" i="43"/>
  <c r="I58" i="43"/>
  <c r="H58" i="43"/>
  <c r="G58" i="43"/>
  <c r="F58" i="43"/>
  <c r="E58" i="43"/>
  <c r="D58" i="43"/>
  <c r="N57" i="43"/>
  <c r="O57" i="43" s="1"/>
  <c r="N56" i="43"/>
  <c r="O56" i="43" s="1"/>
  <c r="N55" i="43"/>
  <c r="O55" i="43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9" i="43" s="1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 s="1"/>
  <c r="N14" i="43"/>
  <c r="O14" i="43" s="1"/>
  <c r="M13" i="43"/>
  <c r="L13" i="43"/>
  <c r="K13" i="43"/>
  <c r="J13" i="43"/>
  <c r="J79" i="43" s="1"/>
  <c r="I13" i="43"/>
  <c r="I79" i="43" s="1"/>
  <c r="H13" i="43"/>
  <c r="G13" i="43"/>
  <c r="N13" i="43" s="1"/>
  <c r="O13" i="43" s="1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M79" i="43" s="1"/>
  <c r="L5" i="43"/>
  <c r="L79" i="43" s="1"/>
  <c r="K5" i="43"/>
  <c r="K79" i="43" s="1"/>
  <c r="J5" i="43"/>
  <c r="I5" i="43"/>
  <c r="H5" i="43"/>
  <c r="H79" i="43" s="1"/>
  <c r="G5" i="43"/>
  <c r="F5" i="43"/>
  <c r="F79" i="43" s="1"/>
  <c r="E5" i="43"/>
  <c r="D5" i="43"/>
  <c r="N5" i="43" s="1"/>
  <c r="O5" i="43" s="1"/>
  <c r="N77" i="42"/>
  <c r="O77" i="42" s="1"/>
  <c r="N76" i="42"/>
  <c r="O76" i="42" s="1"/>
  <c r="N75" i="42"/>
  <c r="O75" i="42" s="1"/>
  <c r="N74" i="42"/>
  <c r="O74" i="42" s="1"/>
  <c r="M73" i="42"/>
  <c r="L73" i="42"/>
  <c r="K73" i="42"/>
  <c r="J73" i="42"/>
  <c r="I73" i="42"/>
  <c r="H73" i="42"/>
  <c r="G73" i="42"/>
  <c r="F73" i="42"/>
  <c r="E73" i="42"/>
  <c r="D73" i="42"/>
  <c r="N73" i="42" s="1"/>
  <c r="O73" i="42" s="1"/>
  <c r="N72" i="42"/>
  <c r="O72" i="42" s="1"/>
  <c r="N71" i="42"/>
  <c r="O71" i="42" s="1"/>
  <c r="N70" i="42"/>
  <c r="O70" i="42" s="1"/>
  <c r="N69" i="42"/>
  <c r="O69" i="42" s="1"/>
  <c r="N68" i="42"/>
  <c r="O68" i="42" s="1"/>
  <c r="N67" i="42"/>
  <c r="O67" i="42" s="1"/>
  <c r="N66" i="42"/>
  <c r="O66" i="42" s="1"/>
  <c r="N65" i="42"/>
  <c r="O65" i="42" s="1"/>
  <c r="M64" i="42"/>
  <c r="L64" i="42"/>
  <c r="K64" i="42"/>
  <c r="J64" i="42"/>
  <c r="I64" i="42"/>
  <c r="H64" i="42"/>
  <c r="G64" i="42"/>
  <c r="F64" i="42"/>
  <c r="E64" i="42"/>
  <c r="D64" i="42"/>
  <c r="N63" i="42"/>
  <c r="O63" i="42" s="1"/>
  <c r="N62" i="42"/>
  <c r="O62" i="42" s="1"/>
  <c r="N61" i="42"/>
  <c r="O61" i="42" s="1"/>
  <c r="M60" i="42"/>
  <c r="L60" i="42"/>
  <c r="K60" i="42"/>
  <c r="J60" i="42"/>
  <c r="I60" i="42"/>
  <c r="I78" i="42" s="1"/>
  <c r="H60" i="42"/>
  <c r="G60" i="42"/>
  <c r="F60" i="42"/>
  <c r="E60" i="42"/>
  <c r="D60" i="42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40" i="42" s="1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M23" i="42"/>
  <c r="L23" i="42"/>
  <c r="L78" i="42" s="1"/>
  <c r="K23" i="42"/>
  <c r="J23" i="42"/>
  <c r="I23" i="42"/>
  <c r="H23" i="42"/>
  <c r="G23" i="42"/>
  <c r="G78" i="42" s="1"/>
  <c r="F23" i="42"/>
  <c r="E23" i="42"/>
  <c r="D23" i="42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H78" i="42" s="1"/>
  <c r="G13" i="42"/>
  <c r="F13" i="42"/>
  <c r="E13" i="42"/>
  <c r="D13" i="42"/>
  <c r="N13" i="42" s="1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K78" i="42" s="1"/>
  <c r="J5" i="42"/>
  <c r="J78" i="42" s="1"/>
  <c r="I5" i="42"/>
  <c r="H5" i="42"/>
  <c r="G5" i="42"/>
  <c r="F5" i="42"/>
  <c r="F78" i="42" s="1"/>
  <c r="E5" i="42"/>
  <c r="D5" i="42"/>
  <c r="N77" i="41"/>
  <c r="O77" i="41" s="1"/>
  <c r="N76" i="41"/>
  <c r="O76" i="41" s="1"/>
  <c r="N75" i="41"/>
  <c r="O75" i="41" s="1"/>
  <c r="N74" i="41"/>
  <c r="O74" i="41" s="1"/>
  <c r="N73" i="41"/>
  <c r="O73" i="41" s="1"/>
  <c r="M72" i="41"/>
  <c r="L72" i="41"/>
  <c r="K72" i="41"/>
  <c r="J72" i="41"/>
  <c r="I72" i="41"/>
  <c r="H72" i="41"/>
  <c r="G72" i="41"/>
  <c r="F72" i="41"/>
  <c r="E72" i="41"/>
  <c r="D72" i="41"/>
  <c r="N71" i="41"/>
  <c r="O71" i="41" s="1"/>
  <c r="N70" i="41"/>
  <c r="O70" i="41" s="1"/>
  <c r="N69" i="41"/>
  <c r="O69" i="41" s="1"/>
  <c r="N68" i="41"/>
  <c r="O68" i="41" s="1"/>
  <c r="N67" i="41"/>
  <c r="O67" i="41" s="1"/>
  <c r="N66" i="41"/>
  <c r="O66" i="41" s="1"/>
  <c r="N65" i="41"/>
  <c r="O65" i="41" s="1"/>
  <c r="N64" i="41"/>
  <c r="O64" i="41" s="1"/>
  <c r="M63" i="41"/>
  <c r="N63" i="41" s="1"/>
  <c r="O63" i="41" s="1"/>
  <c r="L63" i="41"/>
  <c r="K63" i="41"/>
  <c r="J63" i="41"/>
  <c r="I63" i="41"/>
  <c r="H63" i="41"/>
  <c r="G63" i="41"/>
  <c r="F63" i="41"/>
  <c r="E63" i="41"/>
  <c r="D63" i="41"/>
  <c r="N62" i="41"/>
  <c r="O62" i="41" s="1"/>
  <c r="N61" i="41"/>
  <c r="O61" i="41" s="1"/>
  <c r="N60" i="41"/>
  <c r="O60" i="41" s="1"/>
  <c r="M59" i="41"/>
  <c r="L59" i="41"/>
  <c r="L78" i="41" s="1"/>
  <c r="K59" i="41"/>
  <c r="J59" i="41"/>
  <c r="I59" i="41"/>
  <c r="I78" i="41" s="1"/>
  <c r="H59" i="41"/>
  <c r="H78" i="41" s="1"/>
  <c r="G59" i="41"/>
  <c r="F59" i="41"/>
  <c r="N59" i="41" s="1"/>
  <c r="O59" i="41" s="1"/>
  <c r="E59" i="41"/>
  <c r="D59" i="4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M23" i="41"/>
  <c r="L23" i="41"/>
  <c r="K23" i="41"/>
  <c r="K78" i="41" s="1"/>
  <c r="J23" i="41"/>
  <c r="J78" i="41" s="1"/>
  <c r="I23" i="41"/>
  <c r="H23" i="41"/>
  <c r="G23" i="41"/>
  <c r="F23" i="41"/>
  <c r="E23" i="41"/>
  <c r="D23" i="41"/>
  <c r="N23" i="41" s="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F78" i="41" s="1"/>
  <c r="E13" i="41"/>
  <c r="D13" i="41"/>
  <c r="N13" i="41" s="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M78" i="41" s="1"/>
  <c r="L5" i="41"/>
  <c r="K5" i="41"/>
  <c r="J5" i="41"/>
  <c r="I5" i="41"/>
  <c r="H5" i="41"/>
  <c r="G5" i="41"/>
  <c r="F5" i="41"/>
  <c r="E5" i="41"/>
  <c r="D5" i="41"/>
  <c r="N5" i="41" s="1"/>
  <c r="O5" i="41" s="1"/>
  <c r="N77" i="40"/>
  <c r="O77" i="40" s="1"/>
  <c r="N76" i="40"/>
  <c r="O76" i="40" s="1"/>
  <c r="N75" i="40"/>
  <c r="O75" i="40" s="1"/>
  <c r="M74" i="40"/>
  <c r="L74" i="40"/>
  <c r="K74" i="40"/>
  <c r="J74" i="40"/>
  <c r="I74" i="40"/>
  <c r="H74" i="40"/>
  <c r="G74" i="40"/>
  <c r="F74" i="40"/>
  <c r="E74" i="40"/>
  <c r="D74" i="40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 s="1"/>
  <c r="M65" i="40"/>
  <c r="L65" i="40"/>
  <c r="K65" i="40"/>
  <c r="J65" i="40"/>
  <c r="I65" i="40"/>
  <c r="H65" i="40"/>
  <c r="G65" i="40"/>
  <c r="N65" i="40" s="1"/>
  <c r="O65" i="40" s="1"/>
  <c r="F65" i="40"/>
  <c r="E65" i="40"/>
  <c r="D65" i="40"/>
  <c r="N64" i="40"/>
  <c r="O64" i="40" s="1"/>
  <c r="N63" i="40"/>
  <c r="O63" i="40" s="1"/>
  <c r="N62" i="40"/>
  <c r="O62" i="40" s="1"/>
  <c r="M61" i="40"/>
  <c r="L61" i="40"/>
  <c r="K61" i="40"/>
  <c r="J61" i="40"/>
  <c r="I61" i="40"/>
  <c r="H61" i="40"/>
  <c r="H78" i="40" s="1"/>
  <c r="G61" i="40"/>
  <c r="F61" i="40"/>
  <c r="E61" i="40"/>
  <c r="D61" i="40"/>
  <c r="D78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M41" i="40"/>
  <c r="L41" i="40"/>
  <c r="K41" i="40"/>
  <c r="K78" i="40" s="1"/>
  <c r="J41" i="40"/>
  <c r="J78" i="40" s="1"/>
  <c r="I41" i="40"/>
  <c r="N41" i="40" s="1"/>
  <c r="O41" i="40" s="1"/>
  <c r="H41" i="40"/>
  <c r="G41" i="40"/>
  <c r="F41" i="40"/>
  <c r="E41" i="40"/>
  <c r="D41" i="40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F78" i="40" s="1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78" i="40" s="1"/>
  <c r="L5" i="40"/>
  <c r="L78" i="40" s="1"/>
  <c r="K5" i="40"/>
  <c r="J5" i="40"/>
  <c r="I5" i="40"/>
  <c r="H5" i="40"/>
  <c r="G5" i="40"/>
  <c r="F5" i="40"/>
  <c r="E5" i="40"/>
  <c r="D5" i="40"/>
  <c r="N78" i="39"/>
  <c r="O78" i="39" s="1"/>
  <c r="N77" i="39"/>
  <c r="O77" i="39" s="1"/>
  <c r="N76" i="39"/>
  <c r="O76" i="39" s="1"/>
  <c r="M75" i="39"/>
  <c r="L75" i="39"/>
  <c r="K75" i="39"/>
  <c r="J75" i="39"/>
  <c r="I75" i="39"/>
  <c r="H75" i="39"/>
  <c r="G75" i="39"/>
  <c r="F75" i="39"/>
  <c r="E75" i="39"/>
  <c r="D75" i="39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 s="1"/>
  <c r="N67" i="39"/>
  <c r="O67" i="39" s="1"/>
  <c r="N66" i="39"/>
  <c r="O66" i="39" s="1"/>
  <c r="M65" i="39"/>
  <c r="L65" i="39"/>
  <c r="K65" i="39"/>
  <c r="J65" i="39"/>
  <c r="I65" i="39"/>
  <c r="H65" i="39"/>
  <c r="G65" i="39"/>
  <c r="F65" i="39"/>
  <c r="E65" i="39"/>
  <c r="D65" i="39"/>
  <c r="N65" i="39" s="1"/>
  <c r="O65" i="39" s="1"/>
  <c r="N64" i="39"/>
  <c r="O64" i="39" s="1"/>
  <c r="N63" i="39"/>
  <c r="O63" i="39" s="1"/>
  <c r="N62" i="39"/>
  <c r="O62" i="39" s="1"/>
  <c r="M61" i="39"/>
  <c r="L61" i="39"/>
  <c r="K61" i="39"/>
  <c r="J61" i="39"/>
  <c r="I61" i="39"/>
  <c r="H61" i="39"/>
  <c r="G61" i="39"/>
  <c r="F61" i="39"/>
  <c r="E61" i="39"/>
  <c r="D61" i="39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/>
  <c r="N44" i="39"/>
  <c r="O44" i="39" s="1"/>
  <c r="N43" i="39"/>
  <c r="O43" i="39"/>
  <c r="N42" i="39"/>
  <c r="O42" i="39" s="1"/>
  <c r="N41" i="39"/>
  <c r="O41" i="39" s="1"/>
  <c r="M40" i="39"/>
  <c r="L40" i="39"/>
  <c r="L79" i="39" s="1"/>
  <c r="K40" i="39"/>
  <c r="J40" i="39"/>
  <c r="I40" i="39"/>
  <c r="H40" i="39"/>
  <c r="G40" i="39"/>
  <c r="F40" i="39"/>
  <c r="E40" i="39"/>
  <c r="D40" i="39"/>
  <c r="N39" i="39"/>
  <c r="O39" i="39" s="1"/>
  <c r="N38" i="39"/>
  <c r="O38" i="39" s="1"/>
  <c r="N37" i="39"/>
  <c r="O37" i="39"/>
  <c r="N36" i="39"/>
  <c r="O36" i="39" s="1"/>
  <c r="N35" i="39"/>
  <c r="O35" i="39"/>
  <c r="N34" i="39"/>
  <c r="O34" i="39" s="1"/>
  <c r="N33" i="39"/>
  <c r="O33" i="39" s="1"/>
  <c r="N32" i="39"/>
  <c r="O32" i="39"/>
  <c r="N31" i="39"/>
  <c r="O31" i="39"/>
  <c r="N30" i="39"/>
  <c r="O30" i="39" s="1"/>
  <c r="N29" i="39"/>
  <c r="O29" i="39" s="1"/>
  <c r="N28" i="39"/>
  <c r="O28" i="39" s="1"/>
  <c r="N27" i="39"/>
  <c r="O27" i="39" s="1"/>
  <c r="N26" i="39"/>
  <c r="O26" i="39"/>
  <c r="N25" i="39"/>
  <c r="O25" i="39" s="1"/>
  <c r="N24" i="39"/>
  <c r="O24" i="39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/>
  <c r="N18" i="39"/>
  <c r="O18" i="39"/>
  <c r="N17" i="39"/>
  <c r="O17" i="39" s="1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K79" i="39" s="1"/>
  <c r="J5" i="39"/>
  <c r="J79" i="39" s="1"/>
  <c r="I5" i="39"/>
  <c r="I79" i="39" s="1"/>
  <c r="H5" i="39"/>
  <c r="G5" i="39"/>
  <c r="F5" i="39"/>
  <c r="E5" i="39"/>
  <c r="D5" i="39"/>
  <c r="N82" i="38"/>
  <c r="O82" i="38" s="1"/>
  <c r="N81" i="38"/>
  <c r="O81" i="38"/>
  <c r="N80" i="38"/>
  <c r="O80" i="38" s="1"/>
  <c r="N79" i="38"/>
  <c r="O79" i="38" s="1"/>
  <c r="M78" i="38"/>
  <c r="L78" i="38"/>
  <c r="K78" i="38"/>
  <c r="J78" i="38"/>
  <c r="I78" i="38"/>
  <c r="H78" i="38"/>
  <c r="G78" i="38"/>
  <c r="F78" i="38"/>
  <c r="E78" i="38"/>
  <c r="E83" i="38" s="1"/>
  <c r="D78" i="38"/>
  <c r="N77" i="38"/>
  <c r="O77" i="38" s="1"/>
  <c r="N76" i="38"/>
  <c r="O76" i="38" s="1"/>
  <c r="N75" i="38"/>
  <c r="O75" i="38" s="1"/>
  <c r="N74" i="38"/>
  <c r="O74" i="38" s="1"/>
  <c r="N73" i="38"/>
  <c r="O73" i="38" s="1"/>
  <c r="N72" i="38"/>
  <c r="O72" i="38"/>
  <c r="N71" i="38"/>
  <c r="O71" i="38"/>
  <c r="N70" i="38"/>
  <c r="O70" i="38" s="1"/>
  <c r="N69" i="38"/>
  <c r="O69" i="38" s="1"/>
  <c r="N68" i="38"/>
  <c r="O68" i="38"/>
  <c r="N67" i="38"/>
  <c r="O67" i="38" s="1"/>
  <c r="N66" i="38"/>
  <c r="O66" i="38"/>
  <c r="N65" i="38"/>
  <c r="O65" i="38" s="1"/>
  <c r="N64" i="38"/>
  <c r="O64" i="38" s="1"/>
  <c r="M63" i="38"/>
  <c r="L63" i="38"/>
  <c r="K63" i="38"/>
  <c r="J63" i="38"/>
  <c r="I63" i="38"/>
  <c r="H63" i="38"/>
  <c r="G63" i="38"/>
  <c r="F63" i="38"/>
  <c r="E63" i="38"/>
  <c r="D63" i="38"/>
  <c r="N62" i="38"/>
  <c r="O62" i="38" s="1"/>
  <c r="N61" i="38"/>
  <c r="O61" i="38" s="1"/>
  <c r="N60" i="38"/>
  <c r="O60" i="38"/>
  <c r="M59" i="38"/>
  <c r="L59" i="38"/>
  <c r="K59" i="38"/>
  <c r="J59" i="38"/>
  <c r="J83" i="38" s="1"/>
  <c r="I59" i="38"/>
  <c r="H59" i="38"/>
  <c r="G59" i="38"/>
  <c r="F59" i="38"/>
  <c r="E59" i="38"/>
  <c r="D59" i="38"/>
  <c r="N58" i="38"/>
  <c r="O58" i="38" s="1"/>
  <c r="N57" i="38"/>
  <c r="O57" i="38"/>
  <c r="N56" i="38"/>
  <c r="O56" i="38" s="1"/>
  <c r="N55" i="38"/>
  <c r="O55" i="38" s="1"/>
  <c r="N54" i="38"/>
  <c r="O54" i="38" s="1"/>
  <c r="N53" i="38"/>
  <c r="O53" i="38"/>
  <c r="N52" i="38"/>
  <c r="O52" i="38" s="1"/>
  <c r="N51" i="38"/>
  <c r="O51" i="38"/>
  <c r="N50" i="38"/>
  <c r="O50" i="38"/>
  <c r="N49" i="38"/>
  <c r="O49" i="38" s="1"/>
  <c r="N48" i="38"/>
  <c r="O48" i="38" s="1"/>
  <c r="N47" i="38"/>
  <c r="O47" i="38"/>
  <c r="N46" i="38"/>
  <c r="O46" i="38" s="1"/>
  <c r="N45" i="38"/>
  <c r="O45" i="38" s="1"/>
  <c r="N44" i="38"/>
  <c r="O44" i="38"/>
  <c r="N43" i="38"/>
  <c r="O43" i="38" s="1"/>
  <c r="N42" i="38"/>
  <c r="O42" i="38" s="1"/>
  <c r="N41" i="38"/>
  <c r="O41" i="38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/>
  <c r="N37" i="38"/>
  <c r="O37" i="38"/>
  <c r="N36" i="38"/>
  <c r="O36" i="38" s="1"/>
  <c r="N35" i="38"/>
  <c r="O35" i="38" s="1"/>
  <c r="N34" i="38"/>
  <c r="O34" i="38"/>
  <c r="N33" i="38"/>
  <c r="O33" i="38" s="1"/>
  <c r="N32" i="38"/>
  <c r="O32" i="38"/>
  <c r="N31" i="38"/>
  <c r="O31" i="38"/>
  <c r="N30" i="38"/>
  <c r="O30" i="38" s="1"/>
  <c r="N29" i="38"/>
  <c r="O29" i="38" s="1"/>
  <c r="N28" i="38"/>
  <c r="O28" i="38" s="1"/>
  <c r="N27" i="38"/>
  <c r="O27" i="38" s="1"/>
  <c r="N26" i="38"/>
  <c r="O26" i="38"/>
  <c r="N25" i="38"/>
  <c r="O25" i="38"/>
  <c r="N24" i="38"/>
  <c r="O24" i="38" s="1"/>
  <c r="N23" i="38"/>
  <c r="O23" i="38" s="1"/>
  <c r="N22" i="38"/>
  <c r="O22" i="38"/>
  <c r="N21" i="38"/>
  <c r="O21" i="38" s="1"/>
  <c r="N20" i="38"/>
  <c r="O20" i="38"/>
  <c r="M19" i="38"/>
  <c r="L19" i="38"/>
  <c r="K19" i="38"/>
  <c r="K83" i="38" s="1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N13" i="38" s="1"/>
  <c r="O13" i="38" s="1"/>
  <c r="E13" i="38"/>
  <c r="D13" i="38"/>
  <c r="N12" i="38"/>
  <c r="O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K5" i="38"/>
  <c r="J5" i="38"/>
  <c r="I5" i="38"/>
  <c r="I83" i="38" s="1"/>
  <c r="H5" i="38"/>
  <c r="H83" i="38" s="1"/>
  <c r="G5" i="38"/>
  <c r="F5" i="38"/>
  <c r="E5" i="38"/>
  <c r="D5" i="38"/>
  <c r="N79" i="37"/>
  <c r="O79" i="37" s="1"/>
  <c r="N78" i="37"/>
  <c r="O78" i="37" s="1"/>
  <c r="N77" i="37"/>
  <c r="O77" i="37" s="1"/>
  <c r="N76" i="37"/>
  <c r="O76" i="37" s="1"/>
  <c r="M75" i="37"/>
  <c r="L75" i="37"/>
  <c r="K75" i="37"/>
  <c r="J75" i="37"/>
  <c r="I75" i="37"/>
  <c r="H75" i="37"/>
  <c r="G75" i="37"/>
  <c r="F75" i="37"/>
  <c r="E75" i="37"/>
  <c r="D75" i="37"/>
  <c r="N75" i="37" s="1"/>
  <c r="O75" i="37" s="1"/>
  <c r="N74" i="37"/>
  <c r="O74" i="37"/>
  <c r="N73" i="37"/>
  <c r="O73" i="37" s="1"/>
  <c r="N72" i="37"/>
  <c r="O72" i="37" s="1"/>
  <c r="N71" i="37"/>
  <c r="O71" i="37"/>
  <c r="N70" i="37"/>
  <c r="O70" i="37" s="1"/>
  <c r="N69" i="37"/>
  <c r="O69" i="37" s="1"/>
  <c r="N68" i="37"/>
  <c r="O68" i="37" s="1"/>
  <c r="N67" i="37"/>
  <c r="O67" i="37" s="1"/>
  <c r="N66" i="37"/>
  <c r="O66" i="37" s="1"/>
  <c r="M65" i="37"/>
  <c r="L65" i="37"/>
  <c r="K65" i="37"/>
  <c r="J65" i="37"/>
  <c r="I65" i="37"/>
  <c r="H65" i="37"/>
  <c r="G65" i="37"/>
  <c r="F65" i="37"/>
  <c r="F80" i="37"/>
  <c r="E65" i="37"/>
  <c r="E80" i="37" s="1"/>
  <c r="D65" i="37"/>
  <c r="N64" i="37"/>
  <c r="O64" i="37" s="1"/>
  <c r="N63" i="37"/>
  <c r="O63" i="37" s="1"/>
  <c r="N62" i="37"/>
  <c r="O62" i="37"/>
  <c r="N61" i="37"/>
  <c r="O61" i="37" s="1"/>
  <c r="M60" i="37"/>
  <c r="L60" i="37"/>
  <c r="K60" i="37"/>
  <c r="J60" i="37"/>
  <c r="I60" i="37"/>
  <c r="H60" i="37"/>
  <c r="G60" i="37"/>
  <c r="F60" i="37"/>
  <c r="E60" i="37"/>
  <c r="D60" i="37"/>
  <c r="N59" i="37"/>
  <c r="O59" i="37" s="1"/>
  <c r="N58" i="37"/>
  <c r="O58" i="37"/>
  <c r="N57" i="37"/>
  <c r="O57" i="37"/>
  <c r="N56" i="37"/>
  <c r="O56" i="37" s="1"/>
  <c r="N55" i="37"/>
  <c r="O55" i="37" s="1"/>
  <c r="N54" i="37"/>
  <c r="O54" i="37"/>
  <c r="N53" i="37"/>
  <c r="O53" i="37" s="1"/>
  <c r="N52" i="37"/>
  <c r="O52" i="37" s="1"/>
  <c r="N51" i="37"/>
  <c r="O51" i="37"/>
  <c r="N50" i="37"/>
  <c r="O50" i="37" s="1"/>
  <c r="N49" i="37"/>
  <c r="O49" i="37" s="1"/>
  <c r="N48" i="37"/>
  <c r="O48" i="37"/>
  <c r="N47" i="37"/>
  <c r="O47" i="37" s="1"/>
  <c r="N46" i="37"/>
  <c r="O46" i="37"/>
  <c r="N45" i="37"/>
  <c r="O45" i="37"/>
  <c r="N44" i="37"/>
  <c r="O44" i="37" s="1"/>
  <c r="N43" i="37"/>
  <c r="O43" i="37" s="1"/>
  <c r="N42" i="37"/>
  <c r="O42" i="37"/>
  <c r="N41" i="37"/>
  <c r="O41" i="37" s="1"/>
  <c r="M40" i="37"/>
  <c r="L40" i="37"/>
  <c r="K40" i="37"/>
  <c r="J40" i="37"/>
  <c r="I40" i="37"/>
  <c r="H40" i="37"/>
  <c r="G40" i="37"/>
  <c r="G80" i="37" s="1"/>
  <c r="F40" i="37"/>
  <c r="E40" i="37"/>
  <c r="D40" i="37"/>
  <c r="N39" i="37"/>
  <c r="O39" i="37" s="1"/>
  <c r="N38" i="37"/>
  <c r="O38" i="37"/>
  <c r="N37" i="37"/>
  <c r="O37" i="37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/>
  <c r="N25" i="37"/>
  <c r="O25" i="37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/>
  <c r="N20" i="37"/>
  <c r="O20" i="37" s="1"/>
  <c r="N19" i="37"/>
  <c r="O19" i="37"/>
  <c r="N18" i="37"/>
  <c r="O18" i="37"/>
  <c r="N17" i="37"/>
  <c r="O17" i="37" s="1"/>
  <c r="N16" i="37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D5" i="37"/>
  <c r="N74" i="36"/>
  <c r="O74" i="36" s="1"/>
  <c r="N73" i="36"/>
  <c r="O73" i="36" s="1"/>
  <c r="M72" i="36"/>
  <c r="L72" i="36"/>
  <c r="K72" i="36"/>
  <c r="J72" i="36"/>
  <c r="I72" i="36"/>
  <c r="H72" i="36"/>
  <c r="G72" i="36"/>
  <c r="F72" i="36"/>
  <c r="N72" i="36" s="1"/>
  <c r="O72" i="36" s="1"/>
  <c r="E72" i="36"/>
  <c r="D72" i="36"/>
  <c r="N71" i="36"/>
  <c r="O71" i="36" s="1"/>
  <c r="N70" i="36"/>
  <c r="O70" i="36" s="1"/>
  <c r="N69" i="36"/>
  <c r="O69" i="36"/>
  <c r="N68" i="36"/>
  <c r="O68" i="36" s="1"/>
  <c r="N67" i="36"/>
  <c r="O67" i="36"/>
  <c r="N66" i="36"/>
  <c r="O66" i="36" s="1"/>
  <c r="N65" i="36"/>
  <c r="O65" i="36" s="1"/>
  <c r="N64" i="36"/>
  <c r="O64" i="36" s="1"/>
  <c r="N63" i="36"/>
  <c r="O63" i="36"/>
  <c r="M62" i="36"/>
  <c r="L62" i="36"/>
  <c r="K62" i="36"/>
  <c r="J62" i="36"/>
  <c r="I62" i="36"/>
  <c r="H62" i="36"/>
  <c r="G62" i="36"/>
  <c r="F62" i="36"/>
  <c r="N62" i="36" s="1"/>
  <c r="O62" i="36" s="1"/>
  <c r="E62" i="36"/>
  <c r="D62" i="36"/>
  <c r="N61" i="36"/>
  <c r="O61" i="36"/>
  <c r="N60" i="36"/>
  <c r="O60" i="36" s="1"/>
  <c r="N59" i="36"/>
  <c r="O59" i="36" s="1"/>
  <c r="M58" i="36"/>
  <c r="L58" i="36"/>
  <c r="K58" i="36"/>
  <c r="J58" i="36"/>
  <c r="I58" i="36"/>
  <c r="H58" i="36"/>
  <c r="G58" i="36"/>
  <c r="F58" i="36"/>
  <c r="E58" i="36"/>
  <c r="D58" i="36"/>
  <c r="N57" i="36"/>
  <c r="O57" i="36" s="1"/>
  <c r="N56" i="36"/>
  <c r="O56" i="36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/>
  <c r="N46" i="36"/>
  <c r="O46" i="36" s="1"/>
  <c r="N45" i="36"/>
  <c r="O45" i="36" s="1"/>
  <c r="N44" i="36"/>
  <c r="O44" i="36"/>
  <c r="N43" i="36"/>
  <c r="O43" i="36" s="1"/>
  <c r="N42" i="36"/>
  <c r="O42" i="36" s="1"/>
  <c r="N41" i="36"/>
  <c r="O41" i="36"/>
  <c r="N40" i="36"/>
  <c r="O40" i="36" s="1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8" i="36" s="1"/>
  <c r="O38" i="36" s="1"/>
  <c r="N37" i="36"/>
  <c r="O37" i="36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/>
  <c r="N27" i="36"/>
  <c r="O27" i="36" s="1"/>
  <c r="N26" i="36"/>
  <c r="O26" i="36" s="1"/>
  <c r="N25" i="36"/>
  <c r="O25" i="36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/>
  <c r="N15" i="36"/>
  <c r="O15" i="36"/>
  <c r="N14" i="36"/>
  <c r="O14" i="36" s="1"/>
  <c r="M13" i="36"/>
  <c r="M75" i="36" s="1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K75" i="36" s="1"/>
  <c r="J5" i="36"/>
  <c r="J75" i="36" s="1"/>
  <c r="I5" i="36"/>
  <c r="H5" i="36"/>
  <c r="G5" i="36"/>
  <c r="F5" i="36"/>
  <c r="E5" i="36"/>
  <c r="D5" i="36"/>
  <c r="N79" i="35"/>
  <c r="O79" i="35" s="1"/>
  <c r="N78" i="35"/>
  <c r="O78" i="35"/>
  <c r="N77" i="35"/>
  <c r="O77" i="35" s="1"/>
  <c r="M76" i="35"/>
  <c r="L76" i="35"/>
  <c r="K76" i="35"/>
  <c r="J76" i="35"/>
  <c r="I76" i="35"/>
  <c r="H76" i="35"/>
  <c r="G76" i="35"/>
  <c r="F76" i="35"/>
  <c r="E76" i="35"/>
  <c r="D76" i="35"/>
  <c r="N76" i="35" s="1"/>
  <c r="O76" i="35" s="1"/>
  <c r="N75" i="35"/>
  <c r="O75" i="35" s="1"/>
  <c r="N74" i="35"/>
  <c r="O74" i="35" s="1"/>
  <c r="N73" i="35"/>
  <c r="O73" i="35"/>
  <c r="N72" i="35"/>
  <c r="O72" i="35" s="1"/>
  <c r="N71" i="35"/>
  <c r="O71" i="35" s="1"/>
  <c r="N70" i="35"/>
  <c r="O70" i="35" s="1"/>
  <c r="N69" i="35"/>
  <c r="O69" i="35" s="1"/>
  <c r="N68" i="35"/>
  <c r="O68" i="35" s="1"/>
  <c r="N67" i="35"/>
  <c r="O67" i="35"/>
  <c r="M66" i="35"/>
  <c r="L66" i="35"/>
  <c r="K66" i="35"/>
  <c r="J66" i="35"/>
  <c r="I66" i="35"/>
  <c r="H66" i="35"/>
  <c r="G66" i="35"/>
  <c r="F66" i="35"/>
  <c r="E66" i="35"/>
  <c r="D66" i="35"/>
  <c r="N65" i="35"/>
  <c r="O65" i="35"/>
  <c r="N64" i="35"/>
  <c r="O64" i="35" s="1"/>
  <c r="N63" i="35"/>
  <c r="O63" i="35" s="1"/>
  <c r="M62" i="35"/>
  <c r="L62" i="35"/>
  <c r="K62" i="35"/>
  <c r="J62" i="35"/>
  <c r="I62" i="35"/>
  <c r="H62" i="35"/>
  <c r="G62" i="35"/>
  <c r="F62" i="35"/>
  <c r="E62" i="35"/>
  <c r="D62" i="35"/>
  <c r="N61" i="35"/>
  <c r="O61" i="35" s="1"/>
  <c r="N60" i="35"/>
  <c r="O60" i="35"/>
  <c r="N59" i="35"/>
  <c r="O59" i="35" s="1"/>
  <c r="N58" i="35"/>
  <c r="O58" i="35"/>
  <c r="N57" i="35"/>
  <c r="O57" i="35" s="1"/>
  <c r="N56" i="35"/>
  <c r="O56" i="35"/>
  <c r="N55" i="35"/>
  <c r="O55" i="35" s="1"/>
  <c r="N54" i="35"/>
  <c r="O54" i="35"/>
  <c r="N53" i="35"/>
  <c r="O53" i="35" s="1"/>
  <c r="N52" i="35"/>
  <c r="O52" i="35"/>
  <c r="N51" i="35"/>
  <c r="O51" i="35" s="1"/>
  <c r="N50" i="35"/>
  <c r="O50" i="35"/>
  <c r="N49" i="35"/>
  <c r="O49" i="35" s="1"/>
  <c r="N48" i="35"/>
  <c r="O48" i="35"/>
  <c r="N47" i="35"/>
  <c r="O47" i="35" s="1"/>
  <c r="N46" i="35"/>
  <c r="O46" i="35" s="1"/>
  <c r="N45" i="35"/>
  <c r="O45" i="35" s="1"/>
  <c r="N44" i="35"/>
  <c r="O44" i="35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1" i="35" s="1"/>
  <c r="O41" i="35" s="1"/>
  <c r="N40" i="35"/>
  <c r="O40" i="35"/>
  <c r="N39" i="35"/>
  <c r="O39" i="35" s="1"/>
  <c r="N38" i="35"/>
  <c r="O38" i="35"/>
  <c r="N37" i="35"/>
  <c r="O37" i="35" s="1"/>
  <c r="N36" i="35"/>
  <c r="O36" i="35" s="1"/>
  <c r="N35" i="35"/>
  <c r="O35" i="35" s="1"/>
  <c r="N34" i="35"/>
  <c r="O34" i="35"/>
  <c r="N33" i="35"/>
  <c r="O33" i="35" s="1"/>
  <c r="N32" i="35"/>
  <c r="O32" i="35"/>
  <c r="N31" i="35"/>
  <c r="O31" i="35" s="1"/>
  <c r="N30" i="35"/>
  <c r="O30" i="35" s="1"/>
  <c r="N29" i="35"/>
  <c r="O29" i="35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/>
  <c r="N20" i="35"/>
  <c r="O20" i="35" s="1"/>
  <c r="N19" i="35"/>
  <c r="O19" i="35"/>
  <c r="N18" i="35"/>
  <c r="O18" i="35" s="1"/>
  <c r="N17" i="35"/>
  <c r="O17" i="35" s="1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/>
  <c r="M5" i="35"/>
  <c r="L5" i="35"/>
  <c r="K5" i="35"/>
  <c r="J5" i="35"/>
  <c r="I5" i="35"/>
  <c r="H5" i="35"/>
  <c r="G5" i="35"/>
  <c r="F5" i="35"/>
  <c r="F80" i="35" s="1"/>
  <c r="E5" i="35"/>
  <c r="D5" i="35"/>
  <c r="N5" i="35" s="1"/>
  <c r="O5" i="35" s="1"/>
  <c r="N30" i="34"/>
  <c r="O30" i="34" s="1"/>
  <c r="N31" i="34"/>
  <c r="O31" i="34"/>
  <c r="N32" i="34"/>
  <c r="O32" i="34" s="1"/>
  <c r="N77" i="34"/>
  <c r="O77" i="34" s="1"/>
  <c r="N76" i="34"/>
  <c r="O76" i="34"/>
  <c r="N75" i="34"/>
  <c r="O75" i="34" s="1"/>
  <c r="M74" i="34"/>
  <c r="L74" i="34"/>
  <c r="K74" i="34"/>
  <c r="J74" i="34"/>
  <c r="I74" i="34"/>
  <c r="H74" i="34"/>
  <c r="G74" i="34"/>
  <c r="F74" i="34"/>
  <c r="E74" i="34"/>
  <c r="D74" i="34"/>
  <c r="N74" i="34" s="1"/>
  <c r="O74" i="34" s="1"/>
  <c r="N73" i="34"/>
  <c r="O73" i="34" s="1"/>
  <c r="N72" i="34"/>
  <c r="O72" i="34" s="1"/>
  <c r="N71" i="34"/>
  <c r="O71" i="34" s="1"/>
  <c r="N70" i="34"/>
  <c r="O70" i="34"/>
  <c r="N69" i="34"/>
  <c r="O69" i="34" s="1"/>
  <c r="N68" i="34"/>
  <c r="O68" i="34"/>
  <c r="N67" i="34"/>
  <c r="O67" i="34" s="1"/>
  <c r="N66" i="34"/>
  <c r="O66" i="34" s="1"/>
  <c r="N65" i="34"/>
  <c r="O65" i="34" s="1"/>
  <c r="M64" i="34"/>
  <c r="L64" i="34"/>
  <c r="K64" i="34"/>
  <c r="J64" i="34"/>
  <c r="I64" i="34"/>
  <c r="H64" i="34"/>
  <c r="G64" i="34"/>
  <c r="F64" i="34"/>
  <c r="E64" i="34"/>
  <c r="D64" i="34"/>
  <c r="N63" i="34"/>
  <c r="O63" i="34"/>
  <c r="N62" i="34"/>
  <c r="O62" i="34"/>
  <c r="N61" i="34"/>
  <c r="O61" i="34" s="1"/>
  <c r="N60" i="34"/>
  <c r="O60" i="34" s="1"/>
  <c r="M59" i="34"/>
  <c r="L59" i="34"/>
  <c r="L78" i="34" s="1"/>
  <c r="K59" i="34"/>
  <c r="J59" i="34"/>
  <c r="I59" i="34"/>
  <c r="H59" i="34"/>
  <c r="G59" i="34"/>
  <c r="F59" i="34"/>
  <c r="E59" i="34"/>
  <c r="D59" i="34"/>
  <c r="N58" i="34"/>
  <c r="O58" i="34" s="1"/>
  <c r="N57" i="34"/>
  <c r="O57" i="34" s="1"/>
  <c r="N56" i="34"/>
  <c r="O56" i="34" s="1"/>
  <c r="N55" i="34"/>
  <c r="O55" i="34"/>
  <c r="N54" i="34"/>
  <c r="O54" i="34"/>
  <c r="N53" i="34"/>
  <c r="O53" i="34" s="1"/>
  <c r="N52" i="34"/>
  <c r="O52" i="34" s="1"/>
  <c r="N51" i="34"/>
  <c r="O51" i="34" s="1"/>
  <c r="N50" i="34"/>
  <c r="O50" i="34" s="1"/>
  <c r="N49" i="34"/>
  <c r="O49" i="34"/>
  <c r="N48" i="34"/>
  <c r="O48" i="34"/>
  <c r="N47" i="34"/>
  <c r="O47" i="34"/>
  <c r="N46" i="34"/>
  <c r="O46" i="34" s="1"/>
  <c r="N45" i="34"/>
  <c r="O45" i="34" s="1"/>
  <c r="N44" i="34"/>
  <c r="O44" i="34" s="1"/>
  <c r="N43" i="34"/>
  <c r="O43" i="34" s="1"/>
  <c r="N42" i="34"/>
  <c r="O42" i="34"/>
  <c r="N41" i="34"/>
  <c r="O41" i="34"/>
  <c r="N40" i="34"/>
  <c r="O40" i="34" s="1"/>
  <c r="M39" i="34"/>
  <c r="M78" i="34" s="1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N36" i="34"/>
  <c r="O36" i="34" s="1"/>
  <c r="N35" i="34"/>
  <c r="O35" i="34"/>
  <c r="N34" i="34"/>
  <c r="O34" i="34"/>
  <c r="N33" i="34"/>
  <c r="O33" i="34" s="1"/>
  <c r="N29" i="34"/>
  <c r="O29" i="34" s="1"/>
  <c r="N28" i="34"/>
  <c r="O28" i="34" s="1"/>
  <c r="N27" i="34"/>
  <c r="O27" i="34" s="1"/>
  <c r="N26" i="34"/>
  <c r="O26" i="34"/>
  <c r="N25" i="34"/>
  <c r="O25" i="34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 s="1"/>
  <c r="N20" i="34"/>
  <c r="O20" i="34" s="1"/>
  <c r="N19" i="34"/>
  <c r="O19" i="34"/>
  <c r="N18" i="34"/>
  <c r="O18" i="34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E78" i="34" s="1"/>
  <c r="D5" i="34"/>
  <c r="N5" i="34" s="1"/>
  <c r="O5" i="34" s="1"/>
  <c r="N44" i="33"/>
  <c r="O44" i="33"/>
  <c r="N81" i="33"/>
  <c r="O81" i="33" s="1"/>
  <c r="N82" i="33"/>
  <c r="O82" i="33" s="1"/>
  <c r="N62" i="33"/>
  <c r="O62" i="33" s="1"/>
  <c r="N45" i="33"/>
  <c r="O45" i="33" s="1"/>
  <c r="N46" i="33"/>
  <c r="O46" i="33"/>
  <c r="N47" i="33"/>
  <c r="O47" i="33"/>
  <c r="N48" i="33"/>
  <c r="O48" i="33" s="1"/>
  <c r="N49" i="33"/>
  <c r="O49" i="33" s="1"/>
  <c r="N50" i="33"/>
  <c r="O50" i="33" s="1"/>
  <c r="N51" i="33"/>
  <c r="O51" i="33" s="1"/>
  <c r="N52" i="33"/>
  <c r="O52" i="33"/>
  <c r="N53" i="33"/>
  <c r="O53" i="33"/>
  <c r="N54" i="33"/>
  <c r="O54" i="33" s="1"/>
  <c r="N55" i="33"/>
  <c r="O55" i="33" s="1"/>
  <c r="N56" i="33"/>
  <c r="O56" i="33" s="1"/>
  <c r="N57" i="33"/>
  <c r="O57" i="33" s="1"/>
  <c r="N58" i="33"/>
  <c r="O58" i="33"/>
  <c r="N59" i="33"/>
  <c r="O59" i="33"/>
  <c r="N60" i="33"/>
  <c r="O60" i="33" s="1"/>
  <c r="N61" i="33"/>
  <c r="O61" i="33" s="1"/>
  <c r="N23" i="33"/>
  <c r="O23" i="33" s="1"/>
  <c r="N24" i="33"/>
  <c r="O24" i="33" s="1"/>
  <c r="N25" i="33"/>
  <c r="O25" i="33"/>
  <c r="N26" i="33"/>
  <c r="O26" i="33"/>
  <c r="N27" i="33"/>
  <c r="O27" i="33" s="1"/>
  <c r="N28" i="33"/>
  <c r="O28" i="33" s="1"/>
  <c r="N29" i="33"/>
  <c r="O29" i="33" s="1"/>
  <c r="N30" i="33"/>
  <c r="O30" i="33" s="1"/>
  <c r="N31" i="33"/>
  <c r="O31" i="33"/>
  <c r="N32" i="33"/>
  <c r="O32" i="33"/>
  <c r="N33" i="33"/>
  <c r="O33" i="33" s="1"/>
  <c r="N34" i="33"/>
  <c r="O34" i="33" s="1"/>
  <c r="N35" i="33"/>
  <c r="O35" i="33" s="1"/>
  <c r="N36" i="33"/>
  <c r="O36" i="33" s="1"/>
  <c r="N37" i="33"/>
  <c r="O37" i="33"/>
  <c r="N38" i="33"/>
  <c r="O38" i="33"/>
  <c r="N39" i="33"/>
  <c r="O39" i="33" s="1"/>
  <c r="N40" i="33"/>
  <c r="O40" i="33" s="1"/>
  <c r="N41" i="33"/>
  <c r="O41" i="33" s="1"/>
  <c r="N42" i="33"/>
  <c r="O42" i="33" s="1"/>
  <c r="E43" i="33"/>
  <c r="F43" i="33"/>
  <c r="G43" i="33"/>
  <c r="H43" i="33"/>
  <c r="I43" i="33"/>
  <c r="J43" i="33"/>
  <c r="K43" i="33"/>
  <c r="L43" i="33"/>
  <c r="M43" i="33"/>
  <c r="D43" i="33"/>
  <c r="E22" i="33"/>
  <c r="F22" i="33"/>
  <c r="G22" i="33"/>
  <c r="H22" i="33"/>
  <c r="I22" i="33"/>
  <c r="J22" i="33"/>
  <c r="K22" i="33"/>
  <c r="L22" i="33"/>
  <c r="M22" i="33"/>
  <c r="D22" i="33"/>
  <c r="N22" i="33" s="1"/>
  <c r="O22" i="33" s="1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J5" i="33"/>
  <c r="K5" i="33"/>
  <c r="K83" i="33" s="1"/>
  <c r="L5" i="33"/>
  <c r="M5" i="33"/>
  <c r="M83" i="33" s="1"/>
  <c r="D5" i="33"/>
  <c r="E79" i="33"/>
  <c r="F79" i="33"/>
  <c r="G79" i="33"/>
  <c r="H79" i="33"/>
  <c r="I79" i="33"/>
  <c r="J79" i="33"/>
  <c r="K79" i="33"/>
  <c r="L79" i="33"/>
  <c r="M79" i="33"/>
  <c r="D79" i="33"/>
  <c r="N80" i="33"/>
  <c r="O80" i="33"/>
  <c r="N70" i="33"/>
  <c r="O70" i="33" s="1"/>
  <c r="N71" i="33"/>
  <c r="O71" i="33" s="1"/>
  <c r="N72" i="33"/>
  <c r="O72" i="33"/>
  <c r="N73" i="33"/>
  <c r="O73" i="33" s="1"/>
  <c r="N74" i="33"/>
  <c r="O74" i="33" s="1"/>
  <c r="N75" i="33"/>
  <c r="O75" i="33" s="1"/>
  <c r="N76" i="33"/>
  <c r="O76" i="33"/>
  <c r="N77" i="33"/>
  <c r="O77" i="33" s="1"/>
  <c r="N78" i="33"/>
  <c r="O78" i="33" s="1"/>
  <c r="N69" i="33"/>
  <c r="O69" i="33"/>
  <c r="E68" i="33"/>
  <c r="F68" i="33"/>
  <c r="G68" i="33"/>
  <c r="G83" i="33" s="1"/>
  <c r="H68" i="33"/>
  <c r="I68" i="33"/>
  <c r="J68" i="33"/>
  <c r="K68" i="33"/>
  <c r="L68" i="33"/>
  <c r="M68" i="33"/>
  <c r="D68" i="33"/>
  <c r="E64" i="33"/>
  <c r="F64" i="33"/>
  <c r="G64" i="33"/>
  <c r="H64" i="33"/>
  <c r="I64" i="33"/>
  <c r="J64" i="33"/>
  <c r="K64" i="33"/>
  <c r="L64" i="33"/>
  <c r="M64" i="33"/>
  <c r="D64" i="33"/>
  <c r="N66" i="33"/>
  <c r="O66" i="33" s="1"/>
  <c r="N67" i="33"/>
  <c r="O67" i="33"/>
  <c r="N65" i="33"/>
  <c r="O65" i="33"/>
  <c r="N63" i="33"/>
  <c r="O63" i="33"/>
  <c r="N15" i="33"/>
  <c r="O15" i="33" s="1"/>
  <c r="N16" i="33"/>
  <c r="O16" i="33" s="1"/>
  <c r="N17" i="33"/>
  <c r="O17" i="33"/>
  <c r="N18" i="33"/>
  <c r="O18" i="33" s="1"/>
  <c r="N19" i="33"/>
  <c r="O19" i="33"/>
  <c r="N20" i="33"/>
  <c r="O20" i="33" s="1"/>
  <c r="N21" i="33"/>
  <c r="O21" i="33" s="1"/>
  <c r="N7" i="33"/>
  <c r="O7" i="33" s="1"/>
  <c r="N8" i="33"/>
  <c r="O8" i="33"/>
  <c r="N9" i="33"/>
  <c r="O9" i="33"/>
  <c r="N10" i="33"/>
  <c r="O10" i="33"/>
  <c r="N11" i="33"/>
  <c r="O11" i="33" s="1"/>
  <c r="N12" i="33"/>
  <c r="O12" i="33" s="1"/>
  <c r="N6" i="33"/>
  <c r="O6" i="33" s="1"/>
  <c r="N14" i="33"/>
  <c r="O14" i="33" s="1"/>
  <c r="N61" i="39"/>
  <c r="O61" i="39" s="1"/>
  <c r="G78" i="34"/>
  <c r="K78" i="34"/>
  <c r="N23" i="40"/>
  <c r="O23" i="40"/>
  <c r="E78" i="40"/>
  <c r="N13" i="40"/>
  <c r="O13" i="40"/>
  <c r="N5" i="40"/>
  <c r="O5" i="40" s="1"/>
  <c r="N72" i="41"/>
  <c r="O72" i="41" s="1"/>
  <c r="E78" i="41"/>
  <c r="G78" i="41"/>
  <c r="N39" i="41"/>
  <c r="O39" i="41" s="1"/>
  <c r="N64" i="42"/>
  <c r="O64" i="42" s="1"/>
  <c r="N5" i="42"/>
  <c r="O5" i="42"/>
  <c r="E78" i="42"/>
  <c r="E79" i="43"/>
  <c r="L79" i="44"/>
  <c r="K81" i="45"/>
  <c r="N5" i="45"/>
  <c r="O5" i="45" s="1"/>
  <c r="O64" i="46"/>
  <c r="P64" i="46" s="1"/>
  <c r="O44" i="46"/>
  <c r="P44" i="46"/>
  <c r="I84" i="46"/>
  <c r="O83" i="48" l="1"/>
  <c r="P83" i="48" s="1"/>
  <c r="N40" i="39"/>
  <c r="O40" i="39" s="1"/>
  <c r="N43" i="33"/>
  <c r="O43" i="33" s="1"/>
  <c r="D79" i="43"/>
  <c r="O5" i="46"/>
  <c r="P5" i="46" s="1"/>
  <c r="I78" i="34"/>
  <c r="H78" i="34"/>
  <c r="N58" i="36"/>
  <c r="O58" i="36" s="1"/>
  <c r="N23" i="43"/>
  <c r="O23" i="43" s="1"/>
  <c r="D78" i="42"/>
  <c r="L83" i="38"/>
  <c r="E80" i="35"/>
  <c r="N75" i="39"/>
  <c r="O75" i="39" s="1"/>
  <c r="D80" i="37"/>
  <c r="N80" i="37" s="1"/>
  <c r="O80" i="37" s="1"/>
  <c r="L80" i="35"/>
  <c r="M80" i="35"/>
  <c r="N22" i="37"/>
  <c r="O22" i="37" s="1"/>
  <c r="N39" i="34"/>
  <c r="O39" i="34" s="1"/>
  <c r="N13" i="36"/>
  <c r="O13" i="36" s="1"/>
  <c r="N61" i="40"/>
  <c r="O61" i="40" s="1"/>
  <c r="N59" i="38"/>
  <c r="O59" i="38" s="1"/>
  <c r="F79" i="39"/>
  <c r="N13" i="34"/>
  <c r="O13" i="34" s="1"/>
  <c r="E75" i="36"/>
  <c r="G80" i="35"/>
  <c r="N63" i="38"/>
  <c r="O63" i="38" s="1"/>
  <c r="N13" i="37"/>
  <c r="O13" i="37" s="1"/>
  <c r="H83" i="33"/>
  <c r="I83" i="33"/>
  <c r="F75" i="36"/>
  <c r="D75" i="36"/>
  <c r="N75" i="36" s="1"/>
  <c r="O75" i="36" s="1"/>
  <c r="N58" i="43"/>
  <c r="O58" i="43" s="1"/>
  <c r="O27" i="46"/>
  <c r="P27" i="46" s="1"/>
  <c r="N19" i="38"/>
  <c r="O19" i="38" s="1"/>
  <c r="N65" i="37"/>
  <c r="O65" i="37" s="1"/>
  <c r="N74" i="40"/>
  <c r="O74" i="40" s="1"/>
  <c r="D78" i="34"/>
  <c r="N78" i="34" s="1"/>
  <c r="O78" i="34" s="1"/>
  <c r="N60" i="37"/>
  <c r="O60" i="37" s="1"/>
  <c r="J78" i="34"/>
  <c r="J80" i="35"/>
  <c r="H80" i="35"/>
  <c r="D81" i="45"/>
  <c r="N81" i="45" s="1"/>
  <c r="O81" i="45" s="1"/>
  <c r="J80" i="37"/>
  <c r="N39" i="38"/>
  <c r="O39" i="38" s="1"/>
  <c r="E79" i="39"/>
  <c r="N22" i="39"/>
  <c r="O22" i="39" s="1"/>
  <c r="M79" i="39"/>
  <c r="F78" i="34"/>
  <c r="I78" i="40"/>
  <c r="N78" i="40" s="1"/>
  <c r="O78" i="40" s="1"/>
  <c r="F83" i="33"/>
  <c r="G75" i="36"/>
  <c r="K80" i="37"/>
  <c r="I80" i="37"/>
  <c r="J83" i="33"/>
  <c r="E83" i="33"/>
  <c r="N5" i="38"/>
  <c r="O5" i="38" s="1"/>
  <c r="N40" i="37"/>
  <c r="O40" i="37" s="1"/>
  <c r="N68" i="33"/>
  <c r="O68" i="33" s="1"/>
  <c r="L80" i="37"/>
  <c r="G78" i="40"/>
  <c r="L75" i="36"/>
  <c r="N60" i="42"/>
  <c r="O60" i="42" s="1"/>
  <c r="N5" i="44"/>
  <c r="O5" i="44" s="1"/>
  <c r="M83" i="38"/>
  <c r="D83" i="33"/>
  <c r="N83" i="33" s="1"/>
  <c r="O83" i="33" s="1"/>
  <c r="N62" i="35"/>
  <c r="O62" i="35" s="1"/>
  <c r="K79" i="44"/>
  <c r="L83" i="33"/>
  <c r="K80" i="35"/>
  <c r="N24" i="44"/>
  <c r="O24" i="44" s="1"/>
  <c r="D78" i="41"/>
  <c r="N78" i="41" s="1"/>
  <c r="O78" i="41" s="1"/>
  <c r="D83" i="38"/>
  <c r="G79" i="39"/>
  <c r="N13" i="33"/>
  <c r="O13" i="33" s="1"/>
  <c r="N66" i="35"/>
  <c r="O66" i="35" s="1"/>
  <c r="I75" i="36"/>
  <c r="H75" i="36"/>
  <c r="M80" i="37"/>
  <c r="G83" i="38"/>
  <c r="N78" i="38"/>
  <c r="O78" i="38" s="1"/>
  <c r="N5" i="39"/>
  <c r="O5" i="39" s="1"/>
  <c r="O80" i="47"/>
  <c r="P80" i="47" s="1"/>
  <c r="N79" i="43"/>
  <c r="O79" i="43" s="1"/>
  <c r="N23" i="42"/>
  <c r="O23" i="42" s="1"/>
  <c r="N64" i="34"/>
  <c r="O64" i="34" s="1"/>
  <c r="G79" i="44"/>
  <c r="N79" i="44" s="1"/>
  <c r="O79" i="44" s="1"/>
  <c r="M78" i="42"/>
  <c r="N78" i="42" s="1"/>
  <c r="O78" i="42" s="1"/>
  <c r="N13" i="39"/>
  <c r="O13" i="39" s="1"/>
  <c r="H80" i="37"/>
  <c r="N59" i="34"/>
  <c r="O59" i="34" s="1"/>
  <c r="N64" i="33"/>
  <c r="O64" i="33" s="1"/>
  <c r="I80" i="35"/>
  <c r="D79" i="39"/>
  <c r="H79" i="39"/>
  <c r="F83" i="38"/>
  <c r="D80" i="35"/>
  <c r="N5" i="33"/>
  <c r="O5" i="33" s="1"/>
  <c r="N5" i="37"/>
  <c r="O5" i="37" s="1"/>
  <c r="N5" i="36"/>
  <c r="O5" i="36" s="1"/>
  <c r="G79" i="43"/>
  <c r="N79" i="33"/>
  <c r="O79" i="33" s="1"/>
  <c r="N22" i="36"/>
  <c r="O22" i="36" s="1"/>
  <c r="G84" i="46"/>
  <c r="O84" i="46" s="1"/>
  <c r="P84" i="46" s="1"/>
  <c r="N41" i="44"/>
  <c r="O41" i="44" s="1"/>
  <c r="N80" i="35" l="1"/>
  <c r="O80" i="35" s="1"/>
  <c r="N83" i="38"/>
  <c r="O83" i="38" s="1"/>
  <c r="N79" i="39"/>
  <c r="O79" i="39" s="1"/>
</calcChain>
</file>

<file path=xl/sharedStrings.xml><?xml version="1.0" encoding="utf-8"?>
<sst xmlns="http://schemas.openxmlformats.org/spreadsheetml/2006/main" count="1537" uniqueCount="183">
  <si>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</si>
  <si>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</si>
  <si>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</si>
  <si>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</si>
  <si>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</si>
  <si>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</si>
  <si>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</si>
  <si>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</si>
  <si>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</si>
  <si>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</si>
  <si>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</si>
  <si>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</si>
  <si>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</si>
  <si>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</si>
  <si>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</si>
  <si>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</si>
  <si>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</si>
  <si>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</si>
  <si>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</si>
  <si>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</si>
  <si>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</si>
  <si>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Public Safety</t>
  </si>
  <si>
    <t>Impact Fees - Residential - Physical Environment</t>
  </si>
  <si>
    <t>Impact Fees - Residential - Transportation</t>
  </si>
  <si>
    <t>Special Assessments - Capital Improvement</t>
  </si>
  <si>
    <t>Federal Grant - Public Safety</t>
  </si>
  <si>
    <t>Intergovernmental Revenue</t>
  </si>
  <si>
    <t>Federal Grant - Economic Environment</t>
  </si>
  <si>
    <t>Federal Grant - Other Federal Grants</t>
  </si>
  <si>
    <t>State Grant - General Government</t>
  </si>
  <si>
    <t>State Grant - Public Safety</t>
  </si>
  <si>
    <t>State Grant - Physical Environment - Stormwater Management</t>
  </si>
  <si>
    <t>State Grant - Transportation - Other Transportation</t>
  </si>
  <si>
    <t>State Grant - Economic Environment</t>
  </si>
  <si>
    <t>State Grant - Culture / Recreation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</si>
  <si>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</si>
  <si>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</si>
  <si>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</si>
  <si>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</si>
  <si>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</si>
  <si>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</si>
  <si>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</si>
  <si>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</si>
  <si>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Grants from Other Local Units - Economic Environment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</si>
  <si>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</si>
  <si>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</si>
  <si>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</si>
  <si>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</si>
  <si>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</si>
  <si>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</si>
  <si>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</si>
  <si>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</si>
  <si>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</si>
  <si>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</si>
  <si>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</si>
  <si>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Public Safety - Law Enforcement Services</t>
  </si>
  <si>
    <t>Public Safety - Fire Protection</t>
  </si>
  <si>
    <t>Public Safety - Protective Inspection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</si>
  <si>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</si>
  <si>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</si>
  <si>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</si>
  <si>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</si>
  <si>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</si>
  <si>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</si>
  <si>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</si>
  <si>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Other Transportation Charges</t>
  </si>
  <si>
    <t>Economic Environment - Other Economic Environment Charges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</si>
  <si>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</si>
  <si>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</si>
  <si>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</si>
  <si>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</si>
  <si>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</si>
  <si>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</si>
  <si>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</si>
  <si>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</si>
  <si>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</si>
  <si>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</si>
  <si>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</si>
  <si>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</si>
  <si>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</si>
  <si>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</si>
  <si>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</si>
  <si>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</si>
  <si>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</si>
  <si>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</si>
  <si>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</si>
  <si>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</si>
  <si>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</si>
  <si>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</si>
  <si>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</si>
  <si>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</si>
  <si>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</si>
  <si>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</si>
  <si>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</si>
  <si>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</si>
  <si>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</si>
  <si>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Culture / Recreation - Charter Schools</t>
  </si>
  <si>
    <t>Palm Bay Revenues Reported by Account Code and Fund Type</t>
  </si>
  <si>
    <t>Local Fiscal Year Ended September 30, 2010</t>
  </si>
  <si>
    <t>Impact Fees - Residential - Culture / Recreation</t>
  </si>
  <si>
    <t>Federal Grant - Culture / Recreation</t>
  </si>
  <si>
    <t>Forfeits - Confiscation of Deposits or Bonds Held as Performance Guarantees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</si>
  <si>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</si>
  <si>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</si>
  <si>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</si>
  <si>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Commercial - Public Safety</t>
  </si>
  <si>
    <t>Impact Fees - Commercial - Transportation</t>
  </si>
  <si>
    <t>Impact Fees - Commercial - Culture / Recreation</t>
  </si>
  <si>
    <t>Other Permits, Fees, and Special Assessments</t>
  </si>
  <si>
    <t>Federal Grant - Physical Environment - Water Supply System</t>
  </si>
  <si>
    <t>General Gov't (Not Court-Related) - Other General Gov't Charges and Fees</t>
  </si>
  <si>
    <t>Proceeds - Debt Proceeds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</si>
  <si>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</si>
  <si>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</si>
  <si>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</si>
  <si>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</si>
  <si>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</si>
  <si>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</si>
  <si>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Federal Grant - Transportation - Other Transportation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</si>
  <si>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</si>
  <si>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</si>
  <si>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</si>
  <si>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</si>
  <si>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General Government</t>
  </si>
  <si>
    <t>General Government - Internal Service Fund Fees and Charges</t>
  </si>
  <si>
    <t>General Government - Administrative Service Fees</t>
  </si>
  <si>
    <t>Transportation - Other Transportation Charges</t>
  </si>
  <si>
    <t>Confiscation of Deposits or Bonds Held as Performance Guarantees</t>
  </si>
  <si>
    <t>Sales - Disposition of Fixed Assets</t>
  </si>
  <si>
    <t>Sales - Sale of Surplus Materials and Scrap</t>
  </si>
  <si>
    <t>Other Miscellaneous Revenues - Settlements</t>
  </si>
  <si>
    <t>Proceeds - Proceeds from Refunding Bonds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</si>
  <si>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</si>
  <si>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</si>
  <si>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</si>
  <si>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</si>
  <si>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</si>
  <si>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Impact Fees - Public Safety</t>
  </si>
  <si>
    <t>Impact Fees - Transportation</t>
  </si>
  <si>
    <t>Impact Fees - Culture / Recreation</t>
  </si>
  <si>
    <t>2008 Municipal Population:</t>
  </si>
  <si>
    <t>Local Fiscal Year Ended September 30, 2014</t>
  </si>
  <si>
    <t>Local Option Taxes</t>
  </si>
  <si>
    <t>General Government - Other General Government Charges and Fees</t>
  </si>
  <si>
    <t>2014 Municipal Population:</t>
  </si>
  <si>
    <t>Local Fiscal Year Ended September 30, 2015</t>
  </si>
  <si>
    <t>State Shared Revenues - Physical Environment - Other Physical Environment</t>
  </si>
  <si>
    <t>2015 Municipal Population:</t>
  </si>
  <si>
    <t>Local Fiscal Year Ended September 30, 2016</t>
  </si>
  <si>
    <t>State Shared Revenues - Public Safety - Other Public Safety</t>
  </si>
  <si>
    <t>Proceeds of General Capital Asset Dispositions - Sales</t>
  </si>
  <si>
    <t>2016 Municipal Population:</t>
  </si>
  <si>
    <t>Local Fiscal Year Ended September 30, 2017</t>
  </si>
  <si>
    <t>2017 Municipal Population:</t>
  </si>
  <si>
    <t>Local Fiscal Year Ended September 30, 2018</t>
  </si>
  <si>
    <t>Special Assessments - Charges for Public Services</t>
  </si>
  <si>
    <t>Proprietary Non-Operating - Other Grants and Donations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</si>
  <si>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</si>
  <si>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</si>
  <si>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</si>
  <si>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</si>
  <si>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</si>
  <si>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</si>
  <si>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</si>
  <si>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</si>
  <si>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</si>
  <si>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</si>
  <si>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</si>
  <si>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</si>
  <si>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</si>
  <si>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</si>
  <si>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</si>
  <si>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</si>
  <si>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</si>
  <si>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</si>
  <si>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</si>
  <si>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</si>
  <si>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Other Fees and Special Assessments</t>
  </si>
  <si>
    <t>Federal Grant - Transportation - Airport Development</t>
  </si>
  <si>
    <t>2022 Municipal Population:</t>
  </si>
  <si>
    <t>Proceeds - Leases - Financial Agreements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</si>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</sst>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21B93-1018-4B9B-983E-B360577C8869}">
  <sheetPr>
    <pageSetUpPr fitToPage="1"/>
  </sheetPr>
  <dimension ref="A1:ED8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97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89</v>
      </c>
      <c r="B3" s="108"/>
      <c r="C3" s="109"/>
      <c r="D3" s="113" t="s">
        <v>46</v>
      </c>
      <c r="E3" s="114"/>
      <c r="F3" s="114"/>
      <c r="G3" s="114"/>
      <c r="H3" s="115"/>
      <c r="I3" s="113" t="s">
        <v>47</v>
      </c>
      <c r="J3" s="115"/>
      <c r="K3" s="113" t="s">
        <v>49</v>
      </c>
      <c r="L3" s="114"/>
      <c r="M3" s="115"/>
      <c r="N3" s="49"/>
      <c r="O3" s="50"/>
      <c r="P3" s="116" t="s">
        <v>163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90</v>
      </c>
      <c r="F4" s="52" t="s">
        <v>91</v>
      </c>
      <c r="G4" s="52" t="s">
        <v>92</v>
      </c>
      <c r="H4" s="52" t="s">
        <v>6</v>
      </c>
      <c r="I4" s="52" t="s">
        <v>7</v>
      </c>
      <c r="J4" s="53" t="s">
        <v>93</v>
      </c>
      <c r="K4" s="53" t="s">
        <v>8</v>
      </c>
      <c r="L4" s="53" t="s">
        <v>9</v>
      </c>
      <c r="M4" s="53" t="s">
        <v>164</v>
      </c>
      <c r="N4" s="53" t="s">
        <v>10</v>
      </c>
      <c r="O4" s="53" t="s">
        <v>165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166</v>
      </c>
      <c r="B5" s="57"/>
      <c r="C5" s="57"/>
      <c r="D5" s="58">
        <f>SUM(D6:D12)</f>
        <v>66771246</v>
      </c>
      <c r="E5" s="58">
        <f>SUM(E6:E12)</f>
        <v>2394530</v>
      </c>
      <c r="F5" s="58">
        <f>SUM(F6:F12)</f>
        <v>7036955</v>
      </c>
      <c r="G5" s="58">
        <f>SUM(G6:G12)</f>
        <v>0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0</v>
      </c>
      <c r="N5" s="58">
        <f>SUM(N6:N12)</f>
        <v>0</v>
      </c>
      <c r="O5" s="59">
        <f>SUM(D5:N5)</f>
        <v>76202731</v>
      </c>
      <c r="P5" s="60">
        <f>(O5/P$85)</f>
        <v>570.98233165241754</v>
      </c>
      <c r="Q5" s="61"/>
    </row>
    <row r="6" spans="1:134">
      <c r="A6" s="63"/>
      <c r="B6" s="64">
        <v>311</v>
      </c>
      <c r="C6" s="65" t="s">
        <v>3</v>
      </c>
      <c r="D6" s="66">
        <v>46714199</v>
      </c>
      <c r="E6" s="66">
        <v>2394530</v>
      </c>
      <c r="F6" s="66">
        <v>7036955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56145684</v>
      </c>
      <c r="P6" s="67">
        <f>(O6/P$85)</f>
        <v>420.69612390322123</v>
      </c>
      <c r="Q6" s="68"/>
    </row>
    <row r="7" spans="1:134">
      <c r="A7" s="63"/>
      <c r="B7" s="64">
        <v>312.41000000000003</v>
      </c>
      <c r="C7" s="65" t="s">
        <v>167</v>
      </c>
      <c r="D7" s="66">
        <v>4464352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4464352</v>
      </c>
      <c r="P7" s="67">
        <f>(O7/P$85)</f>
        <v>33.451112326632149</v>
      </c>
      <c r="Q7" s="68"/>
    </row>
    <row r="8" spans="1:134">
      <c r="A8" s="63"/>
      <c r="B8" s="64">
        <v>314.10000000000002</v>
      </c>
      <c r="C8" s="65" t="s">
        <v>12</v>
      </c>
      <c r="D8" s="66">
        <v>10231665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10231665</v>
      </c>
      <c r="P8" s="67">
        <f>(O8/P$85)</f>
        <v>76.665230520234672</v>
      </c>
      <c r="Q8" s="68"/>
    </row>
    <row r="9" spans="1:134">
      <c r="A9" s="63"/>
      <c r="B9" s="64">
        <v>314.3</v>
      </c>
      <c r="C9" s="65" t="s">
        <v>13</v>
      </c>
      <c r="D9" s="66">
        <v>1840312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1840312</v>
      </c>
      <c r="P9" s="67">
        <f>(O9/P$85)</f>
        <v>13.789343543710054</v>
      </c>
      <c r="Q9" s="68"/>
    </row>
    <row r="10" spans="1:134">
      <c r="A10" s="63"/>
      <c r="B10" s="64">
        <v>314.39999999999998</v>
      </c>
      <c r="C10" s="65" t="s">
        <v>14</v>
      </c>
      <c r="D10" s="66">
        <v>153911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153911</v>
      </c>
      <c r="P10" s="67">
        <f>(O10/P$85)</f>
        <v>1.1532455660539942</v>
      </c>
      <c r="Q10" s="68"/>
    </row>
    <row r="11" spans="1:134">
      <c r="A11" s="63"/>
      <c r="B11" s="64">
        <v>315.10000000000002</v>
      </c>
      <c r="C11" s="65" t="s">
        <v>168</v>
      </c>
      <c r="D11" s="66">
        <v>2830974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2830974</v>
      </c>
      <c r="P11" s="67">
        <f>(O11/P$85)</f>
        <v>21.212312395567178</v>
      </c>
      <c r="Q11" s="68"/>
    </row>
    <row r="12" spans="1:134">
      <c r="A12" s="63"/>
      <c r="B12" s="64">
        <v>316</v>
      </c>
      <c r="C12" s="65" t="s">
        <v>117</v>
      </c>
      <c r="D12" s="66">
        <v>535833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535833</v>
      </c>
      <c r="P12" s="67">
        <f>(O12/P$85)</f>
        <v>4.0149633969983292</v>
      </c>
      <c r="Q12" s="68"/>
    </row>
    <row r="13" spans="1:134" ht="15.75">
      <c r="A13" s="69" t="s">
        <v>17</v>
      </c>
      <c r="B13" s="70"/>
      <c r="C13" s="71"/>
      <c r="D13" s="72">
        <f>SUM(D14:D22)</f>
        <v>8799519</v>
      </c>
      <c r="E13" s="72">
        <f>SUM(E14:E22)</f>
        <v>22398807</v>
      </c>
      <c r="F13" s="72">
        <f>SUM(F14:F22)</f>
        <v>0</v>
      </c>
      <c r="G13" s="72">
        <f>SUM(G14:G22)</f>
        <v>0</v>
      </c>
      <c r="H13" s="72">
        <f>SUM(H14:H22)</f>
        <v>0</v>
      </c>
      <c r="I13" s="72">
        <f>SUM(I14:I22)</f>
        <v>8082822</v>
      </c>
      <c r="J13" s="72">
        <f>SUM(J14:J22)</f>
        <v>0</v>
      </c>
      <c r="K13" s="72">
        <f>SUM(K14:K22)</f>
        <v>0</v>
      </c>
      <c r="L13" s="72">
        <f>SUM(L14:L22)</f>
        <v>0</v>
      </c>
      <c r="M13" s="72">
        <f>SUM(M14:M22)</f>
        <v>0</v>
      </c>
      <c r="N13" s="72">
        <f>SUM(N14:N22)</f>
        <v>0</v>
      </c>
      <c r="O13" s="73">
        <f>SUM(D13:N13)</f>
        <v>39281148</v>
      </c>
      <c r="P13" s="74">
        <f>(O13/P$85)</f>
        <v>294.33120284132207</v>
      </c>
      <c r="Q13" s="75"/>
    </row>
    <row r="14" spans="1:134">
      <c r="A14" s="63"/>
      <c r="B14" s="64">
        <v>322</v>
      </c>
      <c r="C14" s="65" t="s">
        <v>169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8068386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8068386</v>
      </c>
      <c r="P14" s="67">
        <f>(O14/P$85)</f>
        <v>60.455915299829911</v>
      </c>
      <c r="Q14" s="68"/>
    </row>
    <row r="15" spans="1:134">
      <c r="A15" s="63"/>
      <c r="B15" s="64">
        <v>323.10000000000002</v>
      </c>
      <c r="C15" s="65" t="s">
        <v>18</v>
      </c>
      <c r="D15" s="66">
        <v>7604232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22" si="1">SUM(D15:N15)</f>
        <v>7604232</v>
      </c>
      <c r="P15" s="67">
        <f>(O15/P$85)</f>
        <v>56.978038198997446</v>
      </c>
      <c r="Q15" s="68"/>
    </row>
    <row r="16" spans="1:134">
      <c r="A16" s="63"/>
      <c r="B16" s="64">
        <v>323.39999999999998</v>
      </c>
      <c r="C16" s="65" t="s">
        <v>19</v>
      </c>
      <c r="D16" s="66">
        <v>24584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24584</v>
      </c>
      <c r="P16" s="67">
        <f>(O16/P$85)</f>
        <v>0.18420638548168353</v>
      </c>
      <c r="Q16" s="68"/>
    </row>
    <row r="17" spans="1:17">
      <c r="A17" s="63"/>
      <c r="B17" s="64">
        <v>323.7</v>
      </c>
      <c r="C17" s="65" t="s">
        <v>20</v>
      </c>
      <c r="D17" s="66">
        <v>475694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475694</v>
      </c>
      <c r="P17" s="67">
        <f>(O17/P$85)</f>
        <v>3.5643456042679773</v>
      </c>
      <c r="Q17" s="68"/>
    </row>
    <row r="18" spans="1:17">
      <c r="A18" s="63"/>
      <c r="B18" s="64">
        <v>324.12</v>
      </c>
      <c r="C18" s="65" t="s">
        <v>105</v>
      </c>
      <c r="D18" s="66">
        <v>0</v>
      </c>
      <c r="E18" s="66">
        <v>3115378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3115378</v>
      </c>
      <c r="P18" s="67">
        <f>(O18/P$85)</f>
        <v>23.343333907791905</v>
      </c>
      <c r="Q18" s="68"/>
    </row>
    <row r="19" spans="1:17">
      <c r="A19" s="63"/>
      <c r="B19" s="64">
        <v>324.32</v>
      </c>
      <c r="C19" s="65" t="s">
        <v>106</v>
      </c>
      <c r="D19" s="66">
        <v>0</v>
      </c>
      <c r="E19" s="66">
        <v>15500721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15500721</v>
      </c>
      <c r="P19" s="67">
        <f>(O19/P$85)</f>
        <v>116.14593995159562</v>
      </c>
      <c r="Q19" s="68"/>
    </row>
    <row r="20" spans="1:17">
      <c r="A20" s="63"/>
      <c r="B20" s="64">
        <v>324.62</v>
      </c>
      <c r="C20" s="65" t="s">
        <v>107</v>
      </c>
      <c r="D20" s="66">
        <v>0</v>
      </c>
      <c r="E20" s="66">
        <v>3782708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3782708</v>
      </c>
      <c r="P20" s="67">
        <f>(O20/P$85)</f>
        <v>28.343596160618617</v>
      </c>
      <c r="Q20" s="68"/>
    </row>
    <row r="21" spans="1:17">
      <c r="A21" s="63"/>
      <c r="B21" s="64">
        <v>325.2</v>
      </c>
      <c r="C21" s="65" t="s">
        <v>155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521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521</v>
      </c>
      <c r="P21" s="67">
        <f>(O21/P$85)</f>
        <v>3.9038206490382816E-3</v>
      </c>
      <c r="Q21" s="68"/>
    </row>
    <row r="22" spans="1:17">
      <c r="A22" s="63"/>
      <c r="B22" s="64">
        <v>329.5</v>
      </c>
      <c r="C22" s="65" t="s">
        <v>177</v>
      </c>
      <c r="D22" s="66">
        <v>695009</v>
      </c>
      <c r="E22" s="66">
        <v>0</v>
      </c>
      <c r="F22" s="66">
        <v>0</v>
      </c>
      <c r="G22" s="66">
        <v>0</v>
      </c>
      <c r="H22" s="66">
        <v>0</v>
      </c>
      <c r="I22" s="66">
        <v>13915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708924</v>
      </c>
      <c r="P22" s="67">
        <f>(O22/P$85)</f>
        <v>5.3119235120898551</v>
      </c>
      <c r="Q22" s="68"/>
    </row>
    <row r="23" spans="1:17" ht="15.75">
      <c r="A23" s="69" t="s">
        <v>171</v>
      </c>
      <c r="B23" s="70"/>
      <c r="C23" s="71"/>
      <c r="D23" s="72">
        <f>SUM(D24:D41)</f>
        <v>17340302</v>
      </c>
      <c r="E23" s="72">
        <f>SUM(E24:E41)</f>
        <v>5294769</v>
      </c>
      <c r="F23" s="72">
        <f>SUM(F24:F41)</f>
        <v>0</v>
      </c>
      <c r="G23" s="72">
        <f>SUM(G24:G41)</f>
        <v>594889</v>
      </c>
      <c r="H23" s="72">
        <f>SUM(H24:H41)</f>
        <v>0</v>
      </c>
      <c r="I23" s="72">
        <f>SUM(I24:I41)</f>
        <v>93838</v>
      </c>
      <c r="J23" s="72">
        <f>SUM(J24:J41)</f>
        <v>56737</v>
      </c>
      <c r="K23" s="72">
        <f>SUM(K24:K41)</f>
        <v>0</v>
      </c>
      <c r="L23" s="72">
        <f>SUM(L24:L41)</f>
        <v>0</v>
      </c>
      <c r="M23" s="72">
        <f>SUM(M24:M41)</f>
        <v>0</v>
      </c>
      <c r="N23" s="72">
        <f>SUM(N24:N41)</f>
        <v>0</v>
      </c>
      <c r="O23" s="73">
        <f>SUM(D23:N23)</f>
        <v>23380535</v>
      </c>
      <c r="P23" s="74">
        <f>(O23/P$85)</f>
        <v>175.18889696461085</v>
      </c>
      <c r="Q23" s="75"/>
    </row>
    <row r="24" spans="1:17">
      <c r="A24" s="63"/>
      <c r="B24" s="64">
        <v>331.2</v>
      </c>
      <c r="C24" s="65" t="s">
        <v>25</v>
      </c>
      <c r="D24" s="66">
        <v>448042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>SUM(D24:N24)</f>
        <v>448042</v>
      </c>
      <c r="P24" s="67">
        <f>(O24/P$85)</f>
        <v>3.3571508852906136</v>
      </c>
      <c r="Q24" s="68"/>
    </row>
    <row r="25" spans="1:17">
      <c r="A25" s="63"/>
      <c r="B25" s="64">
        <v>331.49</v>
      </c>
      <c r="C25" s="65" t="s">
        <v>118</v>
      </c>
      <c r="D25" s="66">
        <v>61396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36" si="2">SUM(D25:N25)</f>
        <v>61396</v>
      </c>
      <c r="P25" s="67">
        <f>(O25/P$85)</f>
        <v>0.46003641567822329</v>
      </c>
      <c r="Q25" s="68"/>
    </row>
    <row r="26" spans="1:17">
      <c r="A26" s="63"/>
      <c r="B26" s="64">
        <v>331.5</v>
      </c>
      <c r="C26" s="65" t="s">
        <v>27</v>
      </c>
      <c r="D26" s="66">
        <v>0</v>
      </c>
      <c r="E26" s="66">
        <v>2402234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2402234</v>
      </c>
      <c r="P26" s="67">
        <f>(O26/P$85)</f>
        <v>17.99979019773863</v>
      </c>
      <c r="Q26" s="68"/>
    </row>
    <row r="27" spans="1:17">
      <c r="A27" s="63"/>
      <c r="B27" s="64">
        <v>331.9</v>
      </c>
      <c r="C27" s="65" t="s">
        <v>28</v>
      </c>
      <c r="D27" s="66">
        <v>58230</v>
      </c>
      <c r="E27" s="66">
        <v>1752267</v>
      </c>
      <c r="F27" s="66">
        <v>0</v>
      </c>
      <c r="G27" s="66">
        <v>0</v>
      </c>
      <c r="H27" s="66">
        <v>0</v>
      </c>
      <c r="I27" s="66">
        <v>92647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1903144</v>
      </c>
      <c r="P27" s="67">
        <f>(O27/P$85)</f>
        <v>14.260139818221326</v>
      </c>
      <c r="Q27" s="68"/>
    </row>
    <row r="28" spans="1:17">
      <c r="A28" s="63"/>
      <c r="B28" s="64">
        <v>334.36</v>
      </c>
      <c r="C28" s="65" t="s">
        <v>31</v>
      </c>
      <c r="D28" s="66">
        <v>0</v>
      </c>
      <c r="E28" s="66">
        <v>0</v>
      </c>
      <c r="F28" s="66">
        <v>0</v>
      </c>
      <c r="G28" s="66">
        <v>459949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459949</v>
      </c>
      <c r="P28" s="67">
        <f>(O28/P$85)</f>
        <v>3.4463692969376365</v>
      </c>
      <c r="Q28" s="68"/>
    </row>
    <row r="29" spans="1:17">
      <c r="A29" s="63"/>
      <c r="B29" s="64">
        <v>334.49</v>
      </c>
      <c r="C29" s="65" t="s">
        <v>32</v>
      </c>
      <c r="D29" s="66">
        <v>0</v>
      </c>
      <c r="E29" s="66">
        <v>0</v>
      </c>
      <c r="F29" s="66">
        <v>0</v>
      </c>
      <c r="G29" s="66">
        <v>35314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35314</v>
      </c>
      <c r="P29" s="67">
        <f>(O29/P$85)</f>
        <v>0.26460560921331644</v>
      </c>
      <c r="Q29" s="68"/>
    </row>
    <row r="30" spans="1:17">
      <c r="A30" s="63"/>
      <c r="B30" s="64">
        <v>334.5</v>
      </c>
      <c r="C30" s="65" t="s">
        <v>33</v>
      </c>
      <c r="D30" s="66">
        <v>0</v>
      </c>
      <c r="E30" s="66">
        <v>1056925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1056925</v>
      </c>
      <c r="P30" s="67">
        <f>(O30/P$85)</f>
        <v>7.9194733963239647</v>
      </c>
      <c r="Q30" s="68"/>
    </row>
    <row r="31" spans="1:17">
      <c r="A31" s="63"/>
      <c r="B31" s="64">
        <v>334.9</v>
      </c>
      <c r="C31" s="65" t="s">
        <v>35</v>
      </c>
      <c r="D31" s="66">
        <v>1116</v>
      </c>
      <c r="E31" s="66">
        <v>0</v>
      </c>
      <c r="F31" s="66">
        <v>0</v>
      </c>
      <c r="G31" s="66">
        <v>0</v>
      </c>
      <c r="H31" s="66">
        <v>0</v>
      </c>
      <c r="I31" s="66">
        <v>1191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2307</v>
      </c>
      <c r="P31" s="67">
        <f>(O31/P$85)</f>
        <v>1.7286207749196383E-2</v>
      </c>
      <c r="Q31" s="68"/>
    </row>
    <row r="32" spans="1:17">
      <c r="A32" s="63"/>
      <c r="B32" s="64">
        <v>335.125</v>
      </c>
      <c r="C32" s="65" t="s">
        <v>172</v>
      </c>
      <c r="D32" s="66">
        <v>7325279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7325279</v>
      </c>
      <c r="P32" s="67">
        <f>(O32/P$85)</f>
        <v>54.887860691298449</v>
      </c>
      <c r="Q32" s="68"/>
    </row>
    <row r="33" spans="1:17">
      <c r="A33" s="63"/>
      <c r="B33" s="64">
        <v>335.14</v>
      </c>
      <c r="C33" s="65" t="s">
        <v>120</v>
      </c>
      <c r="D33" s="66">
        <v>3606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3606</v>
      </c>
      <c r="P33" s="67">
        <f>(O33/P$85)</f>
        <v>2.7019534089121004E-2</v>
      </c>
      <c r="Q33" s="68"/>
    </row>
    <row r="34" spans="1:17">
      <c r="A34" s="63"/>
      <c r="B34" s="64">
        <v>335.15</v>
      </c>
      <c r="C34" s="65" t="s">
        <v>121</v>
      </c>
      <c r="D34" s="66">
        <v>26439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26439</v>
      </c>
      <c r="P34" s="67">
        <f>(O34/P$85)</f>
        <v>0.19810578529735723</v>
      </c>
      <c r="Q34" s="68"/>
    </row>
    <row r="35" spans="1:17">
      <c r="A35" s="63"/>
      <c r="B35" s="64">
        <v>335.18</v>
      </c>
      <c r="C35" s="65" t="s">
        <v>173</v>
      </c>
      <c r="D35" s="66">
        <v>9148718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9148718</v>
      </c>
      <c r="P35" s="67">
        <f>(O35/P$85)</f>
        <v>68.550775893720171</v>
      </c>
      <c r="Q35" s="68"/>
    </row>
    <row r="36" spans="1:17">
      <c r="A36" s="63"/>
      <c r="B36" s="64">
        <v>335.29</v>
      </c>
      <c r="C36" s="65" t="s">
        <v>149</v>
      </c>
      <c r="D36" s="66">
        <v>38968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38968</v>
      </c>
      <c r="P36" s="67">
        <f>(O36/P$85)</f>
        <v>0.29198480432192658</v>
      </c>
      <c r="Q36" s="68"/>
    </row>
    <row r="37" spans="1:17">
      <c r="A37" s="63"/>
      <c r="B37" s="64">
        <v>335.48</v>
      </c>
      <c r="C37" s="65" t="s">
        <v>41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56737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40" si="3">SUM(D37:N37)</f>
        <v>56737</v>
      </c>
      <c r="P37" s="67">
        <f>(O37/P$85)</f>
        <v>0.42512681797405943</v>
      </c>
      <c r="Q37" s="68"/>
    </row>
    <row r="38" spans="1:17">
      <c r="A38" s="63"/>
      <c r="B38" s="64">
        <v>337.2</v>
      </c>
      <c r="C38" s="65" t="s">
        <v>42</v>
      </c>
      <c r="D38" s="66">
        <v>195000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3"/>
        <v>195000</v>
      </c>
      <c r="P38" s="67">
        <f>(O38/P$85)</f>
        <v>1.4611228916745966</v>
      </c>
      <c r="Q38" s="68"/>
    </row>
    <row r="39" spans="1:17">
      <c r="A39" s="63"/>
      <c r="B39" s="64">
        <v>337.5</v>
      </c>
      <c r="C39" s="65" t="s">
        <v>43</v>
      </c>
      <c r="D39" s="66">
        <v>0</v>
      </c>
      <c r="E39" s="66">
        <v>83343</v>
      </c>
      <c r="F39" s="66">
        <v>0</v>
      </c>
      <c r="G39" s="66">
        <v>99626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3"/>
        <v>182969</v>
      </c>
      <c r="P39" s="67">
        <f>(O39/P$85)</f>
        <v>1.3709753557272271</v>
      </c>
      <c r="Q39" s="68"/>
    </row>
    <row r="40" spans="1:17">
      <c r="A40" s="63"/>
      <c r="B40" s="64">
        <v>337.7</v>
      </c>
      <c r="C40" s="65" t="s">
        <v>44</v>
      </c>
      <c r="D40" s="66">
        <v>10000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3"/>
        <v>10000</v>
      </c>
      <c r="P40" s="67">
        <f>(O40/P$85)</f>
        <v>7.4929379060235723E-2</v>
      </c>
      <c r="Q40" s="68"/>
    </row>
    <row r="41" spans="1:17">
      <c r="A41" s="63"/>
      <c r="B41" s="64">
        <v>338</v>
      </c>
      <c r="C41" s="65" t="s">
        <v>45</v>
      </c>
      <c r="D41" s="66">
        <v>23508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>SUM(D41:N41)</f>
        <v>23508</v>
      </c>
      <c r="P41" s="67">
        <f>(O41/P$85)</f>
        <v>0.17614398429480216</v>
      </c>
      <c r="Q41" s="68"/>
    </row>
    <row r="42" spans="1:17" ht="15.75">
      <c r="A42" s="69" t="s">
        <v>50</v>
      </c>
      <c r="B42" s="70"/>
      <c r="C42" s="71"/>
      <c r="D42" s="72">
        <f>SUM(D43:D61)</f>
        <v>7541719</v>
      </c>
      <c r="E42" s="72">
        <f>SUM(E43:E61)</f>
        <v>913477</v>
      </c>
      <c r="F42" s="72">
        <f>SUM(F43:F61)</f>
        <v>0</v>
      </c>
      <c r="G42" s="72">
        <f>SUM(G43:G61)</f>
        <v>15200</v>
      </c>
      <c r="H42" s="72">
        <f>SUM(H43:H61)</f>
        <v>0</v>
      </c>
      <c r="I42" s="72">
        <f>SUM(I43:I61)</f>
        <v>61650406</v>
      </c>
      <c r="J42" s="72">
        <f>SUM(J43:J61)</f>
        <v>30521330</v>
      </c>
      <c r="K42" s="72">
        <f>SUM(K43:K61)</f>
        <v>0</v>
      </c>
      <c r="L42" s="72">
        <f>SUM(L43:L61)</f>
        <v>0</v>
      </c>
      <c r="M42" s="72">
        <f>SUM(M43:M61)</f>
        <v>0</v>
      </c>
      <c r="N42" s="72">
        <f>SUM(N43:N61)</f>
        <v>0</v>
      </c>
      <c r="O42" s="72">
        <f>SUM(D42:N42)</f>
        <v>100642132</v>
      </c>
      <c r="P42" s="74">
        <f>(O42/P$85)</f>
        <v>754.10524580582796</v>
      </c>
      <c r="Q42" s="75"/>
    </row>
    <row r="43" spans="1:17">
      <c r="A43" s="63"/>
      <c r="B43" s="64">
        <v>341.2</v>
      </c>
      <c r="C43" s="65" t="s">
        <v>124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30521330</v>
      </c>
      <c r="K43" s="66">
        <v>0</v>
      </c>
      <c r="L43" s="66">
        <v>0</v>
      </c>
      <c r="M43" s="66">
        <v>0</v>
      </c>
      <c r="N43" s="66">
        <v>0</v>
      </c>
      <c r="O43" s="66">
        <f t="shared" ref="O43:O60" si="4">SUM(D43:N43)</f>
        <v>30521330</v>
      </c>
      <c r="P43" s="67">
        <f>(O43/P$85)</f>
        <v>228.69443049925445</v>
      </c>
      <c r="Q43" s="68"/>
    </row>
    <row r="44" spans="1:17">
      <c r="A44" s="63"/>
      <c r="B44" s="64">
        <v>341.3</v>
      </c>
      <c r="C44" s="65" t="s">
        <v>125</v>
      </c>
      <c r="D44" s="66">
        <v>1469856</v>
      </c>
      <c r="E44" s="66">
        <v>137284</v>
      </c>
      <c r="F44" s="66">
        <v>0</v>
      </c>
      <c r="G44" s="66">
        <v>0</v>
      </c>
      <c r="H44" s="66">
        <v>0</v>
      </c>
      <c r="I44" s="66">
        <v>240488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1847628</v>
      </c>
      <c r="P44" s="67">
        <f>(O44/P$85)</f>
        <v>13.844161877430521</v>
      </c>
      <c r="Q44" s="68"/>
    </row>
    <row r="45" spans="1:17">
      <c r="A45" s="63"/>
      <c r="B45" s="64">
        <v>341.9</v>
      </c>
      <c r="C45" s="65" t="s">
        <v>143</v>
      </c>
      <c r="D45" s="66">
        <v>1289</v>
      </c>
      <c r="E45" s="66">
        <v>0</v>
      </c>
      <c r="F45" s="66">
        <v>0</v>
      </c>
      <c r="G45" s="66">
        <v>15200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16489</v>
      </c>
      <c r="P45" s="67">
        <f>(O45/P$85)</f>
        <v>0.12355105313242269</v>
      </c>
      <c r="Q45" s="68"/>
    </row>
    <row r="46" spans="1:17">
      <c r="A46" s="63"/>
      <c r="B46" s="64">
        <v>342.1</v>
      </c>
      <c r="C46" s="65" t="s">
        <v>55</v>
      </c>
      <c r="D46" s="66">
        <v>68642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68642</v>
      </c>
      <c r="P46" s="67">
        <f>(O46/P$85)</f>
        <v>0.51433024374527003</v>
      </c>
      <c r="Q46" s="68"/>
    </row>
    <row r="47" spans="1:17">
      <c r="A47" s="63"/>
      <c r="B47" s="64">
        <v>342.5</v>
      </c>
      <c r="C47" s="65" t="s">
        <v>57</v>
      </c>
      <c r="D47" s="66">
        <v>254913</v>
      </c>
      <c r="E47" s="66">
        <v>0</v>
      </c>
      <c r="F47" s="66">
        <v>0</v>
      </c>
      <c r="G47" s="66">
        <v>0</v>
      </c>
      <c r="H47" s="66">
        <v>0</v>
      </c>
      <c r="I47" s="66">
        <v>324558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579471</v>
      </c>
      <c r="P47" s="67">
        <f>(O47/P$85)</f>
        <v>4.3419402213413854</v>
      </c>
      <c r="Q47" s="68"/>
    </row>
    <row r="48" spans="1:17">
      <c r="A48" s="63"/>
      <c r="B48" s="64">
        <v>342.9</v>
      </c>
      <c r="C48" s="65" t="s">
        <v>58</v>
      </c>
      <c r="D48" s="66">
        <v>26698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26698</v>
      </c>
      <c r="P48" s="67">
        <f>(O48/P$85)</f>
        <v>0.20004645621501735</v>
      </c>
      <c r="Q48" s="68"/>
    </row>
    <row r="49" spans="1:17">
      <c r="A49" s="63"/>
      <c r="B49" s="64">
        <v>343.3</v>
      </c>
      <c r="C49" s="65" t="s">
        <v>59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20601951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20601951</v>
      </c>
      <c r="P49" s="67">
        <f>(O49/P$85)</f>
        <v>154.36913958594025</v>
      </c>
      <c r="Q49" s="68"/>
    </row>
    <row r="50" spans="1:17">
      <c r="A50" s="63"/>
      <c r="B50" s="64">
        <v>343.4</v>
      </c>
      <c r="C50" s="65" t="s">
        <v>60</v>
      </c>
      <c r="D50" s="66">
        <v>765642</v>
      </c>
      <c r="E50" s="66">
        <v>0</v>
      </c>
      <c r="F50" s="66">
        <v>0</v>
      </c>
      <c r="G50" s="66">
        <v>0</v>
      </c>
      <c r="H50" s="66">
        <v>0</v>
      </c>
      <c r="I50" s="66">
        <v>13715093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14480735</v>
      </c>
      <c r="P50" s="67">
        <f>(O50/P$85)</f>
        <v>108.50324818858226</v>
      </c>
      <c r="Q50" s="68"/>
    </row>
    <row r="51" spans="1:17">
      <c r="A51" s="63"/>
      <c r="B51" s="64">
        <v>343.5</v>
      </c>
      <c r="C51" s="65" t="s">
        <v>61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15626561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15626561</v>
      </c>
      <c r="P51" s="67">
        <f>(O51/P$85)</f>
        <v>117.08885125768963</v>
      </c>
      <c r="Q51" s="68"/>
    </row>
    <row r="52" spans="1:17">
      <c r="A52" s="63"/>
      <c r="B52" s="64">
        <v>343.6</v>
      </c>
      <c r="C52" s="65" t="s">
        <v>62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1766128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1766128</v>
      </c>
      <c r="P52" s="67">
        <f>(O52/P$85)</f>
        <v>13.2334874380896</v>
      </c>
      <c r="Q52" s="68"/>
    </row>
    <row r="53" spans="1:17">
      <c r="A53" s="63"/>
      <c r="B53" s="64">
        <v>343.7</v>
      </c>
      <c r="C53" s="65" t="s">
        <v>63</v>
      </c>
      <c r="D53" s="66">
        <v>0</v>
      </c>
      <c r="E53" s="66">
        <v>87288</v>
      </c>
      <c r="F53" s="66">
        <v>0</v>
      </c>
      <c r="G53" s="66">
        <v>0</v>
      </c>
      <c r="H53" s="66">
        <v>0</v>
      </c>
      <c r="I53" s="66">
        <v>9375627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9462915</v>
      </c>
      <c r="P53" s="67">
        <f>(O53/P$85)</f>
        <v>70.905034504979056</v>
      </c>
      <c r="Q53" s="68"/>
    </row>
    <row r="54" spans="1:17">
      <c r="A54" s="63"/>
      <c r="B54" s="64">
        <v>343.9</v>
      </c>
      <c r="C54" s="65" t="s">
        <v>64</v>
      </c>
      <c r="D54" s="66">
        <v>0</v>
      </c>
      <c r="E54" s="66">
        <v>3500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3500</v>
      </c>
      <c r="P54" s="67">
        <f>(O54/P$85)</f>
        <v>2.6225282671082505E-2</v>
      </c>
      <c r="Q54" s="68"/>
    </row>
    <row r="55" spans="1:17">
      <c r="A55" s="63"/>
      <c r="B55" s="64">
        <v>344.9</v>
      </c>
      <c r="C55" s="65" t="s">
        <v>126</v>
      </c>
      <c r="D55" s="66">
        <v>1007596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1007596</v>
      </c>
      <c r="P55" s="67">
        <f>(O55/P$85)</f>
        <v>7.5498542623577283</v>
      </c>
      <c r="Q55" s="68"/>
    </row>
    <row r="56" spans="1:17">
      <c r="A56" s="63"/>
      <c r="B56" s="64">
        <v>345.9</v>
      </c>
      <c r="C56" s="65" t="s">
        <v>66</v>
      </c>
      <c r="D56" s="66">
        <v>0</v>
      </c>
      <c r="E56" s="66">
        <v>685405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685405</v>
      </c>
      <c r="P56" s="67">
        <f>(O56/P$85)</f>
        <v>5.1356971054780871</v>
      </c>
      <c r="Q56" s="68"/>
    </row>
    <row r="57" spans="1:17">
      <c r="A57" s="63"/>
      <c r="B57" s="64">
        <v>347.2</v>
      </c>
      <c r="C57" s="65" t="s">
        <v>67</v>
      </c>
      <c r="D57" s="66">
        <v>290650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290650</v>
      </c>
      <c r="P57" s="67">
        <f>(O57/P$85)</f>
        <v>2.1778224023857513</v>
      </c>
      <c r="Q57" s="68"/>
    </row>
    <row r="58" spans="1:17">
      <c r="A58" s="63"/>
      <c r="B58" s="64">
        <v>347.4</v>
      </c>
      <c r="C58" s="65" t="s">
        <v>68</v>
      </c>
      <c r="D58" s="66">
        <v>22665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22665</v>
      </c>
      <c r="P58" s="67">
        <f>(O58/P$85)</f>
        <v>0.16982743764002428</v>
      </c>
      <c r="Q58" s="68"/>
    </row>
    <row r="59" spans="1:17">
      <c r="A59" s="63"/>
      <c r="B59" s="64">
        <v>347.5</v>
      </c>
      <c r="C59" s="65" t="s">
        <v>69</v>
      </c>
      <c r="D59" s="66">
        <v>154026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154026</v>
      </c>
      <c r="P59" s="67">
        <f>(O59/P$85)</f>
        <v>1.1541072539131869</v>
      </c>
      <c r="Q59" s="68"/>
    </row>
    <row r="60" spans="1:17">
      <c r="A60" s="63"/>
      <c r="B60" s="64">
        <v>347.9</v>
      </c>
      <c r="C60" s="65" t="s">
        <v>70</v>
      </c>
      <c r="D60" s="66">
        <v>206236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206236</v>
      </c>
      <c r="P60" s="67">
        <f>(O60/P$85)</f>
        <v>1.5453135419866775</v>
      </c>
      <c r="Q60" s="68"/>
    </row>
    <row r="61" spans="1:17">
      <c r="A61" s="63"/>
      <c r="B61" s="64">
        <v>349</v>
      </c>
      <c r="C61" s="65" t="s">
        <v>174</v>
      </c>
      <c r="D61" s="66">
        <v>3273506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>SUM(D61:N61)</f>
        <v>3273506</v>
      </c>
      <c r="P61" s="67">
        <f>(O61/P$85)</f>
        <v>24.528177192995603</v>
      </c>
      <c r="Q61" s="68"/>
    </row>
    <row r="62" spans="1:17" ht="15.75">
      <c r="A62" s="69" t="s">
        <v>51</v>
      </c>
      <c r="B62" s="70"/>
      <c r="C62" s="71"/>
      <c r="D62" s="72">
        <f>SUM(D63:D65)</f>
        <v>443560</v>
      </c>
      <c r="E62" s="72">
        <f>SUM(E63:E65)</f>
        <v>9865</v>
      </c>
      <c r="F62" s="72">
        <f>SUM(F63:F65)</f>
        <v>0</v>
      </c>
      <c r="G62" s="72">
        <f>SUM(G63:G65)</f>
        <v>0</v>
      </c>
      <c r="H62" s="72">
        <f>SUM(H63:H65)</f>
        <v>0</v>
      </c>
      <c r="I62" s="72">
        <f>SUM(I63:I65)</f>
        <v>1225</v>
      </c>
      <c r="J62" s="72">
        <f>SUM(J63:J65)</f>
        <v>0</v>
      </c>
      <c r="K62" s="72">
        <f>SUM(K63:K65)</f>
        <v>0</v>
      </c>
      <c r="L62" s="72">
        <f>SUM(L63:L65)</f>
        <v>0</v>
      </c>
      <c r="M62" s="72">
        <f>SUM(M63:M65)</f>
        <v>0</v>
      </c>
      <c r="N62" s="72">
        <f>SUM(N63:N65)</f>
        <v>0</v>
      </c>
      <c r="O62" s="72">
        <f>SUM(D62:N62)</f>
        <v>454650</v>
      </c>
      <c r="P62" s="74">
        <f>(O62/P$85)</f>
        <v>3.4066642189736172</v>
      </c>
      <c r="Q62" s="75"/>
    </row>
    <row r="63" spans="1:17">
      <c r="A63" s="76"/>
      <c r="B63" s="77">
        <v>351.1</v>
      </c>
      <c r="C63" s="78" t="s">
        <v>73</v>
      </c>
      <c r="D63" s="66">
        <v>208151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>SUM(D63:N63)</f>
        <v>208151</v>
      </c>
      <c r="P63" s="67">
        <f>(O63/P$85)</f>
        <v>1.5596625180767127</v>
      </c>
      <c r="Q63" s="68"/>
    </row>
    <row r="64" spans="1:17">
      <c r="A64" s="76"/>
      <c r="B64" s="77">
        <v>354</v>
      </c>
      <c r="C64" s="78" t="s">
        <v>74</v>
      </c>
      <c r="D64" s="66">
        <v>235409</v>
      </c>
      <c r="E64" s="66">
        <v>0</v>
      </c>
      <c r="F64" s="66">
        <v>0</v>
      </c>
      <c r="G64" s="66">
        <v>0</v>
      </c>
      <c r="H64" s="66">
        <v>0</v>
      </c>
      <c r="I64" s="66">
        <v>1225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ref="O64:O65" si="5">SUM(D64:N64)</f>
        <v>236634</v>
      </c>
      <c r="P64" s="67">
        <f>(O64/P$85)</f>
        <v>1.773083868453982</v>
      </c>
      <c r="Q64" s="68"/>
    </row>
    <row r="65" spans="1:17">
      <c r="A65" s="76"/>
      <c r="B65" s="77">
        <v>359</v>
      </c>
      <c r="C65" s="78" t="s">
        <v>75</v>
      </c>
      <c r="D65" s="66">
        <v>0</v>
      </c>
      <c r="E65" s="66">
        <v>9865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5"/>
        <v>9865</v>
      </c>
      <c r="P65" s="67">
        <f>(O65/P$85)</f>
        <v>7.3917832442922549E-2</v>
      </c>
      <c r="Q65" s="68"/>
    </row>
    <row r="66" spans="1:17" ht="15.75">
      <c r="A66" s="69" t="s">
        <v>4</v>
      </c>
      <c r="B66" s="70"/>
      <c r="C66" s="71"/>
      <c r="D66" s="72">
        <f>SUM(D67:D76)</f>
        <v>2682844</v>
      </c>
      <c r="E66" s="72">
        <f>SUM(E67:E76)</f>
        <v>3409805</v>
      </c>
      <c r="F66" s="72">
        <f>SUM(F67:F76)</f>
        <v>335430</v>
      </c>
      <c r="G66" s="72">
        <f>SUM(G67:G76)</f>
        <v>2939534</v>
      </c>
      <c r="H66" s="72">
        <f>SUM(H67:H76)</f>
        <v>0</v>
      </c>
      <c r="I66" s="72">
        <f>SUM(I67:I76)</f>
        <v>4959789</v>
      </c>
      <c r="J66" s="72">
        <f>SUM(J67:J76)</f>
        <v>1958542</v>
      </c>
      <c r="K66" s="72">
        <f>SUM(K67:K76)</f>
        <v>24267808</v>
      </c>
      <c r="L66" s="72">
        <f>SUM(L67:L76)</f>
        <v>0</v>
      </c>
      <c r="M66" s="72">
        <f>SUM(M67:M76)</f>
        <v>0</v>
      </c>
      <c r="N66" s="72">
        <f>SUM(N67:N76)</f>
        <v>0</v>
      </c>
      <c r="O66" s="72">
        <f>SUM(D66:N66)</f>
        <v>40553752</v>
      </c>
      <c r="P66" s="74">
        <f>(O66/P$85)</f>
        <v>303.8667455922793</v>
      </c>
      <c r="Q66" s="75"/>
    </row>
    <row r="67" spans="1:17">
      <c r="A67" s="63"/>
      <c r="B67" s="64">
        <v>361.1</v>
      </c>
      <c r="C67" s="65" t="s">
        <v>76</v>
      </c>
      <c r="D67" s="66">
        <v>2117621</v>
      </c>
      <c r="E67" s="66">
        <v>1295921</v>
      </c>
      <c r="F67" s="66">
        <v>335430</v>
      </c>
      <c r="G67" s="66">
        <v>1591143</v>
      </c>
      <c r="H67" s="66">
        <v>0</v>
      </c>
      <c r="I67" s="66">
        <v>4072963</v>
      </c>
      <c r="J67" s="66">
        <v>1208682</v>
      </c>
      <c r="K67" s="66">
        <v>4316926</v>
      </c>
      <c r="L67" s="66">
        <v>0</v>
      </c>
      <c r="M67" s="66">
        <v>0</v>
      </c>
      <c r="N67" s="66">
        <v>0</v>
      </c>
      <c r="O67" s="66">
        <f>SUM(D67:N67)</f>
        <v>14938686</v>
      </c>
      <c r="P67" s="67">
        <f>(O67/P$85)</f>
        <v>111.93464659558366</v>
      </c>
      <c r="Q67" s="68"/>
    </row>
    <row r="68" spans="1:17">
      <c r="A68" s="63"/>
      <c r="B68" s="64">
        <v>361.2</v>
      </c>
      <c r="C68" s="65" t="s">
        <v>77</v>
      </c>
      <c r="D68" s="66">
        <v>0</v>
      </c>
      <c r="E68" s="66">
        <v>1529217</v>
      </c>
      <c r="F68" s="66">
        <v>0</v>
      </c>
      <c r="G68" s="66">
        <v>1348391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ref="O68:O82" si="6">SUM(D68:N68)</f>
        <v>2877608</v>
      </c>
      <c r="P68" s="67">
        <f>(O68/P$85)</f>
        <v>21.561738061876682</v>
      </c>
      <c r="Q68" s="68"/>
    </row>
    <row r="69" spans="1:17">
      <c r="A69" s="63"/>
      <c r="B69" s="64">
        <v>361.3</v>
      </c>
      <c r="C69" s="65" t="s">
        <v>78</v>
      </c>
      <c r="D69" s="66">
        <v>178459</v>
      </c>
      <c r="E69" s="66">
        <v>374019</v>
      </c>
      <c r="F69" s="66">
        <v>0</v>
      </c>
      <c r="G69" s="66">
        <v>0</v>
      </c>
      <c r="H69" s="66">
        <v>0</v>
      </c>
      <c r="I69" s="66">
        <v>444025</v>
      </c>
      <c r="J69" s="66">
        <v>129804</v>
      </c>
      <c r="K69" s="66">
        <v>11773395</v>
      </c>
      <c r="L69" s="66">
        <v>0</v>
      </c>
      <c r="M69" s="66">
        <v>0</v>
      </c>
      <c r="N69" s="66">
        <v>0</v>
      </c>
      <c r="O69" s="66">
        <f t="shared" si="6"/>
        <v>12899702</v>
      </c>
      <c r="P69" s="67">
        <f>(O69/P$85)</f>
        <v>96.656666092208098</v>
      </c>
      <c r="Q69" s="68"/>
    </row>
    <row r="70" spans="1:17">
      <c r="A70" s="63"/>
      <c r="B70" s="64">
        <v>362</v>
      </c>
      <c r="C70" s="65" t="s">
        <v>79</v>
      </c>
      <c r="D70" s="66">
        <v>7412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6"/>
        <v>7412</v>
      </c>
      <c r="P70" s="67">
        <f>(O70/P$85)</f>
        <v>5.5537655759446719E-2</v>
      </c>
      <c r="Q70" s="68"/>
    </row>
    <row r="71" spans="1:17">
      <c r="A71" s="63"/>
      <c r="B71" s="64">
        <v>364</v>
      </c>
      <c r="C71" s="65" t="s">
        <v>128</v>
      </c>
      <c r="D71" s="66">
        <v>59227</v>
      </c>
      <c r="E71" s="66">
        <v>8863</v>
      </c>
      <c r="F71" s="66">
        <v>0</v>
      </c>
      <c r="G71" s="66">
        <v>0</v>
      </c>
      <c r="H71" s="66">
        <v>0</v>
      </c>
      <c r="I71" s="66">
        <v>27579</v>
      </c>
      <c r="J71" s="66">
        <v>207011</v>
      </c>
      <c r="K71" s="66">
        <v>0</v>
      </c>
      <c r="L71" s="66">
        <v>0</v>
      </c>
      <c r="M71" s="66">
        <v>0</v>
      </c>
      <c r="N71" s="66">
        <v>0</v>
      </c>
      <c r="O71" s="66">
        <f t="shared" si="6"/>
        <v>302680</v>
      </c>
      <c r="P71" s="67">
        <f>(O71/P$85)</f>
        <v>2.2679624453952152</v>
      </c>
      <c r="Q71" s="68"/>
    </row>
    <row r="72" spans="1:17">
      <c r="A72" s="63"/>
      <c r="B72" s="64">
        <v>365</v>
      </c>
      <c r="C72" s="65" t="s">
        <v>129</v>
      </c>
      <c r="D72" s="66">
        <v>37480</v>
      </c>
      <c r="E72" s="66">
        <v>0</v>
      </c>
      <c r="F72" s="66">
        <v>0</v>
      </c>
      <c r="G72" s="66">
        <v>0</v>
      </c>
      <c r="H72" s="66">
        <v>0</v>
      </c>
      <c r="I72" s="66">
        <v>22579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6"/>
        <v>60059</v>
      </c>
      <c r="P72" s="67">
        <f>(O72/P$85)</f>
        <v>0.45001835769786974</v>
      </c>
      <c r="Q72" s="68"/>
    </row>
    <row r="73" spans="1:17">
      <c r="A73" s="63"/>
      <c r="B73" s="64">
        <v>366</v>
      </c>
      <c r="C73" s="65" t="s">
        <v>82</v>
      </c>
      <c r="D73" s="66">
        <v>189167</v>
      </c>
      <c r="E73" s="66">
        <v>115386</v>
      </c>
      <c r="F73" s="66">
        <v>0</v>
      </c>
      <c r="G73" s="66">
        <v>0</v>
      </c>
      <c r="H73" s="66">
        <v>0</v>
      </c>
      <c r="I73" s="66">
        <v>61780</v>
      </c>
      <c r="J73" s="66">
        <v>15052</v>
      </c>
      <c r="K73" s="66">
        <v>0</v>
      </c>
      <c r="L73" s="66">
        <v>0</v>
      </c>
      <c r="M73" s="66">
        <v>0</v>
      </c>
      <c r="N73" s="66">
        <v>0</v>
      </c>
      <c r="O73" s="66">
        <f t="shared" si="6"/>
        <v>381385</v>
      </c>
      <c r="P73" s="67">
        <f>(O73/P$85)</f>
        <v>2.8576941232888005</v>
      </c>
      <c r="Q73" s="68"/>
    </row>
    <row r="74" spans="1:17">
      <c r="A74" s="63"/>
      <c r="B74" s="64">
        <v>368</v>
      </c>
      <c r="C74" s="65" t="s">
        <v>84</v>
      </c>
      <c r="D74" s="66">
        <v>0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8168440</v>
      </c>
      <c r="L74" s="66">
        <v>0</v>
      </c>
      <c r="M74" s="66">
        <v>0</v>
      </c>
      <c r="N74" s="66">
        <v>0</v>
      </c>
      <c r="O74" s="66">
        <f t="shared" si="6"/>
        <v>8168440</v>
      </c>
      <c r="P74" s="67">
        <f>(O74/P$85)</f>
        <v>61.205613709079195</v>
      </c>
      <c r="Q74" s="68"/>
    </row>
    <row r="75" spans="1:17">
      <c r="A75" s="63"/>
      <c r="B75" s="64">
        <v>369.3</v>
      </c>
      <c r="C75" s="65" t="s">
        <v>130</v>
      </c>
      <c r="D75" s="66">
        <v>1804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f>SUM(D75:N75)</f>
        <v>1804</v>
      </c>
      <c r="P75" s="67">
        <f>(O75/P$85)</f>
        <v>1.3517259982466525E-2</v>
      </c>
      <c r="Q75" s="68"/>
    </row>
    <row r="76" spans="1:17">
      <c r="A76" s="63"/>
      <c r="B76" s="64">
        <v>369.9</v>
      </c>
      <c r="C76" s="65" t="s">
        <v>85</v>
      </c>
      <c r="D76" s="66">
        <v>91674</v>
      </c>
      <c r="E76" s="66">
        <v>86399</v>
      </c>
      <c r="F76" s="66">
        <v>0</v>
      </c>
      <c r="G76" s="66">
        <v>0</v>
      </c>
      <c r="H76" s="66">
        <v>0</v>
      </c>
      <c r="I76" s="66">
        <v>330863</v>
      </c>
      <c r="J76" s="66">
        <v>397993</v>
      </c>
      <c r="K76" s="66">
        <v>9047</v>
      </c>
      <c r="L76" s="66">
        <v>0</v>
      </c>
      <c r="M76" s="66">
        <v>0</v>
      </c>
      <c r="N76" s="66">
        <v>0</v>
      </c>
      <c r="O76" s="66">
        <f t="shared" si="6"/>
        <v>915976</v>
      </c>
      <c r="P76" s="67">
        <f>(O76/P$85)</f>
        <v>6.8633512914078478</v>
      </c>
      <c r="Q76" s="68"/>
    </row>
    <row r="77" spans="1:17" ht="15.75">
      <c r="A77" s="69" t="s">
        <v>52</v>
      </c>
      <c r="B77" s="70"/>
      <c r="C77" s="71"/>
      <c r="D77" s="72">
        <f>SUM(D78:D82)</f>
        <v>4058807</v>
      </c>
      <c r="E77" s="72">
        <f>SUM(E78:E82)</f>
        <v>1529223</v>
      </c>
      <c r="F77" s="72">
        <f>SUM(F78:F82)</f>
        <v>10672201</v>
      </c>
      <c r="G77" s="72">
        <f>SUM(G78:G82)</f>
        <v>110291714</v>
      </c>
      <c r="H77" s="72">
        <f>SUM(H78:H82)</f>
        <v>0</v>
      </c>
      <c r="I77" s="72">
        <f>SUM(I78:I82)</f>
        <v>31067664</v>
      </c>
      <c r="J77" s="72">
        <f>SUM(J78:J82)</f>
        <v>40000</v>
      </c>
      <c r="K77" s="72">
        <f>SUM(K78:K82)</f>
        <v>0</v>
      </c>
      <c r="L77" s="72">
        <f>SUM(L78:L82)</f>
        <v>0</v>
      </c>
      <c r="M77" s="72">
        <f>SUM(M78:M82)</f>
        <v>0</v>
      </c>
      <c r="N77" s="72">
        <f>SUM(N78:N82)</f>
        <v>0</v>
      </c>
      <c r="O77" s="72">
        <f t="shared" si="6"/>
        <v>157659609</v>
      </c>
      <c r="P77" s="74">
        <f>(O77/P$85)</f>
        <v>1181.3336605249551</v>
      </c>
      <c r="Q77" s="68"/>
    </row>
    <row r="78" spans="1:17">
      <c r="A78" s="63"/>
      <c r="B78" s="64">
        <v>381</v>
      </c>
      <c r="C78" s="65" t="s">
        <v>86</v>
      </c>
      <c r="D78" s="66">
        <v>1799365</v>
      </c>
      <c r="E78" s="66">
        <v>1389454</v>
      </c>
      <c r="F78" s="66">
        <v>10672201</v>
      </c>
      <c r="G78" s="66">
        <v>59005244</v>
      </c>
      <c r="H78" s="66">
        <v>0</v>
      </c>
      <c r="I78" s="66">
        <v>20950693</v>
      </c>
      <c r="J78" s="66">
        <v>40000</v>
      </c>
      <c r="K78" s="66">
        <v>0</v>
      </c>
      <c r="L78" s="66">
        <v>0</v>
      </c>
      <c r="M78" s="66">
        <v>0</v>
      </c>
      <c r="N78" s="66">
        <v>0</v>
      </c>
      <c r="O78" s="66">
        <f t="shared" si="6"/>
        <v>93856957</v>
      </c>
      <c r="P78" s="67">
        <f>(O78/P$85)</f>
        <v>703.2643508493245</v>
      </c>
      <c r="Q78" s="68"/>
    </row>
    <row r="79" spans="1:17">
      <c r="A79" s="63"/>
      <c r="B79" s="64">
        <v>383.1</v>
      </c>
      <c r="C79" s="65" t="s">
        <v>180</v>
      </c>
      <c r="D79" s="66">
        <v>288472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f t="shared" si="6"/>
        <v>288472</v>
      </c>
      <c r="P79" s="67">
        <f>(O79/P$85)</f>
        <v>2.1615027836264322</v>
      </c>
      <c r="Q79" s="68"/>
    </row>
    <row r="80" spans="1:17">
      <c r="A80" s="63"/>
      <c r="B80" s="64">
        <v>384</v>
      </c>
      <c r="C80" s="65" t="s">
        <v>111</v>
      </c>
      <c r="D80" s="66">
        <v>1950817</v>
      </c>
      <c r="E80" s="66">
        <v>0</v>
      </c>
      <c r="F80" s="66">
        <v>0</v>
      </c>
      <c r="G80" s="66">
        <v>51286470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f t="shared" si="6"/>
        <v>53237287</v>
      </c>
      <c r="P80" s="67">
        <f>(O80/P$85)</f>
        <v>398.90368577615595</v>
      </c>
      <c r="Q80" s="68"/>
    </row>
    <row r="81" spans="1:120">
      <c r="A81" s="63"/>
      <c r="B81" s="64">
        <v>388.1</v>
      </c>
      <c r="C81" s="65" t="s">
        <v>150</v>
      </c>
      <c r="D81" s="66">
        <v>20153</v>
      </c>
      <c r="E81" s="66">
        <v>139769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f t="shared" si="6"/>
        <v>159922</v>
      </c>
      <c r="P81" s="67">
        <f>(O81/P$85)</f>
        <v>1.1982856158071018</v>
      </c>
      <c r="Q81" s="68"/>
    </row>
    <row r="82" spans="1:120" ht="15.75" thickBot="1">
      <c r="A82" s="63"/>
      <c r="B82" s="64">
        <v>389.8</v>
      </c>
      <c r="C82" s="65" t="s">
        <v>88</v>
      </c>
      <c r="D82" s="66">
        <v>0</v>
      </c>
      <c r="E82" s="66">
        <v>0</v>
      </c>
      <c r="F82" s="66">
        <v>0</v>
      </c>
      <c r="G82" s="66">
        <v>0</v>
      </c>
      <c r="H82" s="66">
        <v>0</v>
      </c>
      <c r="I82" s="66">
        <v>10116971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f t="shared" si="6"/>
        <v>10116971</v>
      </c>
      <c r="P82" s="67">
        <f>(O82/P$85)</f>
        <v>75.805835500041212</v>
      </c>
      <c r="Q82" s="68"/>
    </row>
    <row r="83" spans="1:120" ht="16.5" thickBot="1">
      <c r="A83" s="79" t="s">
        <v>71</v>
      </c>
      <c r="B83" s="80"/>
      <c r="C83" s="81"/>
      <c r="D83" s="82">
        <f>SUM(D5,D13,D23,D42,D62,D66,D77)</f>
        <v>107637997</v>
      </c>
      <c r="E83" s="82">
        <f>SUM(E5,E13,E23,E42,E62,E66,E77)</f>
        <v>35950476</v>
      </c>
      <c r="F83" s="82">
        <f>SUM(F5,F13,F23,F42,F62,F66,F77)</f>
        <v>18044586</v>
      </c>
      <c r="G83" s="82">
        <f>SUM(G5,G13,G23,G42,G62,G66,G77)</f>
        <v>113841337</v>
      </c>
      <c r="H83" s="82">
        <f>SUM(H5,H13,H23,H42,H62,H66,H77)</f>
        <v>0</v>
      </c>
      <c r="I83" s="82">
        <f>SUM(I5,I13,I23,I42,I62,I66,I77)</f>
        <v>105855744</v>
      </c>
      <c r="J83" s="82">
        <f>SUM(J5,J13,J23,J42,J62,J66,J77)</f>
        <v>32576609</v>
      </c>
      <c r="K83" s="82">
        <f>SUM(K5,K13,K23,K42,K62,K66,K77)</f>
        <v>24267808</v>
      </c>
      <c r="L83" s="82">
        <f>SUM(L5,L13,L23,L42,L62,L66,L77)</f>
        <v>0</v>
      </c>
      <c r="M83" s="82">
        <f>SUM(M5,M13,M23,M42,M62,M66,M77)</f>
        <v>0</v>
      </c>
      <c r="N83" s="82">
        <f>SUM(N5,N13,N23,N42,N62,N66,N77)</f>
        <v>0</v>
      </c>
      <c r="O83" s="82">
        <f>SUM(D83:N83)</f>
        <v>438174557</v>
      </c>
      <c r="P83" s="83">
        <f>(O83/P$85)</f>
        <v>3283.2147476003865</v>
      </c>
      <c r="Q83" s="61"/>
      <c r="R83" s="84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</row>
    <row r="84" spans="1:120">
      <c r="A84" s="85"/>
      <c r="B84" s="86"/>
      <c r="C84" s="86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8"/>
    </row>
    <row r="85" spans="1:120">
      <c r="A85" s="89"/>
      <c r="B85" s="90"/>
      <c r="C85" s="90"/>
      <c r="D85" s="91"/>
      <c r="E85" s="91"/>
      <c r="F85" s="91"/>
      <c r="G85" s="91"/>
      <c r="H85" s="91"/>
      <c r="I85" s="91"/>
      <c r="J85" s="91"/>
      <c r="K85" s="91"/>
      <c r="L85" s="91"/>
      <c r="M85" s="94" t="s">
        <v>182</v>
      </c>
      <c r="N85" s="94"/>
      <c r="O85" s="94"/>
      <c r="P85" s="92">
        <v>133459</v>
      </c>
    </row>
    <row r="86" spans="1:120">
      <c r="A86" s="95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7"/>
    </row>
    <row r="87" spans="1:120" ht="15.75" customHeight="1" thickBot="1">
      <c r="A87" s="98" t="s">
        <v>103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100"/>
    </row>
  </sheetData>
  <mergeCells count="10">
    <mergeCell ref="M85:O85"/>
    <mergeCell ref="A86:P86"/>
    <mergeCell ref="A87:P8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89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36410030</v>
      </c>
      <c r="E5" s="27">
        <f t="shared" si="0"/>
        <v>566193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36976223</v>
      </c>
      <c r="O5" s="33">
        <f t="shared" ref="O5:O36" si="1">(N5/O$81)</f>
        <v>349.44216793460282</v>
      </c>
      <c r="P5" s="6"/>
    </row>
    <row r="6" spans="1:133">
      <c r="A6" s="12"/>
      <c r="B6" s="25">
        <v>311</v>
      </c>
      <c r="C6" s="20" t="s">
        <v>3</v>
      </c>
      <c r="D6" s="46">
        <v>21691602</v>
      </c>
      <c r="E6" s="46">
        <v>566193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22257795</v>
      </c>
      <c r="O6" s="47">
        <f t="shared" si="1"/>
        <v>210.34631195955205</v>
      </c>
      <c r="P6" s="9"/>
    </row>
    <row r="7" spans="1:133">
      <c r="A7" s="12"/>
      <c r="B7" s="25">
        <v>312.10000000000002</v>
      </c>
      <c r="C7" s="20" t="s">
        <v>142</v>
      </c>
      <c r="D7" s="46">
        <v>3287172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3287172</v>
      </c>
      <c r="O7" s="47">
        <f t="shared" si="1"/>
        <v>31.065274299484951</v>
      </c>
      <c r="P7" s="9"/>
    </row>
    <row r="8" spans="1:133">
      <c r="A8" s="12"/>
      <c r="B8" s="25">
        <v>314.10000000000002</v>
      </c>
      <c r="C8" s="20" t="s">
        <v>12</v>
      </c>
      <c r="D8" s="46">
        <v>6533657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6533657</v>
      </c>
      <c r="O8" s="47">
        <f t="shared" si="1"/>
        <v>61.746037896328495</v>
      </c>
      <c r="P8" s="9"/>
    </row>
    <row r="9" spans="1:133">
      <c r="A9" s="12"/>
      <c r="B9" s="25">
        <v>314.3</v>
      </c>
      <c r="C9" s="20" t="s">
        <v>13</v>
      </c>
      <c r="D9" s="46">
        <v>1234210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1234210</v>
      </c>
      <c r="O9" s="47">
        <f t="shared" si="1"/>
        <v>11.663847280631291</v>
      </c>
      <c r="P9" s="9"/>
    </row>
    <row r="10" spans="1:133">
      <c r="A10" s="12"/>
      <c r="B10" s="25">
        <v>314.39999999999998</v>
      </c>
      <c r="C10" s="20" t="s">
        <v>14</v>
      </c>
      <c r="D10" s="46">
        <v>115725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115725</v>
      </c>
      <c r="O10" s="47">
        <f t="shared" si="1"/>
        <v>1.0936540188064074</v>
      </c>
      <c r="P10" s="9"/>
    </row>
    <row r="11" spans="1:133">
      <c r="A11" s="12"/>
      <c r="B11" s="25">
        <v>315</v>
      </c>
      <c r="C11" s="20" t="s">
        <v>116</v>
      </c>
      <c r="D11" s="46">
        <v>3014756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3014756</v>
      </c>
      <c r="O11" s="47">
        <f t="shared" si="1"/>
        <v>28.490818882011055</v>
      </c>
      <c r="P11" s="9"/>
    </row>
    <row r="12" spans="1:133">
      <c r="A12" s="12"/>
      <c r="B12" s="25">
        <v>316</v>
      </c>
      <c r="C12" s="20" t="s">
        <v>117</v>
      </c>
      <c r="D12" s="46">
        <v>532908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532908</v>
      </c>
      <c r="O12" s="47">
        <f t="shared" si="1"/>
        <v>5.0362235977885934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5335605</v>
      </c>
      <c r="E13" s="32">
        <f t="shared" si="3"/>
        <v>639943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936880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6912428</v>
      </c>
      <c r="O13" s="45">
        <f t="shared" si="1"/>
        <v>65.325596560034015</v>
      </c>
      <c r="P13" s="10"/>
    </row>
    <row r="14" spans="1:133">
      <c r="A14" s="12"/>
      <c r="B14" s="25">
        <v>322</v>
      </c>
      <c r="C14" s="20" t="s">
        <v>0</v>
      </c>
      <c r="D14" s="46">
        <v>239567</v>
      </c>
      <c r="E14" s="46">
        <v>0</v>
      </c>
      <c r="F14" s="46">
        <v>0</v>
      </c>
      <c r="G14" s="46">
        <v>0</v>
      </c>
      <c r="H14" s="46">
        <v>0</v>
      </c>
      <c r="I14" s="46">
        <v>724484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964051</v>
      </c>
      <c r="O14" s="47">
        <f t="shared" si="1"/>
        <v>9.1107215423144172</v>
      </c>
      <c r="P14" s="9"/>
    </row>
    <row r="15" spans="1:133">
      <c r="A15" s="12"/>
      <c r="B15" s="25">
        <v>323.10000000000002</v>
      </c>
      <c r="C15" s="20" t="s">
        <v>18</v>
      </c>
      <c r="D15" s="46">
        <v>5046794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5046794</v>
      </c>
      <c r="O15" s="47">
        <f t="shared" si="1"/>
        <v>47.694504559845015</v>
      </c>
      <c r="P15" s="9"/>
    </row>
    <row r="16" spans="1:133">
      <c r="A16" s="12"/>
      <c r="B16" s="25">
        <v>323.39999999999998</v>
      </c>
      <c r="C16" s="20" t="s">
        <v>19</v>
      </c>
      <c r="D16" s="46">
        <v>43942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43942</v>
      </c>
      <c r="O16" s="47">
        <f t="shared" si="1"/>
        <v>0.41527193687095404</v>
      </c>
      <c r="P16" s="9"/>
    </row>
    <row r="17" spans="1:16">
      <c r="A17" s="12"/>
      <c r="B17" s="25">
        <v>324.12</v>
      </c>
      <c r="C17" s="20" t="s">
        <v>105</v>
      </c>
      <c r="D17" s="46">
        <v>0</v>
      </c>
      <c r="E17" s="46">
        <v>72686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72686</v>
      </c>
      <c r="O17" s="47">
        <f t="shared" si="1"/>
        <v>0.68691584368945802</v>
      </c>
      <c r="P17" s="9"/>
    </row>
    <row r="18" spans="1:16">
      <c r="A18" s="12"/>
      <c r="B18" s="25">
        <v>324.32</v>
      </c>
      <c r="C18" s="20" t="s">
        <v>106</v>
      </c>
      <c r="D18" s="46">
        <v>0</v>
      </c>
      <c r="E18" s="46">
        <v>448127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448127</v>
      </c>
      <c r="O18" s="47">
        <f t="shared" si="1"/>
        <v>4.2350044889665925</v>
      </c>
      <c r="P18" s="9"/>
    </row>
    <row r="19" spans="1:16">
      <c r="A19" s="12"/>
      <c r="B19" s="25">
        <v>324.62</v>
      </c>
      <c r="C19" s="20" t="s">
        <v>107</v>
      </c>
      <c r="D19" s="46">
        <v>0</v>
      </c>
      <c r="E19" s="46">
        <v>119130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119130</v>
      </c>
      <c r="O19" s="47">
        <f t="shared" si="1"/>
        <v>1.1258328214336342</v>
      </c>
      <c r="P19" s="9"/>
    </row>
    <row r="20" spans="1:16">
      <c r="A20" s="12"/>
      <c r="B20" s="25">
        <v>325.10000000000002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194047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194047</v>
      </c>
      <c r="O20" s="47">
        <f t="shared" si="1"/>
        <v>1.8338326324245144</v>
      </c>
      <c r="P20" s="9"/>
    </row>
    <row r="21" spans="1:16">
      <c r="A21" s="12"/>
      <c r="B21" s="25">
        <v>329</v>
      </c>
      <c r="C21" s="20" t="s">
        <v>108</v>
      </c>
      <c r="D21" s="46">
        <v>5302</v>
      </c>
      <c r="E21" s="46">
        <v>0</v>
      </c>
      <c r="F21" s="46">
        <v>0</v>
      </c>
      <c r="G21" s="46">
        <v>0</v>
      </c>
      <c r="H21" s="46">
        <v>0</v>
      </c>
      <c r="I21" s="46">
        <v>18349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5">SUM(D21:M21)</f>
        <v>23651</v>
      </c>
      <c r="O21" s="47">
        <f t="shared" si="1"/>
        <v>0.22351273448943912</v>
      </c>
      <c r="P21" s="9"/>
    </row>
    <row r="22" spans="1:16" ht="15.75">
      <c r="A22" s="29" t="s">
        <v>26</v>
      </c>
      <c r="B22" s="30"/>
      <c r="C22" s="31"/>
      <c r="D22" s="32">
        <f t="shared" ref="D22:M22" si="6">SUM(D23:D39)</f>
        <v>9173022</v>
      </c>
      <c r="E22" s="32">
        <f t="shared" si="6"/>
        <v>1064223</v>
      </c>
      <c r="F22" s="32">
        <f t="shared" si="6"/>
        <v>0</v>
      </c>
      <c r="G22" s="32">
        <f t="shared" si="6"/>
        <v>6036870</v>
      </c>
      <c r="H22" s="32">
        <f t="shared" si="6"/>
        <v>0</v>
      </c>
      <c r="I22" s="32">
        <f t="shared" si="6"/>
        <v>19965</v>
      </c>
      <c r="J22" s="32">
        <f t="shared" si="6"/>
        <v>50790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16344870</v>
      </c>
      <c r="O22" s="45">
        <f t="shared" si="1"/>
        <v>154.46647450739499</v>
      </c>
      <c r="P22" s="10"/>
    </row>
    <row r="23" spans="1:16">
      <c r="A23" s="12"/>
      <c r="B23" s="25">
        <v>331.2</v>
      </c>
      <c r="C23" s="20" t="s">
        <v>25</v>
      </c>
      <c r="D23" s="46">
        <v>84456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84456</v>
      </c>
      <c r="O23" s="47">
        <f t="shared" si="1"/>
        <v>0.79814771062703771</v>
      </c>
      <c r="P23" s="9"/>
    </row>
    <row r="24" spans="1:16">
      <c r="A24" s="12"/>
      <c r="B24" s="25">
        <v>331.49</v>
      </c>
      <c r="C24" s="20" t="s">
        <v>118</v>
      </c>
      <c r="D24" s="46">
        <v>0</v>
      </c>
      <c r="E24" s="46">
        <v>0</v>
      </c>
      <c r="F24" s="46">
        <v>0</v>
      </c>
      <c r="G24" s="46">
        <v>1285724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1285724</v>
      </c>
      <c r="O24" s="47">
        <f t="shared" si="1"/>
        <v>12.150678070216888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532267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532267</v>
      </c>
      <c r="O25" s="47">
        <f t="shared" si="1"/>
        <v>5.0301658555025277</v>
      </c>
      <c r="P25" s="9"/>
    </row>
    <row r="26" spans="1:16">
      <c r="A26" s="12"/>
      <c r="B26" s="25">
        <v>331.7</v>
      </c>
      <c r="C26" s="20" t="s">
        <v>100</v>
      </c>
      <c r="D26" s="46">
        <v>0</v>
      </c>
      <c r="E26" s="46">
        <v>100530</v>
      </c>
      <c r="F26" s="46">
        <v>0</v>
      </c>
      <c r="G26" s="46">
        <v>262081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362611</v>
      </c>
      <c r="O26" s="47">
        <f t="shared" si="1"/>
        <v>3.4268392949959834</v>
      </c>
      <c r="P26" s="9"/>
    </row>
    <row r="27" spans="1:16">
      <c r="A27" s="12"/>
      <c r="B27" s="25">
        <v>334.2</v>
      </c>
      <c r="C27" s="20" t="s">
        <v>30</v>
      </c>
      <c r="D27" s="46">
        <v>49900</v>
      </c>
      <c r="E27" s="46">
        <v>0</v>
      </c>
      <c r="F27" s="46">
        <v>0</v>
      </c>
      <c r="G27" s="46">
        <v>2209235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2259135</v>
      </c>
      <c r="O27" s="47">
        <f t="shared" si="1"/>
        <v>21.349855880546237</v>
      </c>
      <c r="P27" s="9"/>
    </row>
    <row r="28" spans="1:16">
      <c r="A28" s="12"/>
      <c r="B28" s="25">
        <v>334.36</v>
      </c>
      <c r="C28" s="20" t="s">
        <v>31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19965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7">SUM(D28:M28)</f>
        <v>19965</v>
      </c>
      <c r="O28" s="47">
        <f t="shared" si="1"/>
        <v>0.18867835373056749</v>
      </c>
      <c r="P28" s="9"/>
    </row>
    <row r="29" spans="1:16">
      <c r="A29" s="12"/>
      <c r="B29" s="25">
        <v>334.49</v>
      </c>
      <c r="C29" s="20" t="s">
        <v>32</v>
      </c>
      <c r="D29" s="46">
        <v>9362</v>
      </c>
      <c r="E29" s="46">
        <v>0</v>
      </c>
      <c r="F29" s="46">
        <v>0</v>
      </c>
      <c r="G29" s="46">
        <v>2279830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2289192</v>
      </c>
      <c r="O29" s="47">
        <f t="shared" si="1"/>
        <v>21.63390823607239</v>
      </c>
      <c r="P29" s="9"/>
    </row>
    <row r="30" spans="1:16">
      <c r="A30" s="12"/>
      <c r="B30" s="25">
        <v>334.5</v>
      </c>
      <c r="C30" s="20" t="s">
        <v>33</v>
      </c>
      <c r="D30" s="46">
        <v>0</v>
      </c>
      <c r="E30" s="46">
        <v>86956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86956</v>
      </c>
      <c r="O30" s="47">
        <f t="shared" si="1"/>
        <v>0.82177385058829089</v>
      </c>
      <c r="P30" s="9"/>
    </row>
    <row r="31" spans="1:16">
      <c r="A31" s="12"/>
      <c r="B31" s="25">
        <v>335.12</v>
      </c>
      <c r="C31" s="20" t="s">
        <v>119</v>
      </c>
      <c r="D31" s="46">
        <v>3603840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3603840</v>
      </c>
      <c r="O31" s="47">
        <f t="shared" si="1"/>
        <v>34.057931295184993</v>
      </c>
      <c r="P31" s="9"/>
    </row>
    <row r="32" spans="1:16">
      <c r="A32" s="12"/>
      <c r="B32" s="25">
        <v>335.14</v>
      </c>
      <c r="C32" s="20" t="s">
        <v>120</v>
      </c>
      <c r="D32" s="46">
        <v>2256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2256</v>
      </c>
      <c r="O32" s="47">
        <f t="shared" si="1"/>
        <v>2.1320228701034824E-2</v>
      </c>
      <c r="P32" s="9"/>
    </row>
    <row r="33" spans="1:16">
      <c r="A33" s="12"/>
      <c r="B33" s="25">
        <v>335.15</v>
      </c>
      <c r="C33" s="20" t="s">
        <v>121</v>
      </c>
      <c r="D33" s="46">
        <v>25118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25118</v>
      </c>
      <c r="O33" s="47">
        <f t="shared" si="1"/>
        <v>0.23737655341870245</v>
      </c>
      <c r="P33" s="9"/>
    </row>
    <row r="34" spans="1:16">
      <c r="A34" s="12"/>
      <c r="B34" s="25">
        <v>335.18</v>
      </c>
      <c r="C34" s="20" t="s">
        <v>122</v>
      </c>
      <c r="D34" s="46">
        <v>5245081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5245081</v>
      </c>
      <c r="O34" s="47">
        <f t="shared" si="1"/>
        <v>49.568407125643809</v>
      </c>
      <c r="P34" s="9"/>
    </row>
    <row r="35" spans="1:16">
      <c r="A35" s="12"/>
      <c r="B35" s="25">
        <v>335.21</v>
      </c>
      <c r="C35" s="20" t="s">
        <v>40</v>
      </c>
      <c r="D35" s="46">
        <v>33729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33729</v>
      </c>
      <c r="O35" s="47">
        <f t="shared" si="1"/>
        <v>0.31875442990124275</v>
      </c>
      <c r="P35" s="9"/>
    </row>
    <row r="36" spans="1:16">
      <c r="A36" s="12"/>
      <c r="B36" s="25">
        <v>335.49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50790</v>
      </c>
      <c r="K36" s="46">
        <v>0</v>
      </c>
      <c r="L36" s="46">
        <v>0</v>
      </c>
      <c r="M36" s="46">
        <v>0</v>
      </c>
      <c r="N36" s="46">
        <f t="shared" si="7"/>
        <v>50790</v>
      </c>
      <c r="O36" s="47">
        <f t="shared" si="1"/>
        <v>0.4799886594528186</v>
      </c>
      <c r="P36" s="9"/>
    </row>
    <row r="37" spans="1:16">
      <c r="A37" s="12"/>
      <c r="B37" s="25">
        <v>337.2</v>
      </c>
      <c r="C37" s="20" t="s">
        <v>42</v>
      </c>
      <c r="D37" s="46">
        <v>0</v>
      </c>
      <c r="E37" s="46">
        <v>93000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93000</v>
      </c>
      <c r="O37" s="47">
        <f t="shared" ref="O37:O68" si="8">(N37/O$81)</f>
        <v>0.87889240655861645</v>
      </c>
      <c r="P37" s="9"/>
    </row>
    <row r="38" spans="1:16">
      <c r="A38" s="12"/>
      <c r="B38" s="25">
        <v>337.5</v>
      </c>
      <c r="C38" s="20" t="s">
        <v>43</v>
      </c>
      <c r="D38" s="46">
        <v>82930</v>
      </c>
      <c r="E38" s="46">
        <v>251470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334400</v>
      </c>
      <c r="O38" s="47">
        <f t="shared" si="8"/>
        <v>3.1602324812172187</v>
      </c>
      <c r="P38" s="9"/>
    </row>
    <row r="39" spans="1:16">
      <c r="A39" s="12"/>
      <c r="B39" s="25">
        <v>338</v>
      </c>
      <c r="C39" s="20" t="s">
        <v>45</v>
      </c>
      <c r="D39" s="46">
        <v>36350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36350</v>
      </c>
      <c r="O39" s="47">
        <f t="shared" si="8"/>
        <v>0.34352407503662052</v>
      </c>
      <c r="P39" s="9"/>
    </row>
    <row r="40" spans="1:16" ht="15.75">
      <c r="A40" s="29" t="s">
        <v>50</v>
      </c>
      <c r="B40" s="30"/>
      <c r="C40" s="31"/>
      <c r="D40" s="32">
        <f t="shared" ref="D40:M40" si="9">SUM(D41:D60)</f>
        <v>2993838</v>
      </c>
      <c r="E40" s="32">
        <f t="shared" si="9"/>
        <v>561426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32985791</v>
      </c>
      <c r="J40" s="32">
        <f t="shared" si="9"/>
        <v>16653119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53194174</v>
      </c>
      <c r="O40" s="45">
        <f t="shared" si="8"/>
        <v>502.7092000189009</v>
      </c>
      <c r="P40" s="10"/>
    </row>
    <row r="41" spans="1:16">
      <c r="A41" s="12"/>
      <c r="B41" s="25">
        <v>341.2</v>
      </c>
      <c r="C41" s="20" t="s">
        <v>124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16653119</v>
      </c>
      <c r="K41" s="46">
        <v>0</v>
      </c>
      <c r="L41" s="46">
        <v>0</v>
      </c>
      <c r="M41" s="46">
        <v>0</v>
      </c>
      <c r="N41" s="46">
        <f t="shared" ref="N41:N60" si="10">SUM(D41:M41)</f>
        <v>16653119</v>
      </c>
      <c r="O41" s="47">
        <f t="shared" si="8"/>
        <v>157.37956811416151</v>
      </c>
      <c r="P41" s="9"/>
    </row>
    <row r="42" spans="1:16">
      <c r="A42" s="12"/>
      <c r="B42" s="25">
        <v>341.3</v>
      </c>
      <c r="C42" s="20" t="s">
        <v>125</v>
      </c>
      <c r="D42" s="46">
        <v>376446</v>
      </c>
      <c r="E42" s="46">
        <v>254501</v>
      </c>
      <c r="F42" s="46">
        <v>0</v>
      </c>
      <c r="G42" s="46">
        <v>0</v>
      </c>
      <c r="H42" s="46">
        <v>0</v>
      </c>
      <c r="I42" s="46">
        <v>18353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649300</v>
      </c>
      <c r="O42" s="47">
        <f t="shared" si="8"/>
        <v>6.1361810707366633</v>
      </c>
      <c r="P42" s="9"/>
    </row>
    <row r="43" spans="1:16">
      <c r="A43" s="12"/>
      <c r="B43" s="25">
        <v>341.9</v>
      </c>
      <c r="C43" s="20" t="s">
        <v>143</v>
      </c>
      <c r="D43" s="46">
        <v>190561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190561</v>
      </c>
      <c r="O43" s="47">
        <f t="shared" si="8"/>
        <v>1.8008883428625431</v>
      </c>
      <c r="P43" s="9"/>
    </row>
    <row r="44" spans="1:16">
      <c r="A44" s="12"/>
      <c r="B44" s="25">
        <v>342.1</v>
      </c>
      <c r="C44" s="20" t="s">
        <v>55</v>
      </c>
      <c r="D44" s="46">
        <v>18347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18347</v>
      </c>
      <c r="O44" s="47">
        <f t="shared" si="8"/>
        <v>0.17338751594764448</v>
      </c>
      <c r="P44" s="9"/>
    </row>
    <row r="45" spans="1:16">
      <c r="A45" s="12"/>
      <c r="B45" s="25">
        <v>342.2</v>
      </c>
      <c r="C45" s="20" t="s">
        <v>56</v>
      </c>
      <c r="D45" s="46">
        <v>191585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191585</v>
      </c>
      <c r="O45" s="47">
        <f t="shared" si="8"/>
        <v>1.8105656097906724</v>
      </c>
      <c r="P45" s="9"/>
    </row>
    <row r="46" spans="1:16">
      <c r="A46" s="12"/>
      <c r="B46" s="25">
        <v>342.5</v>
      </c>
      <c r="C46" s="20" t="s">
        <v>57</v>
      </c>
      <c r="D46" s="46">
        <v>38580</v>
      </c>
      <c r="E46" s="46">
        <v>0</v>
      </c>
      <c r="F46" s="46">
        <v>0</v>
      </c>
      <c r="G46" s="46">
        <v>0</v>
      </c>
      <c r="H46" s="46">
        <v>0</v>
      </c>
      <c r="I46" s="46">
        <v>65820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104400</v>
      </c>
      <c r="O46" s="47">
        <f t="shared" si="8"/>
        <v>0.98662760478193068</v>
      </c>
      <c r="P46" s="9"/>
    </row>
    <row r="47" spans="1:16">
      <c r="A47" s="12"/>
      <c r="B47" s="25">
        <v>342.9</v>
      </c>
      <c r="C47" s="20" t="s">
        <v>58</v>
      </c>
      <c r="D47" s="46">
        <v>44112</v>
      </c>
      <c r="E47" s="46">
        <v>4500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48612</v>
      </c>
      <c r="O47" s="47">
        <f t="shared" si="8"/>
        <v>0.45940556631857488</v>
      </c>
      <c r="P47" s="9"/>
    </row>
    <row r="48" spans="1:16">
      <c r="A48" s="12"/>
      <c r="B48" s="25">
        <v>343.3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13323766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13323766</v>
      </c>
      <c r="O48" s="47">
        <f t="shared" si="8"/>
        <v>125.91566413079431</v>
      </c>
      <c r="P48" s="9"/>
    </row>
    <row r="49" spans="1:16">
      <c r="A49" s="12"/>
      <c r="B49" s="25">
        <v>343.4</v>
      </c>
      <c r="C49" s="20" t="s">
        <v>60</v>
      </c>
      <c r="D49" s="46">
        <v>206274</v>
      </c>
      <c r="E49" s="46">
        <v>0</v>
      </c>
      <c r="F49" s="46">
        <v>0</v>
      </c>
      <c r="G49" s="46">
        <v>0</v>
      </c>
      <c r="H49" s="46">
        <v>0</v>
      </c>
      <c r="I49" s="46">
        <v>4836889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5043163</v>
      </c>
      <c r="O49" s="47">
        <f t="shared" si="8"/>
        <v>47.66018995416529</v>
      </c>
      <c r="P49" s="9"/>
    </row>
    <row r="50" spans="1:16">
      <c r="A50" s="12"/>
      <c r="B50" s="25">
        <v>343.5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9488218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9488218</v>
      </c>
      <c r="O50" s="47">
        <f t="shared" si="8"/>
        <v>89.667986580352505</v>
      </c>
      <c r="P50" s="9"/>
    </row>
    <row r="51" spans="1:16">
      <c r="A51" s="12"/>
      <c r="B51" s="25">
        <v>343.6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1258438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1258438</v>
      </c>
      <c r="O51" s="47">
        <f t="shared" si="8"/>
        <v>11.892812928223787</v>
      </c>
      <c r="P51" s="9"/>
    </row>
    <row r="52" spans="1:16">
      <c r="A52" s="12"/>
      <c r="B52" s="25">
        <v>343.7</v>
      </c>
      <c r="C52" s="20" t="s">
        <v>63</v>
      </c>
      <c r="D52" s="46">
        <v>0</v>
      </c>
      <c r="E52" s="46">
        <v>2830</v>
      </c>
      <c r="F52" s="46">
        <v>0</v>
      </c>
      <c r="G52" s="46">
        <v>0</v>
      </c>
      <c r="H52" s="46">
        <v>0</v>
      </c>
      <c r="I52" s="46">
        <v>3993720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3996550</v>
      </c>
      <c r="O52" s="47">
        <f t="shared" si="8"/>
        <v>37.769219864858478</v>
      </c>
      <c r="P52" s="9"/>
    </row>
    <row r="53" spans="1:16">
      <c r="A53" s="12"/>
      <c r="B53" s="25">
        <v>343.9</v>
      </c>
      <c r="C53" s="20" t="s">
        <v>64</v>
      </c>
      <c r="D53" s="46">
        <v>0</v>
      </c>
      <c r="E53" s="46">
        <v>14937</v>
      </c>
      <c r="F53" s="46">
        <v>0</v>
      </c>
      <c r="G53" s="46">
        <v>0</v>
      </c>
      <c r="H53" s="46">
        <v>0</v>
      </c>
      <c r="I53" s="46">
        <v>587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15524</v>
      </c>
      <c r="O53" s="47">
        <f t="shared" si="8"/>
        <v>0.14670887870339744</v>
      </c>
      <c r="P53" s="9"/>
    </row>
    <row r="54" spans="1:16">
      <c r="A54" s="12"/>
      <c r="B54" s="25">
        <v>344.9</v>
      </c>
      <c r="C54" s="20" t="s">
        <v>126</v>
      </c>
      <c r="D54" s="46">
        <v>149682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149682</v>
      </c>
      <c r="O54" s="47">
        <f t="shared" si="8"/>
        <v>1.4145631526721165</v>
      </c>
      <c r="P54" s="9"/>
    </row>
    <row r="55" spans="1:16">
      <c r="A55" s="12"/>
      <c r="B55" s="25">
        <v>345.9</v>
      </c>
      <c r="C55" s="20" t="s">
        <v>66</v>
      </c>
      <c r="D55" s="46">
        <v>0</v>
      </c>
      <c r="E55" s="46">
        <v>284658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284658</v>
      </c>
      <c r="O55" s="47">
        <f t="shared" si="8"/>
        <v>2.6901478996361576</v>
      </c>
      <c r="P55" s="9"/>
    </row>
    <row r="56" spans="1:16">
      <c r="A56" s="12"/>
      <c r="B56" s="25">
        <v>347.2</v>
      </c>
      <c r="C56" s="20" t="s">
        <v>67</v>
      </c>
      <c r="D56" s="46">
        <v>168500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168500</v>
      </c>
      <c r="O56" s="47">
        <f t="shared" si="8"/>
        <v>1.5924018333884611</v>
      </c>
      <c r="P56" s="9"/>
    </row>
    <row r="57" spans="1:16">
      <c r="A57" s="12"/>
      <c r="B57" s="25">
        <v>347.4</v>
      </c>
      <c r="C57" s="20" t="s">
        <v>68</v>
      </c>
      <c r="D57" s="46">
        <v>7968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7968</v>
      </c>
      <c r="O57" s="47">
        <f t="shared" si="8"/>
        <v>7.5301233284505983E-2</v>
      </c>
      <c r="P57" s="9"/>
    </row>
    <row r="58" spans="1:16">
      <c r="A58" s="12"/>
      <c r="B58" s="25">
        <v>347.5</v>
      </c>
      <c r="C58" s="20" t="s">
        <v>69</v>
      </c>
      <c r="D58" s="46">
        <v>86482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86482</v>
      </c>
      <c r="O58" s="47">
        <f t="shared" si="8"/>
        <v>0.81729433445163724</v>
      </c>
      <c r="P58" s="9"/>
    </row>
    <row r="59" spans="1:16">
      <c r="A59" s="12"/>
      <c r="B59" s="25">
        <v>347.9</v>
      </c>
      <c r="C59" s="20" t="s">
        <v>70</v>
      </c>
      <c r="D59" s="46">
        <v>1268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1268</v>
      </c>
      <c r="O59" s="47">
        <f t="shared" si="8"/>
        <v>1.1983178188347588E-2</v>
      </c>
      <c r="P59" s="9"/>
    </row>
    <row r="60" spans="1:16">
      <c r="A60" s="12"/>
      <c r="B60" s="25">
        <v>349</v>
      </c>
      <c r="C60" s="20" t="s">
        <v>1</v>
      </c>
      <c r="D60" s="46">
        <v>1514033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1514033</v>
      </c>
      <c r="O60" s="47">
        <f t="shared" si="8"/>
        <v>14.308302225582384</v>
      </c>
      <c r="P60" s="9"/>
    </row>
    <row r="61" spans="1:16" ht="15.75">
      <c r="A61" s="29" t="s">
        <v>51</v>
      </c>
      <c r="B61" s="30"/>
      <c r="C61" s="31"/>
      <c r="D61" s="32">
        <f t="shared" ref="D61:M61" si="11">SUM(D62:D64)</f>
        <v>542194</v>
      </c>
      <c r="E61" s="32">
        <f t="shared" si="11"/>
        <v>1011798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6" si="12">SUM(D61:M61)</f>
        <v>1553992</v>
      </c>
      <c r="O61" s="45">
        <f t="shared" si="8"/>
        <v>14.68593299626707</v>
      </c>
      <c r="P61" s="10"/>
    </row>
    <row r="62" spans="1:16">
      <c r="A62" s="13"/>
      <c r="B62" s="39">
        <v>351.1</v>
      </c>
      <c r="C62" s="21" t="s">
        <v>73</v>
      </c>
      <c r="D62" s="46">
        <v>216478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216478</v>
      </c>
      <c r="O62" s="47">
        <f t="shared" si="8"/>
        <v>2.0458158106128619</v>
      </c>
      <c r="P62" s="9"/>
    </row>
    <row r="63" spans="1:16">
      <c r="A63" s="13"/>
      <c r="B63" s="39">
        <v>354</v>
      </c>
      <c r="C63" s="21" t="s">
        <v>74</v>
      </c>
      <c r="D63" s="46">
        <v>325716</v>
      </c>
      <c r="E63" s="46">
        <v>153723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479439</v>
      </c>
      <c r="O63" s="47">
        <f t="shared" si="8"/>
        <v>4.5309171667532961</v>
      </c>
      <c r="P63" s="9"/>
    </row>
    <row r="64" spans="1:16">
      <c r="A64" s="13"/>
      <c r="B64" s="39">
        <v>359</v>
      </c>
      <c r="C64" s="21" t="s">
        <v>75</v>
      </c>
      <c r="D64" s="46">
        <v>0</v>
      </c>
      <c r="E64" s="46">
        <v>858075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858075</v>
      </c>
      <c r="O64" s="47">
        <f t="shared" si="8"/>
        <v>8.1092000189009124</v>
      </c>
      <c r="P64" s="9"/>
    </row>
    <row r="65" spans="1:119" ht="15.75">
      <c r="A65" s="29" t="s">
        <v>4</v>
      </c>
      <c r="B65" s="30"/>
      <c r="C65" s="31"/>
      <c r="D65" s="32">
        <f t="shared" ref="D65:M65" si="13">SUM(D66:D74)</f>
        <v>697574</v>
      </c>
      <c r="E65" s="32">
        <f t="shared" si="13"/>
        <v>106878</v>
      </c>
      <c r="F65" s="32">
        <f t="shared" si="13"/>
        <v>136728</v>
      </c>
      <c r="G65" s="32">
        <f t="shared" si="13"/>
        <v>181857</v>
      </c>
      <c r="H65" s="32">
        <f t="shared" si="13"/>
        <v>0</v>
      </c>
      <c r="I65" s="32">
        <f t="shared" si="13"/>
        <v>634339</v>
      </c>
      <c r="J65" s="32">
        <f t="shared" si="13"/>
        <v>21720</v>
      </c>
      <c r="K65" s="32">
        <f t="shared" si="13"/>
        <v>22773404</v>
      </c>
      <c r="L65" s="32">
        <f t="shared" si="13"/>
        <v>0</v>
      </c>
      <c r="M65" s="32">
        <f t="shared" si="13"/>
        <v>0</v>
      </c>
      <c r="N65" s="32">
        <f t="shared" si="12"/>
        <v>24552500</v>
      </c>
      <c r="O65" s="45">
        <f t="shared" si="8"/>
        <v>232.032320559467</v>
      </c>
      <c r="P65" s="10"/>
    </row>
    <row r="66" spans="1:119">
      <c r="A66" s="12"/>
      <c r="B66" s="25">
        <v>361.1</v>
      </c>
      <c r="C66" s="20" t="s">
        <v>76</v>
      </c>
      <c r="D66" s="46">
        <v>14756</v>
      </c>
      <c r="E66" s="46">
        <v>4300</v>
      </c>
      <c r="F66" s="46">
        <v>4187</v>
      </c>
      <c r="G66" s="46">
        <v>38370</v>
      </c>
      <c r="H66" s="46">
        <v>0</v>
      </c>
      <c r="I66" s="46">
        <v>294878</v>
      </c>
      <c r="J66" s="46">
        <v>203</v>
      </c>
      <c r="K66" s="46">
        <v>2741633</v>
      </c>
      <c r="L66" s="46">
        <v>0</v>
      </c>
      <c r="M66" s="46">
        <v>0</v>
      </c>
      <c r="N66" s="46">
        <f t="shared" si="12"/>
        <v>3098327</v>
      </c>
      <c r="O66" s="47">
        <f t="shared" si="8"/>
        <v>29.280602939091811</v>
      </c>
      <c r="P66" s="9"/>
    </row>
    <row r="67" spans="1:119">
      <c r="A67" s="12"/>
      <c r="B67" s="25">
        <v>361.2</v>
      </c>
      <c r="C67" s="20" t="s">
        <v>77</v>
      </c>
      <c r="D67" s="46">
        <v>0</v>
      </c>
      <c r="E67" s="46">
        <v>20012</v>
      </c>
      <c r="F67" s="46">
        <v>0</v>
      </c>
      <c r="G67" s="46">
        <v>11145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4" si="14">SUM(D67:M67)</f>
        <v>31157</v>
      </c>
      <c r="O67" s="47">
        <f t="shared" si="8"/>
        <v>0.29444785710910554</v>
      </c>
      <c r="P67" s="9"/>
    </row>
    <row r="68" spans="1:119">
      <c r="A68" s="12"/>
      <c r="B68" s="25">
        <v>361.3</v>
      </c>
      <c r="C68" s="20" t="s">
        <v>78</v>
      </c>
      <c r="D68" s="46">
        <v>533</v>
      </c>
      <c r="E68" s="46">
        <v>-16091</v>
      </c>
      <c r="F68" s="46">
        <v>-622</v>
      </c>
      <c r="G68" s="46">
        <v>-4357</v>
      </c>
      <c r="H68" s="46">
        <v>0</v>
      </c>
      <c r="I68" s="46">
        <v>-48285</v>
      </c>
      <c r="J68" s="46">
        <v>0</v>
      </c>
      <c r="K68" s="46">
        <v>14133380</v>
      </c>
      <c r="L68" s="46">
        <v>0</v>
      </c>
      <c r="M68" s="46">
        <v>0</v>
      </c>
      <c r="N68" s="46">
        <f t="shared" si="14"/>
        <v>14064558</v>
      </c>
      <c r="O68" s="47">
        <f t="shared" si="8"/>
        <v>132.91648632046497</v>
      </c>
      <c r="P68" s="9"/>
    </row>
    <row r="69" spans="1:119">
      <c r="A69" s="12"/>
      <c r="B69" s="25">
        <v>362</v>
      </c>
      <c r="C69" s="20" t="s">
        <v>79</v>
      </c>
      <c r="D69" s="46">
        <v>243223</v>
      </c>
      <c r="E69" s="46">
        <v>22590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265813</v>
      </c>
      <c r="O69" s="47">
        <f t="shared" ref="O69:O79" si="15">(N69/O$81)</f>
        <v>2.5120540566082314</v>
      </c>
      <c r="P69" s="9"/>
    </row>
    <row r="70" spans="1:119">
      <c r="A70" s="12"/>
      <c r="B70" s="25">
        <v>364</v>
      </c>
      <c r="C70" s="20" t="s">
        <v>128</v>
      </c>
      <c r="D70" s="46">
        <v>12720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284</v>
      </c>
      <c r="K70" s="46">
        <v>0</v>
      </c>
      <c r="L70" s="46">
        <v>0</v>
      </c>
      <c r="M70" s="46">
        <v>0</v>
      </c>
      <c r="N70" s="46">
        <f t="shared" si="14"/>
        <v>13004</v>
      </c>
      <c r="O70" s="47">
        <f t="shared" si="15"/>
        <v>0.12289372962245429</v>
      </c>
      <c r="P70" s="9"/>
    </row>
    <row r="71" spans="1:119">
      <c r="A71" s="12"/>
      <c r="B71" s="25">
        <v>365</v>
      </c>
      <c r="C71" s="20" t="s">
        <v>129</v>
      </c>
      <c r="D71" s="46">
        <v>8598</v>
      </c>
      <c r="E71" s="46">
        <v>13481</v>
      </c>
      <c r="F71" s="46">
        <v>0</v>
      </c>
      <c r="G71" s="46">
        <v>0</v>
      </c>
      <c r="H71" s="46">
        <v>0</v>
      </c>
      <c r="I71" s="46">
        <v>21271</v>
      </c>
      <c r="J71" s="46">
        <v>15502</v>
      </c>
      <c r="K71" s="46">
        <v>0</v>
      </c>
      <c r="L71" s="46">
        <v>0</v>
      </c>
      <c r="M71" s="46">
        <v>0</v>
      </c>
      <c r="N71" s="46">
        <f t="shared" si="14"/>
        <v>58852</v>
      </c>
      <c r="O71" s="47">
        <f t="shared" si="15"/>
        <v>0.55617823559986768</v>
      </c>
      <c r="P71" s="9"/>
    </row>
    <row r="72" spans="1:119">
      <c r="A72" s="12"/>
      <c r="B72" s="25">
        <v>366</v>
      </c>
      <c r="C72" s="20" t="s">
        <v>82</v>
      </c>
      <c r="D72" s="46">
        <v>217300</v>
      </c>
      <c r="E72" s="46">
        <v>49666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266966</v>
      </c>
      <c r="O72" s="47">
        <f t="shared" si="15"/>
        <v>2.5229504323583614</v>
      </c>
      <c r="P72" s="9"/>
    </row>
    <row r="73" spans="1:119">
      <c r="A73" s="12"/>
      <c r="B73" s="25">
        <v>368</v>
      </c>
      <c r="C73" s="20" t="s">
        <v>84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5898391</v>
      </c>
      <c r="L73" s="46">
        <v>0</v>
      </c>
      <c r="M73" s="46">
        <v>0</v>
      </c>
      <c r="N73" s="46">
        <f t="shared" si="14"/>
        <v>5898391</v>
      </c>
      <c r="O73" s="47">
        <f t="shared" si="15"/>
        <v>55.742484524878329</v>
      </c>
      <c r="P73" s="9"/>
    </row>
    <row r="74" spans="1:119">
      <c r="A74" s="12"/>
      <c r="B74" s="25">
        <v>369.9</v>
      </c>
      <c r="C74" s="20" t="s">
        <v>85</v>
      </c>
      <c r="D74" s="46">
        <v>200444</v>
      </c>
      <c r="E74" s="46">
        <v>12920</v>
      </c>
      <c r="F74" s="46">
        <v>133163</v>
      </c>
      <c r="G74" s="46">
        <v>136699</v>
      </c>
      <c r="H74" s="46">
        <v>0</v>
      </c>
      <c r="I74" s="46">
        <v>366475</v>
      </c>
      <c r="J74" s="46">
        <v>5731</v>
      </c>
      <c r="K74" s="46">
        <v>0</v>
      </c>
      <c r="L74" s="46">
        <v>0</v>
      </c>
      <c r="M74" s="46">
        <v>0</v>
      </c>
      <c r="N74" s="46">
        <f t="shared" si="14"/>
        <v>855432</v>
      </c>
      <c r="O74" s="47">
        <f t="shared" si="15"/>
        <v>8.0842224637338749</v>
      </c>
      <c r="P74" s="9"/>
    </row>
    <row r="75" spans="1:119" ht="15.75">
      <c r="A75" s="29" t="s">
        <v>52</v>
      </c>
      <c r="B75" s="30"/>
      <c r="C75" s="31"/>
      <c r="D75" s="32">
        <f t="shared" ref="D75:M75" si="16">SUM(D76:D78)</f>
        <v>1551334</v>
      </c>
      <c r="E75" s="32">
        <f t="shared" si="16"/>
        <v>754154</v>
      </c>
      <c r="F75" s="32">
        <f t="shared" si="16"/>
        <v>62499902</v>
      </c>
      <c r="G75" s="32">
        <f t="shared" si="16"/>
        <v>1680687</v>
      </c>
      <c r="H75" s="32">
        <f t="shared" si="16"/>
        <v>0</v>
      </c>
      <c r="I75" s="32">
        <f t="shared" si="16"/>
        <v>8521936</v>
      </c>
      <c r="J75" s="32">
        <f t="shared" si="16"/>
        <v>28714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>SUM(D75:M75)</f>
        <v>75036727</v>
      </c>
      <c r="O75" s="45">
        <f t="shared" si="15"/>
        <v>709.13128573453673</v>
      </c>
      <c r="P75" s="9"/>
    </row>
    <row r="76" spans="1:119">
      <c r="A76" s="12"/>
      <c r="B76" s="25">
        <v>381</v>
      </c>
      <c r="C76" s="20" t="s">
        <v>86</v>
      </c>
      <c r="D76" s="46">
        <v>1551334</v>
      </c>
      <c r="E76" s="46">
        <v>754154</v>
      </c>
      <c r="F76" s="46">
        <v>7759902</v>
      </c>
      <c r="G76" s="46">
        <v>1680687</v>
      </c>
      <c r="H76" s="46">
        <v>0</v>
      </c>
      <c r="I76" s="46">
        <v>7958960</v>
      </c>
      <c r="J76" s="46">
        <v>28714</v>
      </c>
      <c r="K76" s="46">
        <v>0</v>
      </c>
      <c r="L76" s="46">
        <v>0</v>
      </c>
      <c r="M76" s="46">
        <v>0</v>
      </c>
      <c r="N76" s="46">
        <f>SUM(D76:M76)</f>
        <v>19733751</v>
      </c>
      <c r="O76" s="47">
        <f t="shared" si="15"/>
        <v>186.49294523460756</v>
      </c>
      <c r="P76" s="9"/>
    </row>
    <row r="77" spans="1:119">
      <c r="A77" s="12"/>
      <c r="B77" s="25">
        <v>385</v>
      </c>
      <c r="C77" s="20" t="s">
        <v>131</v>
      </c>
      <c r="D77" s="46">
        <v>0</v>
      </c>
      <c r="E77" s="46">
        <v>0</v>
      </c>
      <c r="F77" s="46">
        <v>54740000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54740000</v>
      </c>
      <c r="O77" s="47">
        <f t="shared" si="15"/>
        <v>517.31796059159853</v>
      </c>
      <c r="P77" s="9"/>
    </row>
    <row r="78" spans="1:119" ht="15.75" thickBot="1">
      <c r="A78" s="12"/>
      <c r="B78" s="25">
        <v>389.8</v>
      </c>
      <c r="C78" s="20" t="s">
        <v>132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562976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562976</v>
      </c>
      <c r="O78" s="47">
        <f t="shared" si="15"/>
        <v>5.3203799083305769</v>
      </c>
      <c r="P78" s="9"/>
    </row>
    <row r="79" spans="1:119" ht="16.5" thickBot="1">
      <c r="A79" s="14" t="s">
        <v>71</v>
      </c>
      <c r="B79" s="23"/>
      <c r="C79" s="22"/>
      <c r="D79" s="15">
        <f t="shared" ref="D79:M79" si="17">SUM(D5,D13,D22,D40,D61,D65,D75)</f>
        <v>56703597</v>
      </c>
      <c r="E79" s="15">
        <f t="shared" si="17"/>
        <v>4704615</v>
      </c>
      <c r="F79" s="15">
        <f t="shared" si="17"/>
        <v>62636630</v>
      </c>
      <c r="G79" s="15">
        <f t="shared" si="17"/>
        <v>7899414</v>
      </c>
      <c r="H79" s="15">
        <f t="shared" si="17"/>
        <v>0</v>
      </c>
      <c r="I79" s="15">
        <f t="shared" si="17"/>
        <v>43098911</v>
      </c>
      <c r="J79" s="15">
        <f t="shared" si="17"/>
        <v>16754343</v>
      </c>
      <c r="K79" s="15">
        <f t="shared" si="17"/>
        <v>22773404</v>
      </c>
      <c r="L79" s="15">
        <f t="shared" si="17"/>
        <v>0</v>
      </c>
      <c r="M79" s="15">
        <f t="shared" si="17"/>
        <v>0</v>
      </c>
      <c r="N79" s="15">
        <f>SUM(D79:M79)</f>
        <v>214570914</v>
      </c>
      <c r="O79" s="38">
        <f t="shared" si="15"/>
        <v>2027.7929783112036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144</v>
      </c>
      <c r="M81" s="118"/>
      <c r="N81" s="118"/>
      <c r="O81" s="43">
        <v>105815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103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89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36110973</v>
      </c>
      <c r="E5" s="27">
        <f t="shared" si="0"/>
        <v>568610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36679583</v>
      </c>
      <c r="O5" s="33">
        <f t="shared" ref="O5:O36" si="1">(N5/O$82)</f>
        <v>350.35372947570517</v>
      </c>
      <c r="P5" s="6"/>
    </row>
    <row r="6" spans="1:133">
      <c r="A6" s="12"/>
      <c r="B6" s="25">
        <v>311</v>
      </c>
      <c r="C6" s="20" t="s">
        <v>3</v>
      </c>
      <c r="D6" s="46">
        <v>21679082</v>
      </c>
      <c r="E6" s="46">
        <v>568610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22247692</v>
      </c>
      <c r="O6" s="47">
        <f t="shared" si="1"/>
        <v>212.50410247103434</v>
      </c>
      <c r="P6" s="9"/>
    </row>
    <row r="7" spans="1:133">
      <c r="A7" s="12"/>
      <c r="B7" s="25">
        <v>312.41000000000003</v>
      </c>
      <c r="C7" s="20" t="s">
        <v>11</v>
      </c>
      <c r="D7" s="46">
        <v>3284506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3284506</v>
      </c>
      <c r="O7" s="47">
        <f t="shared" si="1"/>
        <v>31.372737432302063</v>
      </c>
      <c r="P7" s="9"/>
    </row>
    <row r="8" spans="1:133">
      <c r="A8" s="12"/>
      <c r="B8" s="25">
        <v>314.10000000000002</v>
      </c>
      <c r="C8" s="20" t="s">
        <v>12</v>
      </c>
      <c r="D8" s="46">
        <v>5994198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5994198</v>
      </c>
      <c r="O8" s="47">
        <f t="shared" si="1"/>
        <v>57.255002722245038</v>
      </c>
      <c r="P8" s="9"/>
    </row>
    <row r="9" spans="1:133">
      <c r="A9" s="12"/>
      <c r="B9" s="25">
        <v>314.3</v>
      </c>
      <c r="C9" s="20" t="s">
        <v>13</v>
      </c>
      <c r="D9" s="46">
        <v>1219386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1219386</v>
      </c>
      <c r="O9" s="47">
        <f t="shared" si="1"/>
        <v>11.647254353204131</v>
      </c>
      <c r="P9" s="9"/>
    </row>
    <row r="10" spans="1:133">
      <c r="A10" s="12"/>
      <c r="B10" s="25">
        <v>314.39999999999998</v>
      </c>
      <c r="C10" s="20" t="s">
        <v>14</v>
      </c>
      <c r="D10" s="46">
        <v>91033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91033</v>
      </c>
      <c r="O10" s="47">
        <f t="shared" si="1"/>
        <v>0.86952327280716002</v>
      </c>
      <c r="P10" s="9"/>
    </row>
    <row r="11" spans="1:133">
      <c r="A11" s="12"/>
      <c r="B11" s="25">
        <v>315</v>
      </c>
      <c r="C11" s="20" t="s">
        <v>116</v>
      </c>
      <c r="D11" s="46">
        <v>3313753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3313753</v>
      </c>
      <c r="O11" s="47">
        <f t="shared" si="1"/>
        <v>31.652097083854699</v>
      </c>
      <c r="P11" s="9"/>
    </row>
    <row r="12" spans="1:133">
      <c r="A12" s="12"/>
      <c r="B12" s="25">
        <v>316</v>
      </c>
      <c r="C12" s="20" t="s">
        <v>117</v>
      </c>
      <c r="D12" s="46">
        <v>529015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529015</v>
      </c>
      <c r="O12" s="47">
        <f t="shared" si="1"/>
        <v>5.0530121402577057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4970086</v>
      </c>
      <c r="E13" s="32">
        <f t="shared" si="3"/>
        <v>720155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979866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6670107</v>
      </c>
      <c r="O13" s="45">
        <f t="shared" si="1"/>
        <v>63.71110771493796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941793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941793</v>
      </c>
      <c r="O14" s="47">
        <f t="shared" si="1"/>
        <v>8.9957590287793838</v>
      </c>
      <c r="P14" s="9"/>
    </row>
    <row r="15" spans="1:133">
      <c r="A15" s="12"/>
      <c r="B15" s="25">
        <v>323.10000000000002</v>
      </c>
      <c r="C15" s="20" t="s">
        <v>18</v>
      </c>
      <c r="D15" s="46">
        <v>4675829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4675829</v>
      </c>
      <c r="O15" s="47">
        <f t="shared" si="1"/>
        <v>44.662288787215957</v>
      </c>
      <c r="P15" s="9"/>
    </row>
    <row r="16" spans="1:133">
      <c r="A16" s="12"/>
      <c r="B16" s="25">
        <v>323.39999999999998</v>
      </c>
      <c r="C16" s="20" t="s">
        <v>19</v>
      </c>
      <c r="D16" s="46">
        <v>40640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40640</v>
      </c>
      <c r="O16" s="47">
        <f t="shared" si="1"/>
        <v>0.38818259100417413</v>
      </c>
      <c r="P16" s="9"/>
    </row>
    <row r="17" spans="1:16">
      <c r="A17" s="12"/>
      <c r="B17" s="25">
        <v>323.7</v>
      </c>
      <c r="C17" s="20" t="s">
        <v>20</v>
      </c>
      <c r="D17" s="46">
        <v>241666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241666</v>
      </c>
      <c r="O17" s="47">
        <f t="shared" si="1"/>
        <v>2.3083300698231972</v>
      </c>
      <c r="P17" s="9"/>
    </row>
    <row r="18" spans="1:16">
      <c r="A18" s="12"/>
      <c r="B18" s="25">
        <v>324.12</v>
      </c>
      <c r="C18" s="20" t="s">
        <v>105</v>
      </c>
      <c r="D18" s="46">
        <v>0</v>
      </c>
      <c r="E18" s="46">
        <v>62065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62065</v>
      </c>
      <c r="O18" s="47">
        <f t="shared" si="1"/>
        <v>0.59282855587288552</v>
      </c>
      <c r="P18" s="9"/>
    </row>
    <row r="19" spans="1:16">
      <c r="A19" s="12"/>
      <c r="B19" s="25">
        <v>324.32</v>
      </c>
      <c r="C19" s="20" t="s">
        <v>106</v>
      </c>
      <c r="D19" s="46">
        <v>0</v>
      </c>
      <c r="E19" s="46">
        <v>529713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529713</v>
      </c>
      <c r="O19" s="47">
        <f t="shared" si="1"/>
        <v>5.0596792526720984</v>
      </c>
      <c r="P19" s="9"/>
    </row>
    <row r="20" spans="1:16">
      <c r="A20" s="12"/>
      <c r="B20" s="25">
        <v>324.62</v>
      </c>
      <c r="C20" s="20" t="s">
        <v>107</v>
      </c>
      <c r="D20" s="46">
        <v>0</v>
      </c>
      <c r="E20" s="46">
        <v>128377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128377</v>
      </c>
      <c r="O20" s="47">
        <f t="shared" si="1"/>
        <v>1.2262233387141452</v>
      </c>
      <c r="P20" s="9"/>
    </row>
    <row r="21" spans="1:16">
      <c r="A21" s="12"/>
      <c r="B21" s="25">
        <v>329</v>
      </c>
      <c r="C21" s="20" t="s">
        <v>108</v>
      </c>
      <c r="D21" s="46">
        <v>11951</v>
      </c>
      <c r="E21" s="46">
        <v>0</v>
      </c>
      <c r="F21" s="46">
        <v>0</v>
      </c>
      <c r="G21" s="46">
        <v>0</v>
      </c>
      <c r="H21" s="46">
        <v>0</v>
      </c>
      <c r="I21" s="46">
        <v>38073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5">SUM(D21:M21)</f>
        <v>50024</v>
      </c>
      <c r="O21" s="47">
        <f t="shared" si="1"/>
        <v>0.4778160908561222</v>
      </c>
      <c r="P21" s="9"/>
    </row>
    <row r="22" spans="1:16" ht="15.75">
      <c r="A22" s="29" t="s">
        <v>26</v>
      </c>
      <c r="B22" s="30"/>
      <c r="C22" s="31"/>
      <c r="D22" s="32">
        <f t="shared" ref="D22:M22" si="6">SUM(D23:D39)</f>
        <v>8619124</v>
      </c>
      <c r="E22" s="32">
        <f t="shared" si="6"/>
        <v>2258473</v>
      </c>
      <c r="F22" s="32">
        <f t="shared" si="6"/>
        <v>0</v>
      </c>
      <c r="G22" s="32">
        <f t="shared" si="6"/>
        <v>9604184</v>
      </c>
      <c r="H22" s="32">
        <f t="shared" si="6"/>
        <v>0</v>
      </c>
      <c r="I22" s="32">
        <f t="shared" si="6"/>
        <v>0</v>
      </c>
      <c r="J22" s="32">
        <f t="shared" si="6"/>
        <v>49260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20531041</v>
      </c>
      <c r="O22" s="45">
        <f t="shared" si="1"/>
        <v>196.10710362679453</v>
      </c>
      <c r="P22" s="10"/>
    </row>
    <row r="23" spans="1:16">
      <c r="A23" s="12"/>
      <c r="B23" s="25">
        <v>331.2</v>
      </c>
      <c r="C23" s="20" t="s">
        <v>25</v>
      </c>
      <c r="D23" s="46">
        <v>199787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199787</v>
      </c>
      <c r="O23" s="47">
        <f t="shared" si="1"/>
        <v>1.9083128766966273</v>
      </c>
      <c r="P23" s="9"/>
    </row>
    <row r="24" spans="1:16">
      <c r="A24" s="12"/>
      <c r="B24" s="25">
        <v>331.49</v>
      </c>
      <c r="C24" s="20" t="s">
        <v>118</v>
      </c>
      <c r="D24" s="46">
        <v>0</v>
      </c>
      <c r="E24" s="46">
        <v>0</v>
      </c>
      <c r="F24" s="46">
        <v>0</v>
      </c>
      <c r="G24" s="46">
        <v>1471767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1471767</v>
      </c>
      <c r="O24" s="47">
        <f t="shared" si="1"/>
        <v>14.057931284804141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1273839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1273839</v>
      </c>
      <c r="O25" s="47">
        <f t="shared" si="1"/>
        <v>12.1673750871596</v>
      </c>
      <c r="P25" s="9"/>
    </row>
    <row r="26" spans="1:16">
      <c r="A26" s="12"/>
      <c r="B26" s="25">
        <v>331.7</v>
      </c>
      <c r="C26" s="20" t="s">
        <v>100</v>
      </c>
      <c r="D26" s="46">
        <v>0</v>
      </c>
      <c r="E26" s="46">
        <v>528000</v>
      </c>
      <c r="F26" s="46">
        <v>0</v>
      </c>
      <c r="G26" s="46">
        <v>725013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1253013</v>
      </c>
      <c r="O26" s="47">
        <f t="shared" si="1"/>
        <v>11.968450612743927</v>
      </c>
      <c r="P26" s="9"/>
    </row>
    <row r="27" spans="1:16">
      <c r="A27" s="12"/>
      <c r="B27" s="25">
        <v>334.2</v>
      </c>
      <c r="C27" s="20" t="s">
        <v>30</v>
      </c>
      <c r="D27" s="46">
        <v>0</v>
      </c>
      <c r="E27" s="46">
        <v>0</v>
      </c>
      <c r="F27" s="46">
        <v>0</v>
      </c>
      <c r="G27" s="46">
        <v>3683238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3683238</v>
      </c>
      <c r="O27" s="47">
        <f t="shared" si="1"/>
        <v>35.181320623155322</v>
      </c>
      <c r="P27" s="9"/>
    </row>
    <row r="28" spans="1:16">
      <c r="A28" s="12"/>
      <c r="B28" s="25">
        <v>334.49</v>
      </c>
      <c r="C28" s="20" t="s">
        <v>32</v>
      </c>
      <c r="D28" s="46">
        <v>0</v>
      </c>
      <c r="E28" s="46">
        <v>0</v>
      </c>
      <c r="F28" s="46">
        <v>0</v>
      </c>
      <c r="G28" s="46">
        <v>3646641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7">SUM(D28:M28)</f>
        <v>3646641</v>
      </c>
      <c r="O28" s="47">
        <f t="shared" si="1"/>
        <v>34.831755704774913</v>
      </c>
      <c r="P28" s="9"/>
    </row>
    <row r="29" spans="1:16">
      <c r="A29" s="12"/>
      <c r="B29" s="25">
        <v>335.12</v>
      </c>
      <c r="C29" s="20" t="s">
        <v>119</v>
      </c>
      <c r="D29" s="46">
        <v>3270431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3270431</v>
      </c>
      <c r="O29" s="47">
        <f t="shared" si="1"/>
        <v>31.238296734261127</v>
      </c>
      <c r="P29" s="9"/>
    </row>
    <row r="30" spans="1:16">
      <c r="A30" s="12"/>
      <c r="B30" s="25">
        <v>335.14</v>
      </c>
      <c r="C30" s="20" t="s">
        <v>120</v>
      </c>
      <c r="D30" s="46">
        <v>1747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1747</v>
      </c>
      <c r="O30" s="47">
        <f t="shared" si="1"/>
        <v>1.6686884509948135E-2</v>
      </c>
      <c r="P30" s="9"/>
    </row>
    <row r="31" spans="1:16">
      <c r="A31" s="12"/>
      <c r="B31" s="25">
        <v>335.15</v>
      </c>
      <c r="C31" s="20" t="s">
        <v>121</v>
      </c>
      <c r="D31" s="46">
        <v>24024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24024</v>
      </c>
      <c r="O31" s="47">
        <f t="shared" si="1"/>
        <v>0.22947092928849111</v>
      </c>
      <c r="P31" s="9"/>
    </row>
    <row r="32" spans="1:16">
      <c r="A32" s="12"/>
      <c r="B32" s="25">
        <v>335.18</v>
      </c>
      <c r="C32" s="20" t="s">
        <v>122</v>
      </c>
      <c r="D32" s="46">
        <v>5012444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5012444</v>
      </c>
      <c r="O32" s="47">
        <f t="shared" si="1"/>
        <v>47.877546731873188</v>
      </c>
      <c r="P32" s="9"/>
    </row>
    <row r="33" spans="1:16">
      <c r="A33" s="12"/>
      <c r="B33" s="25">
        <v>335.21</v>
      </c>
      <c r="C33" s="20" t="s">
        <v>40</v>
      </c>
      <c r="D33" s="46">
        <v>30367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30367</v>
      </c>
      <c r="O33" s="47">
        <f t="shared" si="1"/>
        <v>0.29005759697400973</v>
      </c>
      <c r="P33" s="9"/>
    </row>
    <row r="34" spans="1:16">
      <c r="A34" s="12"/>
      <c r="B34" s="25">
        <v>335.49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49260</v>
      </c>
      <c r="K34" s="46">
        <v>0</v>
      </c>
      <c r="L34" s="46">
        <v>0</v>
      </c>
      <c r="M34" s="46">
        <v>0</v>
      </c>
      <c r="N34" s="46">
        <f t="shared" si="7"/>
        <v>49260</v>
      </c>
      <c r="O34" s="47">
        <f t="shared" si="1"/>
        <v>0.47051856380082718</v>
      </c>
      <c r="P34" s="9"/>
    </row>
    <row r="35" spans="1:16">
      <c r="A35" s="12"/>
      <c r="B35" s="25">
        <v>337.1</v>
      </c>
      <c r="C35" s="20" t="s">
        <v>123</v>
      </c>
      <c r="D35" s="46">
        <v>3000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8">SUM(D35:M35)</f>
        <v>3000</v>
      </c>
      <c r="O35" s="47">
        <f t="shared" si="1"/>
        <v>2.8655210950111278E-2</v>
      </c>
      <c r="P35" s="9"/>
    </row>
    <row r="36" spans="1:16">
      <c r="A36" s="12"/>
      <c r="B36" s="25">
        <v>337.2</v>
      </c>
      <c r="C36" s="20" t="s">
        <v>42</v>
      </c>
      <c r="D36" s="46">
        <v>0</v>
      </c>
      <c r="E36" s="46">
        <v>91500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91500</v>
      </c>
      <c r="O36" s="47">
        <f t="shared" si="1"/>
        <v>0.87398393397839402</v>
      </c>
      <c r="P36" s="9"/>
    </row>
    <row r="37" spans="1:16">
      <c r="A37" s="12"/>
      <c r="B37" s="25">
        <v>337.5</v>
      </c>
      <c r="C37" s="20" t="s">
        <v>43</v>
      </c>
      <c r="D37" s="46">
        <v>47093</v>
      </c>
      <c r="E37" s="46">
        <v>365134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412227</v>
      </c>
      <c r="O37" s="47">
        <f t="shared" ref="O37:O68" si="9">(N37/O$82)</f>
        <v>3.9374838814438404</v>
      </c>
      <c r="P37" s="9"/>
    </row>
    <row r="38" spans="1:16">
      <c r="A38" s="12"/>
      <c r="B38" s="25">
        <v>337.7</v>
      </c>
      <c r="C38" s="20" t="s">
        <v>44</v>
      </c>
      <c r="D38" s="46">
        <v>0</v>
      </c>
      <c r="E38" s="46">
        <v>0</v>
      </c>
      <c r="F38" s="46">
        <v>0</v>
      </c>
      <c r="G38" s="46">
        <v>77525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77525</v>
      </c>
      <c r="O38" s="47">
        <f t="shared" si="9"/>
        <v>0.74049840963579228</v>
      </c>
      <c r="P38" s="9"/>
    </row>
    <row r="39" spans="1:16">
      <c r="A39" s="12"/>
      <c r="B39" s="25">
        <v>338</v>
      </c>
      <c r="C39" s="20" t="s">
        <v>45</v>
      </c>
      <c r="D39" s="46">
        <v>30231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30231</v>
      </c>
      <c r="O39" s="47">
        <f t="shared" si="9"/>
        <v>0.28875856074427136</v>
      </c>
      <c r="P39" s="9"/>
    </row>
    <row r="40" spans="1:16" ht="15.75">
      <c r="A40" s="29" t="s">
        <v>50</v>
      </c>
      <c r="B40" s="30"/>
      <c r="C40" s="31"/>
      <c r="D40" s="32">
        <f t="shared" ref="D40:M40" si="10">SUM(D41:D59)</f>
        <v>2944615</v>
      </c>
      <c r="E40" s="32">
        <f t="shared" si="10"/>
        <v>1031057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32411301</v>
      </c>
      <c r="J40" s="32">
        <f t="shared" si="10"/>
        <v>15608306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51995279</v>
      </c>
      <c r="O40" s="45">
        <f t="shared" si="9"/>
        <v>496.64522938496367</v>
      </c>
      <c r="P40" s="10"/>
    </row>
    <row r="41" spans="1:16">
      <c r="A41" s="12"/>
      <c r="B41" s="25">
        <v>341.2</v>
      </c>
      <c r="C41" s="20" t="s">
        <v>124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15608306</v>
      </c>
      <c r="K41" s="46">
        <v>0</v>
      </c>
      <c r="L41" s="46">
        <v>0</v>
      </c>
      <c r="M41" s="46">
        <v>0</v>
      </c>
      <c r="N41" s="46">
        <f t="shared" ref="N41:N59" si="11">SUM(D41:M41)</f>
        <v>15608306</v>
      </c>
      <c r="O41" s="47">
        <f t="shared" si="9"/>
        <v>149.08643366796252</v>
      </c>
      <c r="P41" s="9"/>
    </row>
    <row r="42" spans="1:16">
      <c r="A42" s="12"/>
      <c r="B42" s="25">
        <v>341.3</v>
      </c>
      <c r="C42" s="20" t="s">
        <v>125</v>
      </c>
      <c r="D42" s="46">
        <v>406596</v>
      </c>
      <c r="E42" s="46">
        <v>233673</v>
      </c>
      <c r="F42" s="46">
        <v>0</v>
      </c>
      <c r="G42" s="46">
        <v>0</v>
      </c>
      <c r="H42" s="46">
        <v>0</v>
      </c>
      <c r="I42" s="46">
        <v>15347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655616</v>
      </c>
      <c r="O42" s="47">
        <f t="shared" si="9"/>
        <v>6.2622715940893849</v>
      </c>
      <c r="P42" s="9"/>
    </row>
    <row r="43" spans="1:16">
      <c r="A43" s="12"/>
      <c r="B43" s="25">
        <v>342.1</v>
      </c>
      <c r="C43" s="20" t="s">
        <v>55</v>
      </c>
      <c r="D43" s="46">
        <v>18342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18342</v>
      </c>
      <c r="O43" s="47">
        <f t="shared" si="9"/>
        <v>0.17519795974898036</v>
      </c>
      <c r="P43" s="9"/>
    </row>
    <row r="44" spans="1:16">
      <c r="A44" s="12"/>
      <c r="B44" s="25">
        <v>342.2</v>
      </c>
      <c r="C44" s="20" t="s">
        <v>56</v>
      </c>
      <c r="D44" s="46">
        <v>180949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180949</v>
      </c>
      <c r="O44" s="47">
        <f t="shared" si="9"/>
        <v>1.7283772554038952</v>
      </c>
      <c r="P44" s="9"/>
    </row>
    <row r="45" spans="1:16">
      <c r="A45" s="12"/>
      <c r="B45" s="25">
        <v>342.5</v>
      </c>
      <c r="C45" s="20" t="s">
        <v>57</v>
      </c>
      <c r="D45" s="46">
        <v>45563</v>
      </c>
      <c r="E45" s="46">
        <v>0</v>
      </c>
      <c r="F45" s="46">
        <v>0</v>
      </c>
      <c r="G45" s="46">
        <v>0</v>
      </c>
      <c r="H45" s="46">
        <v>0</v>
      </c>
      <c r="I45" s="46">
        <v>179645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225208</v>
      </c>
      <c r="O45" s="47">
        <f t="shared" si="9"/>
        <v>2.1511275825508869</v>
      </c>
      <c r="P45" s="9"/>
    </row>
    <row r="46" spans="1:16">
      <c r="A46" s="12"/>
      <c r="B46" s="25">
        <v>342.9</v>
      </c>
      <c r="C46" s="20" t="s">
        <v>58</v>
      </c>
      <c r="D46" s="46">
        <v>47504</v>
      </c>
      <c r="E46" s="46">
        <v>1270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48774</v>
      </c>
      <c r="O46" s="47">
        <f t="shared" si="9"/>
        <v>0.46587641962690918</v>
      </c>
      <c r="P46" s="9"/>
    </row>
    <row r="47" spans="1:16">
      <c r="A47" s="12"/>
      <c r="B47" s="25">
        <v>343.3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12906552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12906552</v>
      </c>
      <c r="O47" s="47">
        <f t="shared" si="9"/>
        <v>123.27999006619353</v>
      </c>
      <c r="P47" s="9"/>
    </row>
    <row r="48" spans="1:16">
      <c r="A48" s="12"/>
      <c r="B48" s="25">
        <v>343.4</v>
      </c>
      <c r="C48" s="20" t="s">
        <v>60</v>
      </c>
      <c r="D48" s="46">
        <v>195192</v>
      </c>
      <c r="E48" s="46">
        <v>0</v>
      </c>
      <c r="F48" s="46">
        <v>0</v>
      </c>
      <c r="G48" s="46">
        <v>0</v>
      </c>
      <c r="H48" s="46">
        <v>0</v>
      </c>
      <c r="I48" s="46">
        <v>5122688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5317880</v>
      </c>
      <c r="O48" s="47">
        <f t="shared" si="9"/>
        <v>50.794991069125921</v>
      </c>
      <c r="P48" s="9"/>
    </row>
    <row r="49" spans="1:16">
      <c r="A49" s="12"/>
      <c r="B49" s="25">
        <v>343.5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8928342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8928342</v>
      </c>
      <c r="O49" s="47">
        <f t="shared" si="9"/>
        <v>85.28117448157947</v>
      </c>
      <c r="P49" s="9"/>
    </row>
    <row r="50" spans="1:16">
      <c r="A50" s="12"/>
      <c r="B50" s="25">
        <v>343.6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1416880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1416880</v>
      </c>
      <c r="O50" s="47">
        <f t="shared" si="9"/>
        <v>13.53366509699789</v>
      </c>
      <c r="P50" s="9"/>
    </row>
    <row r="51" spans="1:16">
      <c r="A51" s="12"/>
      <c r="B51" s="25">
        <v>343.7</v>
      </c>
      <c r="C51" s="20" t="s">
        <v>63</v>
      </c>
      <c r="D51" s="46">
        <v>0</v>
      </c>
      <c r="E51" s="46">
        <v>2388</v>
      </c>
      <c r="F51" s="46">
        <v>0</v>
      </c>
      <c r="G51" s="46">
        <v>0</v>
      </c>
      <c r="H51" s="46">
        <v>0</v>
      </c>
      <c r="I51" s="46">
        <v>3841847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3844235</v>
      </c>
      <c r="O51" s="47">
        <f t="shared" si="9"/>
        <v>36.719121622267011</v>
      </c>
      <c r="P51" s="9"/>
    </row>
    <row r="52" spans="1:16">
      <c r="A52" s="12"/>
      <c r="B52" s="25">
        <v>343.9</v>
      </c>
      <c r="C52" s="20" t="s">
        <v>64</v>
      </c>
      <c r="D52" s="46">
        <v>0</v>
      </c>
      <c r="E52" s="46">
        <v>24112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24112</v>
      </c>
      <c r="O52" s="47">
        <f t="shared" si="9"/>
        <v>0.23031148214302771</v>
      </c>
      <c r="P52" s="9"/>
    </row>
    <row r="53" spans="1:16">
      <c r="A53" s="12"/>
      <c r="B53" s="25">
        <v>344.9</v>
      </c>
      <c r="C53" s="20" t="s">
        <v>126</v>
      </c>
      <c r="D53" s="46">
        <v>422674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422674</v>
      </c>
      <c r="O53" s="47">
        <f t="shared" si="9"/>
        <v>4.0372708777091111</v>
      </c>
      <c r="P53" s="9"/>
    </row>
    <row r="54" spans="1:16">
      <c r="A54" s="12"/>
      <c r="B54" s="25">
        <v>345.9</v>
      </c>
      <c r="C54" s="20" t="s">
        <v>66</v>
      </c>
      <c r="D54" s="46">
        <v>0</v>
      </c>
      <c r="E54" s="46">
        <v>760012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760012</v>
      </c>
      <c r="O54" s="47">
        <f t="shared" si="9"/>
        <v>7.2594347282053242</v>
      </c>
      <c r="P54" s="9"/>
    </row>
    <row r="55" spans="1:16">
      <c r="A55" s="12"/>
      <c r="B55" s="25">
        <v>347.2</v>
      </c>
      <c r="C55" s="20" t="s">
        <v>67</v>
      </c>
      <c r="D55" s="46">
        <v>125558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125558</v>
      </c>
      <c r="O55" s="47">
        <f t="shared" si="9"/>
        <v>1.1992969921580239</v>
      </c>
      <c r="P55" s="9"/>
    </row>
    <row r="56" spans="1:16">
      <c r="A56" s="12"/>
      <c r="B56" s="25">
        <v>347.4</v>
      </c>
      <c r="C56" s="20" t="s">
        <v>68</v>
      </c>
      <c r="D56" s="46">
        <v>523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523</v>
      </c>
      <c r="O56" s="47">
        <f t="shared" si="9"/>
        <v>4.9955584423027324E-3</v>
      </c>
      <c r="P56" s="9"/>
    </row>
    <row r="57" spans="1:16">
      <c r="A57" s="12"/>
      <c r="B57" s="25">
        <v>347.5</v>
      </c>
      <c r="C57" s="20" t="s">
        <v>69</v>
      </c>
      <c r="D57" s="46">
        <v>68046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68046</v>
      </c>
      <c r="O57" s="47">
        <f t="shared" si="9"/>
        <v>0.64995749477042397</v>
      </c>
      <c r="P57" s="9"/>
    </row>
    <row r="58" spans="1:16">
      <c r="A58" s="12"/>
      <c r="B58" s="25">
        <v>347.9</v>
      </c>
      <c r="C58" s="20" t="s">
        <v>70</v>
      </c>
      <c r="D58" s="46">
        <v>4155</v>
      </c>
      <c r="E58" s="46">
        <v>9602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13757</v>
      </c>
      <c r="O58" s="47">
        <f t="shared" si="9"/>
        <v>0.13140324568022696</v>
      </c>
      <c r="P58" s="9"/>
    </row>
    <row r="59" spans="1:16">
      <c r="A59" s="12"/>
      <c r="B59" s="25">
        <v>349</v>
      </c>
      <c r="C59" s="20" t="s">
        <v>1</v>
      </c>
      <c r="D59" s="46">
        <v>1429513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1429513</v>
      </c>
      <c r="O59" s="47">
        <f t="shared" si="9"/>
        <v>13.654332190308807</v>
      </c>
      <c r="P59" s="9"/>
    </row>
    <row r="60" spans="1:16" ht="15.75">
      <c r="A60" s="29" t="s">
        <v>51</v>
      </c>
      <c r="B60" s="30"/>
      <c r="C60" s="31"/>
      <c r="D60" s="32">
        <f t="shared" ref="D60:M60" si="12">SUM(D61:D64)</f>
        <v>688943</v>
      </c>
      <c r="E60" s="32">
        <f t="shared" si="12"/>
        <v>102928</v>
      </c>
      <c r="F60" s="32">
        <f t="shared" si="12"/>
        <v>0</v>
      </c>
      <c r="G60" s="32">
        <f t="shared" si="12"/>
        <v>0</v>
      </c>
      <c r="H60" s="32">
        <f t="shared" si="12"/>
        <v>0</v>
      </c>
      <c r="I60" s="32">
        <f t="shared" si="12"/>
        <v>0</v>
      </c>
      <c r="J60" s="32">
        <f t="shared" si="12"/>
        <v>0</v>
      </c>
      <c r="K60" s="32">
        <f t="shared" si="12"/>
        <v>0</v>
      </c>
      <c r="L60" s="32">
        <f t="shared" si="12"/>
        <v>0</v>
      </c>
      <c r="M60" s="32">
        <f t="shared" si="12"/>
        <v>0</v>
      </c>
      <c r="N60" s="32">
        <f t="shared" ref="N60:N66" si="13">SUM(D60:M60)</f>
        <v>791871</v>
      </c>
      <c r="O60" s="45">
        <f t="shared" si="9"/>
        <v>7.5637435167585227</v>
      </c>
      <c r="P60" s="10"/>
    </row>
    <row r="61" spans="1:16">
      <c r="A61" s="13"/>
      <c r="B61" s="39">
        <v>351.1</v>
      </c>
      <c r="C61" s="21" t="s">
        <v>73</v>
      </c>
      <c r="D61" s="46">
        <v>220322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220322</v>
      </c>
      <c r="O61" s="47">
        <f t="shared" si="9"/>
        <v>2.1044577956501391</v>
      </c>
      <c r="P61" s="9"/>
    </row>
    <row r="62" spans="1:16">
      <c r="A62" s="13"/>
      <c r="B62" s="39">
        <v>354</v>
      </c>
      <c r="C62" s="21" t="s">
        <v>74</v>
      </c>
      <c r="D62" s="46">
        <v>437378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437378</v>
      </c>
      <c r="O62" s="47">
        <f t="shared" si="9"/>
        <v>4.1777196183125902</v>
      </c>
      <c r="P62" s="9"/>
    </row>
    <row r="63" spans="1:16">
      <c r="A63" s="13"/>
      <c r="B63" s="39">
        <v>358.1</v>
      </c>
      <c r="C63" s="21" t="s">
        <v>127</v>
      </c>
      <c r="D63" s="46">
        <v>31243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31243</v>
      </c>
      <c r="O63" s="47">
        <f t="shared" si="9"/>
        <v>0.29842491857144221</v>
      </c>
      <c r="P63" s="9"/>
    </row>
    <row r="64" spans="1:16">
      <c r="A64" s="13"/>
      <c r="B64" s="39">
        <v>359</v>
      </c>
      <c r="C64" s="21" t="s">
        <v>75</v>
      </c>
      <c r="D64" s="46">
        <v>0</v>
      </c>
      <c r="E64" s="46">
        <v>102928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102928</v>
      </c>
      <c r="O64" s="47">
        <f t="shared" si="9"/>
        <v>0.98314118422435115</v>
      </c>
      <c r="P64" s="9"/>
    </row>
    <row r="65" spans="1:119" ht="15.75">
      <c r="A65" s="29" t="s">
        <v>4</v>
      </c>
      <c r="B65" s="30"/>
      <c r="C65" s="31"/>
      <c r="D65" s="32">
        <f t="shared" ref="D65:M65" si="14">SUM(D66:D74)</f>
        <v>697743</v>
      </c>
      <c r="E65" s="32">
        <f t="shared" si="14"/>
        <v>401199</v>
      </c>
      <c r="F65" s="32">
        <f t="shared" si="14"/>
        <v>141549</v>
      </c>
      <c r="G65" s="32">
        <f t="shared" si="14"/>
        <v>5982</v>
      </c>
      <c r="H65" s="32">
        <f t="shared" si="14"/>
        <v>0</v>
      </c>
      <c r="I65" s="32">
        <f t="shared" si="14"/>
        <v>855647</v>
      </c>
      <c r="J65" s="32">
        <f t="shared" si="14"/>
        <v>182050</v>
      </c>
      <c r="K65" s="32">
        <f t="shared" si="14"/>
        <v>23369680</v>
      </c>
      <c r="L65" s="32">
        <f t="shared" si="14"/>
        <v>0</v>
      </c>
      <c r="M65" s="32">
        <f t="shared" si="14"/>
        <v>0</v>
      </c>
      <c r="N65" s="32">
        <f t="shared" si="13"/>
        <v>25653850</v>
      </c>
      <c r="O65" s="45">
        <f t="shared" si="9"/>
        <v>245.0388278108374</v>
      </c>
      <c r="P65" s="10"/>
    </row>
    <row r="66" spans="1:119">
      <c r="A66" s="12"/>
      <c r="B66" s="25">
        <v>361.1</v>
      </c>
      <c r="C66" s="20" t="s">
        <v>76</v>
      </c>
      <c r="D66" s="46">
        <v>17763</v>
      </c>
      <c r="E66" s="46">
        <v>1203</v>
      </c>
      <c r="F66" s="46">
        <v>-1371</v>
      </c>
      <c r="G66" s="46">
        <v>1102</v>
      </c>
      <c r="H66" s="46">
        <v>0</v>
      </c>
      <c r="I66" s="46">
        <v>419207</v>
      </c>
      <c r="J66" s="46">
        <v>1140</v>
      </c>
      <c r="K66" s="46">
        <v>1577368</v>
      </c>
      <c r="L66" s="46">
        <v>0</v>
      </c>
      <c r="M66" s="46">
        <v>0</v>
      </c>
      <c r="N66" s="46">
        <f t="shared" si="13"/>
        <v>2016412</v>
      </c>
      <c r="O66" s="47">
        <f t="shared" si="9"/>
        <v>19.260237074111927</v>
      </c>
      <c r="P66" s="9"/>
    </row>
    <row r="67" spans="1:119">
      <c r="A67" s="12"/>
      <c r="B67" s="25">
        <v>361.2</v>
      </c>
      <c r="C67" s="20" t="s">
        <v>77</v>
      </c>
      <c r="D67" s="46">
        <v>0</v>
      </c>
      <c r="E67" s="46">
        <v>13136</v>
      </c>
      <c r="F67" s="46">
        <v>0</v>
      </c>
      <c r="G67" s="46">
        <v>19333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4" si="15">SUM(D67:M67)</f>
        <v>32469</v>
      </c>
      <c r="O67" s="47">
        <f t="shared" si="9"/>
        <v>0.31013534811305438</v>
      </c>
      <c r="P67" s="9"/>
    </row>
    <row r="68" spans="1:119">
      <c r="A68" s="12"/>
      <c r="B68" s="25">
        <v>361.3</v>
      </c>
      <c r="C68" s="20" t="s">
        <v>78</v>
      </c>
      <c r="D68" s="46">
        <v>-3786</v>
      </c>
      <c r="E68" s="46">
        <v>-6093</v>
      </c>
      <c r="F68" s="46">
        <v>5667</v>
      </c>
      <c r="G68" s="46">
        <v>-14466</v>
      </c>
      <c r="H68" s="46">
        <v>0</v>
      </c>
      <c r="I68" s="46">
        <v>-19234</v>
      </c>
      <c r="J68" s="46">
        <v>0</v>
      </c>
      <c r="K68" s="46">
        <v>16775944</v>
      </c>
      <c r="L68" s="46">
        <v>0</v>
      </c>
      <c r="M68" s="46">
        <v>0</v>
      </c>
      <c r="N68" s="46">
        <f t="shared" si="15"/>
        <v>16738032</v>
      </c>
      <c r="O68" s="47">
        <f t="shared" si="9"/>
        <v>159.87727928323767</v>
      </c>
      <c r="P68" s="9"/>
    </row>
    <row r="69" spans="1:119">
      <c r="A69" s="12"/>
      <c r="B69" s="25">
        <v>362</v>
      </c>
      <c r="C69" s="20" t="s">
        <v>79</v>
      </c>
      <c r="D69" s="46">
        <v>235156</v>
      </c>
      <c r="E69" s="46">
        <v>22574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257730</v>
      </c>
      <c r="O69" s="47">
        <f t="shared" ref="O69:O80" si="16">(N69/O$82)</f>
        <v>2.4617691727240598</v>
      </c>
      <c r="P69" s="9"/>
    </row>
    <row r="70" spans="1:119">
      <c r="A70" s="12"/>
      <c r="B70" s="25">
        <v>364</v>
      </c>
      <c r="C70" s="20" t="s">
        <v>128</v>
      </c>
      <c r="D70" s="46">
        <v>5250</v>
      </c>
      <c r="E70" s="46">
        <v>0</v>
      </c>
      <c r="F70" s="46">
        <v>0</v>
      </c>
      <c r="G70" s="46">
        <v>0</v>
      </c>
      <c r="H70" s="46">
        <v>0</v>
      </c>
      <c r="I70" s="46">
        <v>1518</v>
      </c>
      <c r="J70" s="46">
        <v>-10398</v>
      </c>
      <c r="K70" s="46">
        <v>0</v>
      </c>
      <c r="L70" s="46">
        <v>0</v>
      </c>
      <c r="M70" s="46">
        <v>0</v>
      </c>
      <c r="N70" s="46">
        <f t="shared" si="15"/>
        <v>-3630</v>
      </c>
      <c r="O70" s="47">
        <f t="shared" si="16"/>
        <v>-3.4672805249634647E-2</v>
      </c>
      <c r="P70" s="9"/>
    </row>
    <row r="71" spans="1:119">
      <c r="A71" s="12"/>
      <c r="B71" s="25">
        <v>365</v>
      </c>
      <c r="C71" s="20" t="s">
        <v>129</v>
      </c>
      <c r="D71" s="46">
        <v>10931</v>
      </c>
      <c r="E71" s="46">
        <v>25770</v>
      </c>
      <c r="F71" s="46">
        <v>0</v>
      </c>
      <c r="G71" s="46">
        <v>0</v>
      </c>
      <c r="H71" s="46">
        <v>0</v>
      </c>
      <c r="I71" s="46">
        <v>32568</v>
      </c>
      <c r="J71" s="46">
        <v>162783</v>
      </c>
      <c r="K71" s="46">
        <v>0</v>
      </c>
      <c r="L71" s="46">
        <v>0</v>
      </c>
      <c r="M71" s="46">
        <v>0</v>
      </c>
      <c r="N71" s="46">
        <f t="shared" si="15"/>
        <v>232052</v>
      </c>
      <c r="O71" s="47">
        <f t="shared" si="16"/>
        <v>2.2164996704650739</v>
      </c>
      <c r="P71" s="9"/>
    </row>
    <row r="72" spans="1:119">
      <c r="A72" s="12"/>
      <c r="B72" s="25">
        <v>366</v>
      </c>
      <c r="C72" s="20" t="s">
        <v>82</v>
      </c>
      <c r="D72" s="46">
        <v>28654</v>
      </c>
      <c r="E72" s="46">
        <v>57186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85840</v>
      </c>
      <c r="O72" s="47">
        <f t="shared" si="16"/>
        <v>0.81992110265251739</v>
      </c>
      <c r="P72" s="9"/>
    </row>
    <row r="73" spans="1:119">
      <c r="A73" s="12"/>
      <c r="B73" s="25">
        <v>368</v>
      </c>
      <c r="C73" s="20" t="s">
        <v>84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5016368</v>
      </c>
      <c r="L73" s="46">
        <v>0</v>
      </c>
      <c r="M73" s="46">
        <v>0</v>
      </c>
      <c r="N73" s="46">
        <f t="shared" si="15"/>
        <v>5016368</v>
      </c>
      <c r="O73" s="47">
        <f t="shared" si="16"/>
        <v>47.915027747795939</v>
      </c>
      <c r="P73" s="9"/>
    </row>
    <row r="74" spans="1:119">
      <c r="A74" s="12"/>
      <c r="B74" s="25">
        <v>369.9</v>
      </c>
      <c r="C74" s="20" t="s">
        <v>85</v>
      </c>
      <c r="D74" s="46">
        <v>403775</v>
      </c>
      <c r="E74" s="46">
        <v>287423</v>
      </c>
      <c r="F74" s="46">
        <v>137253</v>
      </c>
      <c r="G74" s="46">
        <v>13</v>
      </c>
      <c r="H74" s="46">
        <v>0</v>
      </c>
      <c r="I74" s="46">
        <v>421588</v>
      </c>
      <c r="J74" s="46">
        <v>28525</v>
      </c>
      <c r="K74" s="46">
        <v>0</v>
      </c>
      <c r="L74" s="46">
        <v>0</v>
      </c>
      <c r="M74" s="46">
        <v>0</v>
      </c>
      <c r="N74" s="46">
        <f t="shared" si="15"/>
        <v>1278577</v>
      </c>
      <c r="O74" s="47">
        <f t="shared" si="16"/>
        <v>12.212631216986809</v>
      </c>
      <c r="P74" s="9"/>
    </row>
    <row r="75" spans="1:119" ht="15.75">
      <c r="A75" s="29" t="s">
        <v>52</v>
      </c>
      <c r="B75" s="30"/>
      <c r="C75" s="31"/>
      <c r="D75" s="32">
        <f t="shared" ref="D75:M75" si="17">SUM(D76:D79)</f>
        <v>3556053</v>
      </c>
      <c r="E75" s="32">
        <f t="shared" si="17"/>
        <v>12466</v>
      </c>
      <c r="F75" s="32">
        <f t="shared" si="17"/>
        <v>7386817</v>
      </c>
      <c r="G75" s="32">
        <f t="shared" si="17"/>
        <v>1072773</v>
      </c>
      <c r="H75" s="32">
        <f t="shared" si="17"/>
        <v>0</v>
      </c>
      <c r="I75" s="32">
        <f t="shared" si="17"/>
        <v>526859</v>
      </c>
      <c r="J75" s="32">
        <f t="shared" si="17"/>
        <v>1366250</v>
      </c>
      <c r="K75" s="32">
        <f t="shared" si="17"/>
        <v>0</v>
      </c>
      <c r="L75" s="32">
        <f t="shared" si="17"/>
        <v>0</v>
      </c>
      <c r="M75" s="32">
        <f t="shared" si="17"/>
        <v>0</v>
      </c>
      <c r="N75" s="32">
        <f t="shared" ref="N75:N80" si="18">SUM(D75:M75)</f>
        <v>13921218</v>
      </c>
      <c r="O75" s="45">
        <f t="shared" si="16"/>
        <v>132.97181282416207</v>
      </c>
      <c r="P75" s="9"/>
    </row>
    <row r="76" spans="1:119">
      <c r="A76" s="12"/>
      <c r="B76" s="25">
        <v>381</v>
      </c>
      <c r="C76" s="20" t="s">
        <v>86</v>
      </c>
      <c r="D76" s="46">
        <v>3049163</v>
      </c>
      <c r="E76" s="46">
        <v>12466</v>
      </c>
      <c r="F76" s="46">
        <v>5118817</v>
      </c>
      <c r="G76" s="46">
        <v>1072773</v>
      </c>
      <c r="H76" s="46">
        <v>0</v>
      </c>
      <c r="I76" s="46">
        <v>267161</v>
      </c>
      <c r="J76" s="46">
        <v>1366250</v>
      </c>
      <c r="K76" s="46">
        <v>0</v>
      </c>
      <c r="L76" s="46">
        <v>0</v>
      </c>
      <c r="M76" s="46">
        <v>0</v>
      </c>
      <c r="N76" s="46">
        <f t="shared" si="18"/>
        <v>10886630</v>
      </c>
      <c r="O76" s="47">
        <f t="shared" si="16"/>
        <v>103.98622639526998</v>
      </c>
      <c r="P76" s="9"/>
    </row>
    <row r="77" spans="1:119">
      <c r="A77" s="12"/>
      <c r="B77" s="25">
        <v>383</v>
      </c>
      <c r="C77" s="20" t="s">
        <v>87</v>
      </c>
      <c r="D77" s="46">
        <v>506890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506890</v>
      </c>
      <c r="O77" s="47">
        <f t="shared" si="16"/>
        <v>4.8416799595006355</v>
      </c>
      <c r="P77" s="9"/>
    </row>
    <row r="78" spans="1:119">
      <c r="A78" s="12"/>
      <c r="B78" s="25">
        <v>385</v>
      </c>
      <c r="C78" s="20" t="s">
        <v>131</v>
      </c>
      <c r="D78" s="46">
        <v>0</v>
      </c>
      <c r="E78" s="46">
        <v>0</v>
      </c>
      <c r="F78" s="46">
        <v>2268000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2268000</v>
      </c>
      <c r="O78" s="47">
        <f t="shared" si="16"/>
        <v>21.663339478284126</v>
      </c>
      <c r="P78" s="9"/>
    </row>
    <row r="79" spans="1:119" ht="15.75" thickBot="1">
      <c r="A79" s="12"/>
      <c r="B79" s="25">
        <v>389.8</v>
      </c>
      <c r="C79" s="20" t="s">
        <v>132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259698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259698</v>
      </c>
      <c r="O79" s="47">
        <f t="shared" si="16"/>
        <v>2.4805669911073327</v>
      </c>
      <c r="P79" s="9"/>
    </row>
    <row r="80" spans="1:119" ht="16.5" thickBot="1">
      <c r="A80" s="14" t="s">
        <v>71</v>
      </c>
      <c r="B80" s="23"/>
      <c r="C80" s="22"/>
      <c r="D80" s="15">
        <f t="shared" ref="D80:M80" si="19">SUM(D5,D13,D22,D40,D60,D65,D75)</f>
        <v>57587537</v>
      </c>
      <c r="E80" s="15">
        <f t="shared" si="19"/>
        <v>5094888</v>
      </c>
      <c r="F80" s="15">
        <f t="shared" si="19"/>
        <v>7528366</v>
      </c>
      <c r="G80" s="15">
        <f t="shared" si="19"/>
        <v>10682939</v>
      </c>
      <c r="H80" s="15">
        <f t="shared" si="19"/>
        <v>0</v>
      </c>
      <c r="I80" s="15">
        <f t="shared" si="19"/>
        <v>34773673</v>
      </c>
      <c r="J80" s="15">
        <f t="shared" si="19"/>
        <v>17205866</v>
      </c>
      <c r="K80" s="15">
        <f t="shared" si="19"/>
        <v>23369680</v>
      </c>
      <c r="L80" s="15">
        <f t="shared" si="19"/>
        <v>0</v>
      </c>
      <c r="M80" s="15">
        <f t="shared" si="19"/>
        <v>0</v>
      </c>
      <c r="N80" s="15">
        <f t="shared" si="18"/>
        <v>156242949</v>
      </c>
      <c r="O80" s="38">
        <f t="shared" si="16"/>
        <v>1492.3915543541593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133</v>
      </c>
      <c r="M82" s="118"/>
      <c r="N82" s="118"/>
      <c r="O82" s="43">
        <v>104693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103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89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36040885</v>
      </c>
      <c r="E5" s="27">
        <f t="shared" si="0"/>
        <v>669506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36710391</v>
      </c>
      <c r="O5" s="33">
        <f t="shared" ref="O5:O36" si="1">(N5/O$77)</f>
        <v>354.0705722359931</v>
      </c>
      <c r="P5" s="6"/>
    </row>
    <row r="6" spans="1:133">
      <c r="A6" s="12"/>
      <c r="B6" s="25">
        <v>311</v>
      </c>
      <c r="C6" s="20" t="s">
        <v>3</v>
      </c>
      <c r="D6" s="46">
        <v>22090231</v>
      </c>
      <c r="E6" s="46">
        <v>669506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22759737</v>
      </c>
      <c r="O6" s="47">
        <f t="shared" si="1"/>
        <v>219.51695103249389</v>
      </c>
      <c r="P6" s="9"/>
    </row>
    <row r="7" spans="1:133">
      <c r="A7" s="12"/>
      <c r="B7" s="25">
        <v>312.41000000000003</v>
      </c>
      <c r="C7" s="20" t="s">
        <v>11</v>
      </c>
      <c r="D7" s="46">
        <v>3105994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3105994</v>
      </c>
      <c r="O7" s="47">
        <f t="shared" si="1"/>
        <v>29.95721491883759</v>
      </c>
      <c r="P7" s="9"/>
    </row>
    <row r="8" spans="1:133">
      <c r="A8" s="12"/>
      <c r="B8" s="25">
        <v>314.10000000000002</v>
      </c>
      <c r="C8" s="20" t="s">
        <v>12</v>
      </c>
      <c r="D8" s="46">
        <v>5538018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5538018</v>
      </c>
      <c r="O8" s="47">
        <f t="shared" si="1"/>
        <v>53.414010281536633</v>
      </c>
      <c r="P8" s="9"/>
    </row>
    <row r="9" spans="1:133">
      <c r="A9" s="12"/>
      <c r="B9" s="25">
        <v>314.3</v>
      </c>
      <c r="C9" s="20" t="s">
        <v>13</v>
      </c>
      <c r="D9" s="46">
        <v>1206514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1206514</v>
      </c>
      <c r="O9" s="47">
        <f t="shared" si="1"/>
        <v>11.6367897686172</v>
      </c>
      <c r="P9" s="9"/>
    </row>
    <row r="10" spans="1:133">
      <c r="A10" s="12"/>
      <c r="B10" s="25">
        <v>314.39999999999998</v>
      </c>
      <c r="C10" s="20" t="s">
        <v>14</v>
      </c>
      <c r="D10" s="46">
        <v>120661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120661</v>
      </c>
      <c r="O10" s="47">
        <f t="shared" si="1"/>
        <v>1.16377156856126</v>
      </c>
      <c r="P10" s="9"/>
    </row>
    <row r="11" spans="1:133">
      <c r="A11" s="12"/>
      <c r="B11" s="25">
        <v>315</v>
      </c>
      <c r="C11" s="20" t="s">
        <v>15</v>
      </c>
      <c r="D11" s="46">
        <v>3446340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3446340</v>
      </c>
      <c r="O11" s="47">
        <f t="shared" si="1"/>
        <v>33.239841436714535</v>
      </c>
      <c r="P11" s="9"/>
    </row>
    <row r="12" spans="1:133">
      <c r="A12" s="12"/>
      <c r="B12" s="25">
        <v>316</v>
      </c>
      <c r="C12" s="20" t="s">
        <v>16</v>
      </c>
      <c r="D12" s="46">
        <v>533127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533127</v>
      </c>
      <c r="O12" s="47">
        <f t="shared" si="1"/>
        <v>5.1419932292319714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4955478</v>
      </c>
      <c r="E13" s="32">
        <f t="shared" si="3"/>
        <v>372457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531921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5859856</v>
      </c>
      <c r="O13" s="45">
        <f t="shared" si="1"/>
        <v>56.518127718675551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525723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525723</v>
      </c>
      <c r="O14" s="47">
        <f t="shared" si="1"/>
        <v>5.0705818809617966</v>
      </c>
      <c r="P14" s="9"/>
    </row>
    <row r="15" spans="1:133">
      <c r="A15" s="12"/>
      <c r="B15" s="25">
        <v>323.10000000000002</v>
      </c>
      <c r="C15" s="20" t="s">
        <v>18</v>
      </c>
      <c r="D15" s="46">
        <v>4697001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4697001</v>
      </c>
      <c r="O15" s="47">
        <f t="shared" si="1"/>
        <v>45.302427638622312</v>
      </c>
      <c r="P15" s="9"/>
    </row>
    <row r="16" spans="1:133">
      <c r="A16" s="12"/>
      <c r="B16" s="25">
        <v>323.39999999999998</v>
      </c>
      <c r="C16" s="20" t="s">
        <v>19</v>
      </c>
      <c r="D16" s="46">
        <v>19028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19028</v>
      </c>
      <c r="O16" s="47">
        <f t="shared" si="1"/>
        <v>0.18352446446311282</v>
      </c>
      <c r="P16" s="9"/>
    </row>
    <row r="17" spans="1:16">
      <c r="A17" s="12"/>
      <c r="B17" s="25">
        <v>323.7</v>
      </c>
      <c r="C17" s="20" t="s">
        <v>20</v>
      </c>
      <c r="D17" s="46">
        <v>219931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219931</v>
      </c>
      <c r="O17" s="47">
        <f t="shared" si="1"/>
        <v>2.1212276116164004</v>
      </c>
      <c r="P17" s="9"/>
    </row>
    <row r="18" spans="1:16">
      <c r="A18" s="12"/>
      <c r="B18" s="25">
        <v>324.12</v>
      </c>
      <c r="C18" s="20" t="s">
        <v>105</v>
      </c>
      <c r="D18" s="46">
        <v>0</v>
      </c>
      <c r="E18" s="46">
        <v>18281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18281</v>
      </c>
      <c r="O18" s="47">
        <f t="shared" si="1"/>
        <v>0.17631967284266162</v>
      </c>
      <c r="P18" s="9"/>
    </row>
    <row r="19" spans="1:16">
      <c r="A19" s="12"/>
      <c r="B19" s="25">
        <v>324.32</v>
      </c>
      <c r="C19" s="20" t="s">
        <v>106</v>
      </c>
      <c r="D19" s="46">
        <v>0</v>
      </c>
      <c r="E19" s="46">
        <v>311526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311526</v>
      </c>
      <c r="O19" s="47">
        <f t="shared" si="1"/>
        <v>3.0046585198831028</v>
      </c>
      <c r="P19" s="9"/>
    </row>
    <row r="20" spans="1:16">
      <c r="A20" s="12"/>
      <c r="B20" s="25">
        <v>324.62</v>
      </c>
      <c r="C20" s="20" t="s">
        <v>107</v>
      </c>
      <c r="D20" s="46">
        <v>0</v>
      </c>
      <c r="E20" s="46">
        <v>42650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42650</v>
      </c>
      <c r="O20" s="47">
        <f t="shared" si="1"/>
        <v>0.41135791514356534</v>
      </c>
      <c r="P20" s="9"/>
    </row>
    <row r="21" spans="1:16">
      <c r="A21" s="12"/>
      <c r="B21" s="25">
        <v>329</v>
      </c>
      <c r="C21" s="20" t="s">
        <v>108</v>
      </c>
      <c r="D21" s="46">
        <v>19518</v>
      </c>
      <c r="E21" s="46">
        <v>0</v>
      </c>
      <c r="F21" s="46">
        <v>0</v>
      </c>
      <c r="G21" s="46">
        <v>0</v>
      </c>
      <c r="H21" s="46">
        <v>0</v>
      </c>
      <c r="I21" s="46">
        <v>6198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25716</v>
      </c>
      <c r="O21" s="47">
        <f t="shared" si="1"/>
        <v>0.24803001514260087</v>
      </c>
      <c r="P21" s="9"/>
    </row>
    <row r="22" spans="1:16" ht="15.75">
      <c r="A22" s="29" t="s">
        <v>26</v>
      </c>
      <c r="B22" s="30"/>
      <c r="C22" s="31"/>
      <c r="D22" s="32">
        <f t="shared" ref="D22:M22" si="6">SUM(D23:D37)</f>
        <v>8719597</v>
      </c>
      <c r="E22" s="32">
        <f t="shared" si="6"/>
        <v>2104957</v>
      </c>
      <c r="F22" s="32">
        <f t="shared" si="6"/>
        <v>0</v>
      </c>
      <c r="G22" s="32">
        <f t="shared" si="6"/>
        <v>589066</v>
      </c>
      <c r="H22" s="32">
        <f t="shared" si="6"/>
        <v>0</v>
      </c>
      <c r="I22" s="32">
        <f t="shared" si="6"/>
        <v>54425</v>
      </c>
      <c r="J22" s="32">
        <f t="shared" si="6"/>
        <v>48852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11516897</v>
      </c>
      <c r="O22" s="45">
        <f t="shared" si="1"/>
        <v>111.08011111003945</v>
      </c>
      <c r="P22" s="10"/>
    </row>
    <row r="23" spans="1:16">
      <c r="A23" s="12"/>
      <c r="B23" s="25">
        <v>331.2</v>
      </c>
      <c r="C23" s="20" t="s">
        <v>25</v>
      </c>
      <c r="D23" s="46">
        <v>1008636</v>
      </c>
      <c r="E23" s="46">
        <v>0</v>
      </c>
      <c r="F23" s="46">
        <v>0</v>
      </c>
      <c r="G23" s="46">
        <v>0</v>
      </c>
      <c r="H23" s="46">
        <v>0</v>
      </c>
      <c r="I23" s="46">
        <v>34425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1043061</v>
      </c>
      <c r="O23" s="47">
        <f t="shared" si="1"/>
        <v>10.060290699356681</v>
      </c>
      <c r="P23" s="9"/>
    </row>
    <row r="24" spans="1:16">
      <c r="A24" s="12"/>
      <c r="B24" s="25">
        <v>331.5</v>
      </c>
      <c r="C24" s="20" t="s">
        <v>27</v>
      </c>
      <c r="D24" s="46">
        <v>0</v>
      </c>
      <c r="E24" s="46">
        <v>1317316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1317316</v>
      </c>
      <c r="O24" s="47">
        <f t="shared" si="1"/>
        <v>12.705471590744688</v>
      </c>
      <c r="P24" s="9"/>
    </row>
    <row r="25" spans="1:16">
      <c r="A25" s="12"/>
      <c r="B25" s="25">
        <v>331.7</v>
      </c>
      <c r="C25" s="20" t="s">
        <v>100</v>
      </c>
      <c r="D25" s="46">
        <v>0</v>
      </c>
      <c r="E25" s="46">
        <v>21469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21469</v>
      </c>
      <c r="O25" s="47">
        <f t="shared" si="1"/>
        <v>0.20706783306488172</v>
      </c>
      <c r="P25" s="9"/>
    </row>
    <row r="26" spans="1:16">
      <c r="A26" s="12"/>
      <c r="B26" s="25">
        <v>331.9</v>
      </c>
      <c r="C26" s="20" t="s">
        <v>28</v>
      </c>
      <c r="D26" s="46">
        <v>0</v>
      </c>
      <c r="E26" s="46">
        <v>3407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3407</v>
      </c>
      <c r="O26" s="47">
        <f t="shared" si="1"/>
        <v>3.2860408367974846E-2</v>
      </c>
      <c r="P26" s="9"/>
    </row>
    <row r="27" spans="1:16">
      <c r="A27" s="12"/>
      <c r="B27" s="25">
        <v>334.36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20000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7">SUM(D27:M27)</f>
        <v>20000</v>
      </c>
      <c r="O27" s="47">
        <f t="shared" si="1"/>
        <v>0.19289937404153124</v>
      </c>
      <c r="P27" s="9"/>
    </row>
    <row r="28" spans="1:16">
      <c r="A28" s="12"/>
      <c r="B28" s="25">
        <v>334.49</v>
      </c>
      <c r="C28" s="20" t="s">
        <v>32</v>
      </c>
      <c r="D28" s="46">
        <v>0</v>
      </c>
      <c r="E28" s="46">
        <v>0</v>
      </c>
      <c r="F28" s="46">
        <v>0</v>
      </c>
      <c r="G28" s="46">
        <v>589066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589066</v>
      </c>
      <c r="O28" s="47">
        <f t="shared" si="1"/>
        <v>5.6815231334574321</v>
      </c>
      <c r="P28" s="9"/>
    </row>
    <row r="29" spans="1:16">
      <c r="A29" s="12"/>
      <c r="B29" s="25">
        <v>334.5</v>
      </c>
      <c r="C29" s="20" t="s">
        <v>33</v>
      </c>
      <c r="D29" s="46">
        <v>0</v>
      </c>
      <c r="E29" s="46">
        <v>473882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473882</v>
      </c>
      <c r="O29" s="47">
        <f t="shared" si="1"/>
        <v>4.5705770584774452</v>
      </c>
      <c r="P29" s="9"/>
    </row>
    <row r="30" spans="1:16">
      <c r="A30" s="12"/>
      <c r="B30" s="25">
        <v>335.12</v>
      </c>
      <c r="C30" s="20" t="s">
        <v>36</v>
      </c>
      <c r="D30" s="46">
        <v>2842930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2842930</v>
      </c>
      <c r="O30" s="47">
        <f t="shared" si="1"/>
        <v>27.419970872194519</v>
      </c>
      <c r="P30" s="9"/>
    </row>
    <row r="31" spans="1:16">
      <c r="A31" s="12"/>
      <c r="B31" s="25">
        <v>335.14</v>
      </c>
      <c r="C31" s="20" t="s">
        <v>37</v>
      </c>
      <c r="D31" s="46">
        <v>2581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2581</v>
      </c>
      <c r="O31" s="47">
        <f t="shared" si="1"/>
        <v>2.4893664220059605E-2</v>
      </c>
      <c r="P31" s="9"/>
    </row>
    <row r="32" spans="1:16">
      <c r="A32" s="12"/>
      <c r="B32" s="25">
        <v>335.15</v>
      </c>
      <c r="C32" s="20" t="s">
        <v>38</v>
      </c>
      <c r="D32" s="46">
        <v>22009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22009</v>
      </c>
      <c r="O32" s="47">
        <f t="shared" si="1"/>
        <v>0.21227611616400305</v>
      </c>
      <c r="P32" s="9"/>
    </row>
    <row r="33" spans="1:16">
      <c r="A33" s="12"/>
      <c r="B33" s="25">
        <v>335.18</v>
      </c>
      <c r="C33" s="20" t="s">
        <v>39</v>
      </c>
      <c r="D33" s="46">
        <v>4790989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4790989</v>
      </c>
      <c r="O33" s="47">
        <f t="shared" si="1"/>
        <v>46.208938956993087</v>
      </c>
      <c r="P33" s="9"/>
    </row>
    <row r="34" spans="1:16">
      <c r="A34" s="12"/>
      <c r="B34" s="25">
        <v>335.21</v>
      </c>
      <c r="C34" s="20" t="s">
        <v>40</v>
      </c>
      <c r="D34" s="46">
        <v>31405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31405</v>
      </c>
      <c r="O34" s="47">
        <f t="shared" si="1"/>
        <v>0.30290024208871441</v>
      </c>
      <c r="P34" s="9"/>
    </row>
    <row r="35" spans="1:16">
      <c r="A35" s="12"/>
      <c r="B35" s="25">
        <v>335.49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48852</v>
      </c>
      <c r="K35" s="46">
        <v>0</v>
      </c>
      <c r="L35" s="46">
        <v>0</v>
      </c>
      <c r="M35" s="46">
        <v>0</v>
      </c>
      <c r="N35" s="46">
        <f t="shared" si="7"/>
        <v>48852</v>
      </c>
      <c r="O35" s="47">
        <f t="shared" si="1"/>
        <v>0.47117601103384421</v>
      </c>
      <c r="P35" s="9"/>
    </row>
    <row r="36" spans="1:16">
      <c r="A36" s="12"/>
      <c r="B36" s="25">
        <v>337.5</v>
      </c>
      <c r="C36" s="20" t="s">
        <v>43</v>
      </c>
      <c r="D36" s="46">
        <v>0</v>
      </c>
      <c r="E36" s="46">
        <v>288883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288883</v>
      </c>
      <c r="O36" s="47">
        <f t="shared" si="1"/>
        <v>2.7862674935619833</v>
      </c>
      <c r="P36" s="9"/>
    </row>
    <row r="37" spans="1:16">
      <c r="A37" s="12"/>
      <c r="B37" s="25">
        <v>338</v>
      </c>
      <c r="C37" s="20" t="s">
        <v>45</v>
      </c>
      <c r="D37" s="46">
        <v>21047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21047</v>
      </c>
      <c r="O37" s="47">
        <f t="shared" ref="O37:O68" si="8">(N37/O$77)</f>
        <v>0.20299765627260541</v>
      </c>
      <c r="P37" s="9"/>
    </row>
    <row r="38" spans="1:16" ht="15.75">
      <c r="A38" s="29" t="s">
        <v>50</v>
      </c>
      <c r="B38" s="30"/>
      <c r="C38" s="31"/>
      <c r="D38" s="32">
        <f t="shared" ref="D38:M38" si="9">SUM(D39:D57)</f>
        <v>3322259</v>
      </c>
      <c r="E38" s="32">
        <f t="shared" si="9"/>
        <v>5915101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25983573</v>
      </c>
      <c r="J38" s="32">
        <f t="shared" si="9"/>
        <v>15900420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51121353</v>
      </c>
      <c r="O38" s="45">
        <f t="shared" si="8"/>
        <v>493.06384969280776</v>
      </c>
      <c r="P38" s="10"/>
    </row>
    <row r="39" spans="1:16">
      <c r="A39" s="12"/>
      <c r="B39" s="25">
        <v>341.2</v>
      </c>
      <c r="C39" s="20" t="s">
        <v>53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15900420</v>
      </c>
      <c r="K39" s="46">
        <v>0</v>
      </c>
      <c r="L39" s="46">
        <v>0</v>
      </c>
      <c r="M39" s="46">
        <v>0</v>
      </c>
      <c r="N39" s="46">
        <f t="shared" ref="N39:N57" si="10">SUM(D39:M39)</f>
        <v>15900420</v>
      </c>
      <c r="O39" s="47">
        <f t="shared" si="8"/>
        <v>153.3590532498722</v>
      </c>
      <c r="P39" s="9"/>
    </row>
    <row r="40" spans="1:16">
      <c r="A40" s="12"/>
      <c r="B40" s="25">
        <v>341.3</v>
      </c>
      <c r="C40" s="20" t="s">
        <v>54</v>
      </c>
      <c r="D40" s="46">
        <v>412266</v>
      </c>
      <c r="E40" s="46">
        <v>176987</v>
      </c>
      <c r="F40" s="46">
        <v>0</v>
      </c>
      <c r="G40" s="46">
        <v>0</v>
      </c>
      <c r="H40" s="46">
        <v>0</v>
      </c>
      <c r="I40" s="46">
        <v>16504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605757</v>
      </c>
      <c r="O40" s="47">
        <f t="shared" si="8"/>
        <v>5.8425073060637915</v>
      </c>
      <c r="P40" s="9"/>
    </row>
    <row r="41" spans="1:16">
      <c r="A41" s="12"/>
      <c r="B41" s="25">
        <v>342.1</v>
      </c>
      <c r="C41" s="20" t="s">
        <v>55</v>
      </c>
      <c r="D41" s="46">
        <v>42451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42451</v>
      </c>
      <c r="O41" s="47">
        <f t="shared" si="8"/>
        <v>0.40943856637185211</v>
      </c>
      <c r="P41" s="9"/>
    </row>
    <row r="42" spans="1:16">
      <c r="A42" s="12"/>
      <c r="B42" s="25">
        <v>342.2</v>
      </c>
      <c r="C42" s="20" t="s">
        <v>56</v>
      </c>
      <c r="D42" s="46">
        <v>180949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180949</v>
      </c>
      <c r="O42" s="47">
        <f t="shared" si="8"/>
        <v>1.7452474416720518</v>
      </c>
      <c r="P42" s="9"/>
    </row>
    <row r="43" spans="1:16">
      <c r="A43" s="12"/>
      <c r="B43" s="25">
        <v>342.5</v>
      </c>
      <c r="C43" s="20" t="s">
        <v>57</v>
      </c>
      <c r="D43" s="46">
        <v>31816</v>
      </c>
      <c r="E43" s="46">
        <v>0</v>
      </c>
      <c r="F43" s="46">
        <v>0</v>
      </c>
      <c r="G43" s="46">
        <v>0</v>
      </c>
      <c r="H43" s="46">
        <v>0</v>
      </c>
      <c r="I43" s="46">
        <v>44335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76151</v>
      </c>
      <c r="O43" s="47">
        <f t="shared" si="8"/>
        <v>0.73447401163183224</v>
      </c>
      <c r="P43" s="9"/>
    </row>
    <row r="44" spans="1:16">
      <c r="A44" s="12"/>
      <c r="B44" s="25">
        <v>342.9</v>
      </c>
      <c r="C44" s="20" t="s">
        <v>58</v>
      </c>
      <c r="D44" s="46">
        <v>43050</v>
      </c>
      <c r="E44" s="46">
        <v>340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43390</v>
      </c>
      <c r="O44" s="47">
        <f t="shared" si="8"/>
        <v>0.41849519198310203</v>
      </c>
      <c r="P44" s="9"/>
    </row>
    <row r="45" spans="1:16">
      <c r="A45" s="12"/>
      <c r="B45" s="25">
        <v>343.3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12646568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12646568</v>
      </c>
      <c r="O45" s="47">
        <f t="shared" si="8"/>
        <v>121.97575254868298</v>
      </c>
      <c r="P45" s="9"/>
    </row>
    <row r="46" spans="1:16">
      <c r="A46" s="12"/>
      <c r="B46" s="25">
        <v>343.4</v>
      </c>
      <c r="C46" s="20" t="s">
        <v>60</v>
      </c>
      <c r="D46" s="46">
        <v>185093</v>
      </c>
      <c r="E46" s="46">
        <v>4947424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5132517</v>
      </c>
      <c r="O46" s="47">
        <f t="shared" si="8"/>
        <v>49.50296582787589</v>
      </c>
      <c r="P46" s="9"/>
    </row>
    <row r="47" spans="1:16">
      <c r="A47" s="12"/>
      <c r="B47" s="25">
        <v>343.5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8519214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8519214</v>
      </c>
      <c r="O47" s="47">
        <f t="shared" si="8"/>
        <v>82.167552396292479</v>
      </c>
      <c r="P47" s="9"/>
    </row>
    <row r="48" spans="1:16">
      <c r="A48" s="12"/>
      <c r="B48" s="25">
        <v>343.6</v>
      </c>
      <c r="C48" s="20" t="s">
        <v>62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1396036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1396036</v>
      </c>
      <c r="O48" s="47">
        <f t="shared" si="8"/>
        <v>13.464723526972154</v>
      </c>
      <c r="P48" s="9"/>
    </row>
    <row r="49" spans="1:16">
      <c r="A49" s="12"/>
      <c r="B49" s="25">
        <v>343.7</v>
      </c>
      <c r="C49" s="20" t="s">
        <v>63</v>
      </c>
      <c r="D49" s="46">
        <v>0</v>
      </c>
      <c r="E49" s="46">
        <v>1675</v>
      </c>
      <c r="F49" s="46">
        <v>0</v>
      </c>
      <c r="G49" s="46">
        <v>0</v>
      </c>
      <c r="H49" s="46">
        <v>0</v>
      </c>
      <c r="I49" s="46">
        <v>3013934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3015609</v>
      </c>
      <c r="O49" s="47">
        <f t="shared" si="8"/>
        <v>29.085454422700398</v>
      </c>
      <c r="P49" s="9"/>
    </row>
    <row r="50" spans="1:16">
      <c r="A50" s="12"/>
      <c r="B50" s="25">
        <v>343.9</v>
      </c>
      <c r="C50" s="20" t="s">
        <v>64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182668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182668</v>
      </c>
      <c r="O50" s="47">
        <f t="shared" si="8"/>
        <v>1.7618271428709213</v>
      </c>
      <c r="P50" s="9"/>
    </row>
    <row r="51" spans="1:16">
      <c r="A51" s="12"/>
      <c r="B51" s="25">
        <v>344.9</v>
      </c>
      <c r="C51" s="20" t="s">
        <v>65</v>
      </c>
      <c r="D51" s="46">
        <v>743555</v>
      </c>
      <c r="E51" s="46">
        <v>0</v>
      </c>
      <c r="F51" s="46">
        <v>0</v>
      </c>
      <c r="G51" s="46">
        <v>0</v>
      </c>
      <c r="H51" s="46">
        <v>0</v>
      </c>
      <c r="I51" s="46">
        <v>164314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907869</v>
      </c>
      <c r="O51" s="47">
        <f t="shared" si="8"/>
        <v>8.7563680905855463</v>
      </c>
      <c r="P51" s="9"/>
    </row>
    <row r="52" spans="1:16">
      <c r="A52" s="12"/>
      <c r="B52" s="25">
        <v>345.9</v>
      </c>
      <c r="C52" s="20" t="s">
        <v>66</v>
      </c>
      <c r="D52" s="46">
        <v>0</v>
      </c>
      <c r="E52" s="46">
        <v>775248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775248</v>
      </c>
      <c r="O52" s="47">
        <f t="shared" si="8"/>
        <v>7.4772426963474503</v>
      </c>
      <c r="P52" s="9"/>
    </row>
    <row r="53" spans="1:16">
      <c r="A53" s="12"/>
      <c r="B53" s="25">
        <v>347.2</v>
      </c>
      <c r="C53" s="20" t="s">
        <v>67</v>
      </c>
      <c r="D53" s="46">
        <v>114426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114426</v>
      </c>
      <c r="O53" s="47">
        <f t="shared" si="8"/>
        <v>1.1036351887038127</v>
      </c>
      <c r="P53" s="9"/>
    </row>
    <row r="54" spans="1:16">
      <c r="A54" s="12"/>
      <c r="B54" s="25">
        <v>347.4</v>
      </c>
      <c r="C54" s="20" t="s">
        <v>68</v>
      </c>
      <c r="D54" s="46">
        <v>162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162</v>
      </c>
      <c r="O54" s="47">
        <f t="shared" si="8"/>
        <v>1.5624849297364029E-3</v>
      </c>
      <c r="P54" s="9"/>
    </row>
    <row r="55" spans="1:16">
      <c r="A55" s="12"/>
      <c r="B55" s="25">
        <v>347.5</v>
      </c>
      <c r="C55" s="20" t="s">
        <v>69</v>
      </c>
      <c r="D55" s="46">
        <v>74278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74278</v>
      </c>
      <c r="O55" s="47">
        <f t="shared" si="8"/>
        <v>0.7164089852528428</v>
      </c>
      <c r="P55" s="9"/>
    </row>
    <row r="56" spans="1:16">
      <c r="A56" s="12"/>
      <c r="B56" s="25">
        <v>347.9</v>
      </c>
      <c r="C56" s="20" t="s">
        <v>70</v>
      </c>
      <c r="D56" s="46">
        <v>14676</v>
      </c>
      <c r="E56" s="46">
        <v>13427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28103</v>
      </c>
      <c r="O56" s="47">
        <f t="shared" si="8"/>
        <v>0.27105255543445761</v>
      </c>
      <c r="P56" s="9"/>
    </row>
    <row r="57" spans="1:16">
      <c r="A57" s="12"/>
      <c r="B57" s="25">
        <v>349</v>
      </c>
      <c r="C57" s="20" t="s">
        <v>1</v>
      </c>
      <c r="D57" s="46">
        <v>1479537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1479537</v>
      </c>
      <c r="O57" s="47">
        <f t="shared" si="8"/>
        <v>14.27008805856425</v>
      </c>
      <c r="P57" s="9"/>
    </row>
    <row r="58" spans="1:16" ht="15.75">
      <c r="A58" s="29" t="s">
        <v>51</v>
      </c>
      <c r="B58" s="30"/>
      <c r="C58" s="31"/>
      <c r="D58" s="32">
        <f t="shared" ref="D58:M58" si="11">SUM(D59:D61)</f>
        <v>650477</v>
      </c>
      <c r="E58" s="32">
        <f t="shared" si="11"/>
        <v>361131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ref="N58:N63" si="12">SUM(D58:M58)</f>
        <v>1011608</v>
      </c>
      <c r="O58" s="45">
        <f t="shared" si="8"/>
        <v>9.756927498770267</v>
      </c>
      <c r="P58" s="10"/>
    </row>
    <row r="59" spans="1:16">
      <c r="A59" s="13"/>
      <c r="B59" s="39">
        <v>351.1</v>
      </c>
      <c r="C59" s="21" t="s">
        <v>73</v>
      </c>
      <c r="D59" s="46">
        <v>250973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250973</v>
      </c>
      <c r="O59" s="47">
        <f t="shared" si="8"/>
        <v>2.4206267300662607</v>
      </c>
      <c r="P59" s="9"/>
    </row>
    <row r="60" spans="1:16">
      <c r="A60" s="13"/>
      <c r="B60" s="39">
        <v>354</v>
      </c>
      <c r="C60" s="21" t="s">
        <v>74</v>
      </c>
      <c r="D60" s="46">
        <v>399504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399504</v>
      </c>
      <c r="O60" s="47">
        <f t="shared" si="8"/>
        <v>3.8532035763543946</v>
      </c>
      <c r="P60" s="9"/>
    </row>
    <row r="61" spans="1:16">
      <c r="A61" s="13"/>
      <c r="B61" s="39">
        <v>359</v>
      </c>
      <c r="C61" s="21" t="s">
        <v>75</v>
      </c>
      <c r="D61" s="46">
        <v>0</v>
      </c>
      <c r="E61" s="46">
        <v>361131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361131</v>
      </c>
      <c r="O61" s="47">
        <f t="shared" si="8"/>
        <v>3.4830971923496108</v>
      </c>
      <c r="P61" s="9"/>
    </row>
    <row r="62" spans="1:16" ht="15.75">
      <c r="A62" s="29" t="s">
        <v>4</v>
      </c>
      <c r="B62" s="30"/>
      <c r="C62" s="31"/>
      <c r="D62" s="32">
        <f t="shared" ref="D62:M62" si="13">SUM(D63:D71)</f>
        <v>562201</v>
      </c>
      <c r="E62" s="32">
        <f t="shared" si="13"/>
        <v>86684</v>
      </c>
      <c r="F62" s="32">
        <f t="shared" si="13"/>
        <v>150990</v>
      </c>
      <c r="G62" s="32">
        <f t="shared" si="13"/>
        <v>33358</v>
      </c>
      <c r="H62" s="32">
        <f t="shared" si="13"/>
        <v>0</v>
      </c>
      <c r="I62" s="32">
        <f t="shared" si="13"/>
        <v>836885</v>
      </c>
      <c r="J62" s="32">
        <f t="shared" si="13"/>
        <v>4394</v>
      </c>
      <c r="K62" s="32">
        <f t="shared" si="13"/>
        <v>23946473</v>
      </c>
      <c r="L62" s="32">
        <f t="shared" si="13"/>
        <v>0</v>
      </c>
      <c r="M62" s="32">
        <f t="shared" si="13"/>
        <v>0</v>
      </c>
      <c r="N62" s="32">
        <f t="shared" si="12"/>
        <v>25620985</v>
      </c>
      <c r="O62" s="45">
        <f t="shared" si="8"/>
        <v>247.11359844137306</v>
      </c>
      <c r="P62" s="10"/>
    </row>
    <row r="63" spans="1:16">
      <c r="A63" s="12"/>
      <c r="B63" s="25">
        <v>361.1</v>
      </c>
      <c r="C63" s="20" t="s">
        <v>76</v>
      </c>
      <c r="D63" s="46">
        <v>24157</v>
      </c>
      <c r="E63" s="46">
        <v>7870</v>
      </c>
      <c r="F63" s="46">
        <v>16025</v>
      </c>
      <c r="G63" s="46">
        <v>4362</v>
      </c>
      <c r="H63" s="46">
        <v>0</v>
      </c>
      <c r="I63" s="46">
        <v>441231</v>
      </c>
      <c r="J63" s="46">
        <v>1799</v>
      </c>
      <c r="K63" s="46">
        <v>2122904</v>
      </c>
      <c r="L63" s="46">
        <v>0</v>
      </c>
      <c r="M63" s="46">
        <v>0</v>
      </c>
      <c r="N63" s="46">
        <f t="shared" si="12"/>
        <v>2618348</v>
      </c>
      <c r="O63" s="47">
        <f t="shared" si="8"/>
        <v>25.253884511144761</v>
      </c>
      <c r="P63" s="9"/>
    </row>
    <row r="64" spans="1:16">
      <c r="A64" s="12"/>
      <c r="B64" s="25">
        <v>361.2</v>
      </c>
      <c r="C64" s="20" t="s">
        <v>77</v>
      </c>
      <c r="D64" s="46">
        <v>0</v>
      </c>
      <c r="E64" s="46">
        <v>82411</v>
      </c>
      <c r="F64" s="46">
        <v>0</v>
      </c>
      <c r="G64" s="46">
        <v>20242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1" si="14">SUM(D64:M64)</f>
        <v>102653</v>
      </c>
      <c r="O64" s="47">
        <f t="shared" si="8"/>
        <v>0.99008497217426528</v>
      </c>
      <c r="P64" s="9"/>
    </row>
    <row r="65" spans="1:119">
      <c r="A65" s="12"/>
      <c r="B65" s="25">
        <v>361.3</v>
      </c>
      <c r="C65" s="20" t="s">
        <v>78</v>
      </c>
      <c r="D65" s="46">
        <v>-4273</v>
      </c>
      <c r="E65" s="46">
        <v>-62377</v>
      </c>
      <c r="F65" s="46">
        <v>-8529</v>
      </c>
      <c r="G65" s="46">
        <v>8315</v>
      </c>
      <c r="H65" s="46">
        <v>0</v>
      </c>
      <c r="I65" s="46">
        <v>32493</v>
      </c>
      <c r="J65" s="46">
        <v>0</v>
      </c>
      <c r="K65" s="46">
        <v>18361144</v>
      </c>
      <c r="L65" s="46">
        <v>0</v>
      </c>
      <c r="M65" s="46">
        <v>0</v>
      </c>
      <c r="N65" s="46">
        <f t="shared" si="14"/>
        <v>18326773</v>
      </c>
      <c r="O65" s="47">
        <f t="shared" si="8"/>
        <v>176.76115199506177</v>
      </c>
      <c r="P65" s="9"/>
    </row>
    <row r="66" spans="1:119">
      <c r="A66" s="12"/>
      <c r="B66" s="25">
        <v>362</v>
      </c>
      <c r="C66" s="20" t="s">
        <v>79</v>
      </c>
      <c r="D66" s="46">
        <v>226563</v>
      </c>
      <c r="E66" s="46">
        <v>22390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248953</v>
      </c>
      <c r="O66" s="47">
        <f t="shared" si="8"/>
        <v>2.4011438932880664</v>
      </c>
      <c r="P66" s="9"/>
    </row>
    <row r="67" spans="1:119">
      <c r="A67" s="12"/>
      <c r="B67" s="25">
        <v>364</v>
      </c>
      <c r="C67" s="20" t="s">
        <v>80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-466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-466</v>
      </c>
      <c r="O67" s="47">
        <f t="shared" si="8"/>
        <v>-4.4945554151676779E-3</v>
      </c>
      <c r="P67" s="9"/>
    </row>
    <row r="68" spans="1:119">
      <c r="A68" s="12"/>
      <c r="B68" s="25">
        <v>365</v>
      </c>
      <c r="C68" s="20" t="s">
        <v>81</v>
      </c>
      <c r="D68" s="46">
        <v>13737</v>
      </c>
      <c r="E68" s="46">
        <v>0</v>
      </c>
      <c r="F68" s="46">
        <v>0</v>
      </c>
      <c r="G68" s="46">
        <v>0</v>
      </c>
      <c r="H68" s="46">
        <v>0</v>
      </c>
      <c r="I68" s="46">
        <v>17925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31662</v>
      </c>
      <c r="O68" s="47">
        <f t="shared" si="8"/>
        <v>0.30537899904514809</v>
      </c>
      <c r="P68" s="9"/>
    </row>
    <row r="69" spans="1:119">
      <c r="A69" s="12"/>
      <c r="B69" s="25">
        <v>366</v>
      </c>
      <c r="C69" s="20" t="s">
        <v>82</v>
      </c>
      <c r="D69" s="46">
        <v>34699</v>
      </c>
      <c r="E69" s="46">
        <v>21800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56499</v>
      </c>
      <c r="O69" s="47">
        <f t="shared" ref="O69:O75" si="15">(N69/O$77)</f>
        <v>0.54493108669862367</v>
      </c>
      <c r="P69" s="9"/>
    </row>
    <row r="70" spans="1:119">
      <c r="A70" s="12"/>
      <c r="B70" s="25">
        <v>368</v>
      </c>
      <c r="C70" s="20" t="s">
        <v>84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3462425</v>
      </c>
      <c r="L70" s="46">
        <v>0</v>
      </c>
      <c r="M70" s="46">
        <v>0</v>
      </c>
      <c r="N70" s="46">
        <f t="shared" si="14"/>
        <v>3462425</v>
      </c>
      <c r="O70" s="47">
        <f t="shared" si="15"/>
        <v>33.394980758287439</v>
      </c>
      <c r="P70" s="9"/>
    </row>
    <row r="71" spans="1:119">
      <c r="A71" s="12"/>
      <c r="B71" s="25">
        <v>369.9</v>
      </c>
      <c r="C71" s="20" t="s">
        <v>85</v>
      </c>
      <c r="D71" s="46">
        <v>267318</v>
      </c>
      <c r="E71" s="46">
        <v>14590</v>
      </c>
      <c r="F71" s="46">
        <v>143494</v>
      </c>
      <c r="G71" s="46">
        <v>439</v>
      </c>
      <c r="H71" s="46">
        <v>0</v>
      </c>
      <c r="I71" s="46">
        <v>345702</v>
      </c>
      <c r="J71" s="46">
        <v>2595</v>
      </c>
      <c r="K71" s="46">
        <v>0</v>
      </c>
      <c r="L71" s="46">
        <v>0</v>
      </c>
      <c r="M71" s="46">
        <v>0</v>
      </c>
      <c r="N71" s="46">
        <f t="shared" si="14"/>
        <v>774138</v>
      </c>
      <c r="O71" s="47">
        <f t="shared" si="15"/>
        <v>7.4665367810881458</v>
      </c>
      <c r="P71" s="9"/>
    </row>
    <row r="72" spans="1:119" ht="15.75">
      <c r="A72" s="29" t="s">
        <v>52</v>
      </c>
      <c r="B72" s="30"/>
      <c r="C72" s="31"/>
      <c r="D72" s="32">
        <f t="shared" ref="D72:M72" si="16">SUM(D73:D74)</f>
        <v>1761213</v>
      </c>
      <c r="E72" s="32">
        <f t="shared" si="16"/>
        <v>16506</v>
      </c>
      <c r="F72" s="32">
        <f t="shared" si="16"/>
        <v>5249988</v>
      </c>
      <c r="G72" s="32">
        <f t="shared" si="16"/>
        <v>20583</v>
      </c>
      <c r="H72" s="32">
        <f t="shared" si="16"/>
        <v>0</v>
      </c>
      <c r="I72" s="32">
        <f t="shared" si="16"/>
        <v>921157</v>
      </c>
      <c r="J72" s="32">
        <f t="shared" si="16"/>
        <v>1825814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>SUM(D72:M72)</f>
        <v>9795261</v>
      </c>
      <c r="O72" s="45">
        <f t="shared" si="15"/>
        <v>94.474985773671165</v>
      </c>
      <c r="P72" s="9"/>
    </row>
    <row r="73" spans="1:119">
      <c r="A73" s="12"/>
      <c r="B73" s="25">
        <v>381</v>
      </c>
      <c r="C73" s="20" t="s">
        <v>86</v>
      </c>
      <c r="D73" s="46">
        <v>1761213</v>
      </c>
      <c r="E73" s="46">
        <v>16506</v>
      </c>
      <c r="F73" s="46">
        <v>5249988</v>
      </c>
      <c r="G73" s="46">
        <v>20583</v>
      </c>
      <c r="H73" s="46">
        <v>0</v>
      </c>
      <c r="I73" s="46">
        <v>0</v>
      </c>
      <c r="J73" s="46">
        <v>1825814</v>
      </c>
      <c r="K73" s="46">
        <v>0</v>
      </c>
      <c r="L73" s="46">
        <v>0</v>
      </c>
      <c r="M73" s="46">
        <v>0</v>
      </c>
      <c r="N73" s="46">
        <f>SUM(D73:M73)</f>
        <v>8874104</v>
      </c>
      <c r="O73" s="47">
        <f t="shared" si="15"/>
        <v>85.590455338972419</v>
      </c>
      <c r="P73" s="9"/>
    </row>
    <row r="74" spans="1:119" ht="15.75" thickBot="1">
      <c r="A74" s="12"/>
      <c r="B74" s="25">
        <v>389.8</v>
      </c>
      <c r="C74" s="20" t="s">
        <v>88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921157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921157</v>
      </c>
      <c r="O74" s="47">
        <f t="shared" si="15"/>
        <v>8.884530434698739</v>
      </c>
      <c r="P74" s="9"/>
    </row>
    <row r="75" spans="1:119" ht="16.5" thickBot="1">
      <c r="A75" s="14" t="s">
        <v>71</v>
      </c>
      <c r="B75" s="23"/>
      <c r="C75" s="22"/>
      <c r="D75" s="15">
        <f t="shared" ref="D75:M75" si="17">SUM(D5,D13,D22,D38,D58,D62,D72)</f>
        <v>56012110</v>
      </c>
      <c r="E75" s="15">
        <f t="shared" si="17"/>
        <v>9526342</v>
      </c>
      <c r="F75" s="15">
        <f t="shared" si="17"/>
        <v>5400978</v>
      </c>
      <c r="G75" s="15">
        <f t="shared" si="17"/>
        <v>643007</v>
      </c>
      <c r="H75" s="15">
        <f t="shared" si="17"/>
        <v>0</v>
      </c>
      <c r="I75" s="15">
        <f t="shared" si="17"/>
        <v>28327961</v>
      </c>
      <c r="J75" s="15">
        <f t="shared" si="17"/>
        <v>17779480</v>
      </c>
      <c r="K75" s="15">
        <f t="shared" si="17"/>
        <v>23946473</v>
      </c>
      <c r="L75" s="15">
        <f t="shared" si="17"/>
        <v>0</v>
      </c>
      <c r="M75" s="15">
        <f t="shared" si="17"/>
        <v>0</v>
      </c>
      <c r="N75" s="15">
        <f>SUM(D75:M75)</f>
        <v>141636351</v>
      </c>
      <c r="O75" s="38">
        <f t="shared" si="15"/>
        <v>1366.0781724713304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18" t="s">
        <v>114</v>
      </c>
      <c r="M77" s="118"/>
      <c r="N77" s="118"/>
      <c r="O77" s="43">
        <v>103681</v>
      </c>
    </row>
    <row r="78" spans="1:119">
      <c r="A78" s="119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7"/>
    </row>
    <row r="79" spans="1:119" ht="15.75" customHeight="1" thickBot="1">
      <c r="A79" s="120" t="s">
        <v>103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89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37046220</v>
      </c>
      <c r="E5" s="27">
        <f t="shared" si="0"/>
        <v>879032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37925252</v>
      </c>
      <c r="O5" s="33">
        <f t="shared" ref="O5:O36" si="1">(N5/O$82)</f>
        <v>366.41339465141442</v>
      </c>
      <c r="P5" s="6"/>
    </row>
    <row r="6" spans="1:133">
      <c r="A6" s="12"/>
      <c r="B6" s="25">
        <v>311</v>
      </c>
      <c r="C6" s="20" t="s">
        <v>3</v>
      </c>
      <c r="D6" s="46">
        <v>23727646</v>
      </c>
      <c r="E6" s="46">
        <v>879032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24606678</v>
      </c>
      <c r="O6" s="47">
        <f t="shared" si="1"/>
        <v>237.73649327562219</v>
      </c>
      <c r="P6" s="9"/>
    </row>
    <row r="7" spans="1:133">
      <c r="A7" s="12"/>
      <c r="B7" s="25">
        <v>312.41000000000003</v>
      </c>
      <c r="C7" s="20" t="s">
        <v>11</v>
      </c>
      <c r="D7" s="46">
        <v>2390212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2390212</v>
      </c>
      <c r="O7" s="47">
        <f t="shared" si="1"/>
        <v>23.092943267893027</v>
      </c>
      <c r="P7" s="9"/>
    </row>
    <row r="8" spans="1:133">
      <c r="A8" s="12"/>
      <c r="B8" s="25">
        <v>314.10000000000002</v>
      </c>
      <c r="C8" s="20" t="s">
        <v>12</v>
      </c>
      <c r="D8" s="46">
        <v>5523218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5523218</v>
      </c>
      <c r="O8" s="47">
        <f t="shared" si="1"/>
        <v>53.362362807234504</v>
      </c>
      <c r="P8" s="9"/>
    </row>
    <row r="9" spans="1:133">
      <c r="A9" s="12"/>
      <c r="B9" s="25">
        <v>314.3</v>
      </c>
      <c r="C9" s="20" t="s">
        <v>13</v>
      </c>
      <c r="D9" s="46">
        <v>1129285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1129285</v>
      </c>
      <c r="O9" s="47">
        <f t="shared" si="1"/>
        <v>10.910544520018551</v>
      </c>
      <c r="P9" s="9"/>
    </row>
    <row r="10" spans="1:133">
      <c r="A10" s="12"/>
      <c r="B10" s="25">
        <v>314.39999999999998</v>
      </c>
      <c r="C10" s="20" t="s">
        <v>14</v>
      </c>
      <c r="D10" s="46">
        <v>80387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80387</v>
      </c>
      <c r="O10" s="47">
        <f t="shared" si="1"/>
        <v>0.77665597464832281</v>
      </c>
      <c r="P10" s="9"/>
    </row>
    <row r="11" spans="1:133">
      <c r="A11" s="12"/>
      <c r="B11" s="25">
        <v>315</v>
      </c>
      <c r="C11" s="20" t="s">
        <v>15</v>
      </c>
      <c r="D11" s="46">
        <v>3637601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3637601</v>
      </c>
      <c r="O11" s="47">
        <f t="shared" si="1"/>
        <v>35.144545138352143</v>
      </c>
      <c r="P11" s="9"/>
    </row>
    <row r="12" spans="1:133">
      <c r="A12" s="12"/>
      <c r="B12" s="25">
        <v>316</v>
      </c>
      <c r="C12" s="20" t="s">
        <v>16</v>
      </c>
      <c r="D12" s="46">
        <v>557871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557871</v>
      </c>
      <c r="O12" s="47">
        <f t="shared" si="1"/>
        <v>5.3898496676456951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5304766</v>
      </c>
      <c r="E13" s="32">
        <f t="shared" si="3"/>
        <v>1027028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602429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6934223</v>
      </c>
      <c r="O13" s="45">
        <f t="shared" si="1"/>
        <v>66.994734503014371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602429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602429</v>
      </c>
      <c r="O14" s="47">
        <f t="shared" si="1"/>
        <v>5.8203451074354611</v>
      </c>
      <c r="P14" s="9"/>
    </row>
    <row r="15" spans="1:133">
      <c r="A15" s="12"/>
      <c r="B15" s="25">
        <v>323.10000000000002</v>
      </c>
      <c r="C15" s="20" t="s">
        <v>18</v>
      </c>
      <c r="D15" s="46">
        <v>5011689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5011689</v>
      </c>
      <c r="O15" s="47">
        <f t="shared" si="1"/>
        <v>48.420244628226925</v>
      </c>
      <c r="P15" s="9"/>
    </row>
    <row r="16" spans="1:133">
      <c r="A16" s="12"/>
      <c r="B16" s="25">
        <v>323.39999999999998</v>
      </c>
      <c r="C16" s="20" t="s">
        <v>19</v>
      </c>
      <c r="D16" s="46">
        <v>46167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46167</v>
      </c>
      <c r="O16" s="47">
        <f t="shared" si="1"/>
        <v>0.44604073272530531</v>
      </c>
      <c r="P16" s="9"/>
    </row>
    <row r="17" spans="1:16">
      <c r="A17" s="12"/>
      <c r="B17" s="25">
        <v>323.7</v>
      </c>
      <c r="C17" s="20" t="s">
        <v>20</v>
      </c>
      <c r="D17" s="46">
        <v>224011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224011</v>
      </c>
      <c r="O17" s="47">
        <f t="shared" si="1"/>
        <v>2.1642738444891019</v>
      </c>
      <c r="P17" s="9"/>
    </row>
    <row r="18" spans="1:16">
      <c r="A18" s="12"/>
      <c r="B18" s="25">
        <v>324.12</v>
      </c>
      <c r="C18" s="20" t="s">
        <v>105</v>
      </c>
      <c r="D18" s="46">
        <v>0</v>
      </c>
      <c r="E18" s="46">
        <v>46906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46906</v>
      </c>
      <c r="O18" s="47">
        <f t="shared" si="1"/>
        <v>0.45318055340856395</v>
      </c>
      <c r="P18" s="9"/>
    </row>
    <row r="19" spans="1:16">
      <c r="A19" s="12"/>
      <c r="B19" s="25">
        <v>324.32</v>
      </c>
      <c r="C19" s="20" t="s">
        <v>106</v>
      </c>
      <c r="D19" s="46">
        <v>0</v>
      </c>
      <c r="E19" s="46">
        <v>874207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874207</v>
      </c>
      <c r="O19" s="47">
        <f t="shared" si="1"/>
        <v>8.4461180244241767</v>
      </c>
      <c r="P19" s="9"/>
    </row>
    <row r="20" spans="1:16">
      <c r="A20" s="12"/>
      <c r="B20" s="25">
        <v>324.62</v>
      </c>
      <c r="C20" s="20" t="s">
        <v>107</v>
      </c>
      <c r="D20" s="46">
        <v>0</v>
      </c>
      <c r="E20" s="46">
        <v>105915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105915</v>
      </c>
      <c r="O20" s="47">
        <f t="shared" si="1"/>
        <v>1.0232937857474107</v>
      </c>
      <c r="P20" s="9"/>
    </row>
    <row r="21" spans="1:16">
      <c r="A21" s="12"/>
      <c r="B21" s="25">
        <v>329</v>
      </c>
      <c r="C21" s="20" t="s">
        <v>108</v>
      </c>
      <c r="D21" s="46">
        <v>22899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5">SUM(D21:M21)</f>
        <v>22899</v>
      </c>
      <c r="O21" s="47">
        <f t="shared" si="1"/>
        <v>0.22123782655742774</v>
      </c>
      <c r="P21" s="9"/>
    </row>
    <row r="22" spans="1:16" ht="15.75">
      <c r="A22" s="29" t="s">
        <v>26</v>
      </c>
      <c r="B22" s="30"/>
      <c r="C22" s="31"/>
      <c r="D22" s="32">
        <f t="shared" ref="D22:M22" si="6">SUM(D23:D40)</f>
        <v>8597835</v>
      </c>
      <c r="E22" s="32">
        <f t="shared" si="6"/>
        <v>9414593</v>
      </c>
      <c r="F22" s="32">
        <f t="shared" si="6"/>
        <v>0</v>
      </c>
      <c r="G22" s="32">
        <f t="shared" si="6"/>
        <v>282756</v>
      </c>
      <c r="H22" s="32">
        <f t="shared" si="6"/>
        <v>0</v>
      </c>
      <c r="I22" s="32">
        <f t="shared" si="6"/>
        <v>893759</v>
      </c>
      <c r="J22" s="32">
        <f t="shared" si="6"/>
        <v>50826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19239769</v>
      </c>
      <c r="O22" s="45">
        <f t="shared" si="1"/>
        <v>185.88430398825167</v>
      </c>
      <c r="P22" s="10"/>
    </row>
    <row r="23" spans="1:16">
      <c r="A23" s="12"/>
      <c r="B23" s="25">
        <v>331.2</v>
      </c>
      <c r="C23" s="20" t="s">
        <v>25</v>
      </c>
      <c r="D23" s="46">
        <v>1137232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1137232</v>
      </c>
      <c r="O23" s="47">
        <f t="shared" si="1"/>
        <v>10.987324161385068</v>
      </c>
      <c r="P23" s="9"/>
    </row>
    <row r="24" spans="1:16">
      <c r="A24" s="12"/>
      <c r="B24" s="25">
        <v>331.31</v>
      </c>
      <c r="C24" s="20" t="s">
        <v>109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893759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893759</v>
      </c>
      <c r="O24" s="47">
        <f t="shared" si="1"/>
        <v>8.6350189364662242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3509899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3509899</v>
      </c>
      <c r="O25" s="47">
        <f t="shared" si="1"/>
        <v>33.910757072190449</v>
      </c>
      <c r="P25" s="9"/>
    </row>
    <row r="26" spans="1:16">
      <c r="A26" s="12"/>
      <c r="B26" s="25">
        <v>331.7</v>
      </c>
      <c r="C26" s="20" t="s">
        <v>100</v>
      </c>
      <c r="D26" s="46">
        <v>14315</v>
      </c>
      <c r="E26" s="46">
        <v>5391039</v>
      </c>
      <c r="F26" s="46">
        <v>0</v>
      </c>
      <c r="G26" s="46">
        <v>20192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5425546</v>
      </c>
      <c r="O26" s="47">
        <f t="shared" si="1"/>
        <v>52.418708455711858</v>
      </c>
      <c r="P26" s="9"/>
    </row>
    <row r="27" spans="1:16">
      <c r="A27" s="12"/>
      <c r="B27" s="25">
        <v>331.9</v>
      </c>
      <c r="C27" s="20" t="s">
        <v>28</v>
      </c>
      <c r="D27" s="46">
        <v>0</v>
      </c>
      <c r="E27" s="46">
        <v>-58302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-58302</v>
      </c>
      <c r="O27" s="47">
        <f t="shared" si="1"/>
        <v>-0.56328257845107432</v>
      </c>
      <c r="P27" s="9"/>
    </row>
    <row r="28" spans="1:16">
      <c r="A28" s="12"/>
      <c r="B28" s="25">
        <v>334.1</v>
      </c>
      <c r="C28" s="20" t="s">
        <v>29</v>
      </c>
      <c r="D28" s="46">
        <v>50267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50267</v>
      </c>
      <c r="O28" s="47">
        <f t="shared" si="1"/>
        <v>0.48565272839697016</v>
      </c>
      <c r="P28" s="9"/>
    </row>
    <row r="29" spans="1:16">
      <c r="A29" s="12"/>
      <c r="B29" s="25">
        <v>334.36</v>
      </c>
      <c r="C29" s="20" t="s">
        <v>31</v>
      </c>
      <c r="D29" s="46">
        <v>0</v>
      </c>
      <c r="E29" s="46">
        <v>0</v>
      </c>
      <c r="F29" s="46">
        <v>0</v>
      </c>
      <c r="G29" s="46">
        <v>225460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7">SUM(D29:M29)</f>
        <v>225460</v>
      </c>
      <c r="O29" s="47">
        <f t="shared" si="1"/>
        <v>2.1782733034472099</v>
      </c>
      <c r="P29" s="9"/>
    </row>
    <row r="30" spans="1:16">
      <c r="A30" s="12"/>
      <c r="B30" s="25">
        <v>334.49</v>
      </c>
      <c r="C30" s="20" t="s">
        <v>32</v>
      </c>
      <c r="D30" s="46">
        <v>0</v>
      </c>
      <c r="E30" s="46">
        <v>0</v>
      </c>
      <c r="F30" s="46">
        <v>0</v>
      </c>
      <c r="G30" s="46">
        <v>37104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37104</v>
      </c>
      <c r="O30" s="47">
        <f t="shared" si="1"/>
        <v>0.35847889936620808</v>
      </c>
      <c r="P30" s="9"/>
    </row>
    <row r="31" spans="1:16">
      <c r="A31" s="12"/>
      <c r="B31" s="25">
        <v>334.5</v>
      </c>
      <c r="C31" s="20" t="s">
        <v>33</v>
      </c>
      <c r="D31" s="46">
        <v>0</v>
      </c>
      <c r="E31" s="46">
        <v>366716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366716</v>
      </c>
      <c r="O31" s="47">
        <f t="shared" si="1"/>
        <v>3.5430128304220125</v>
      </c>
      <c r="P31" s="9"/>
    </row>
    <row r="32" spans="1:16">
      <c r="A32" s="12"/>
      <c r="B32" s="25">
        <v>335.12</v>
      </c>
      <c r="C32" s="20" t="s">
        <v>36</v>
      </c>
      <c r="D32" s="46">
        <v>2666470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2666470</v>
      </c>
      <c r="O32" s="47">
        <f t="shared" si="1"/>
        <v>25.761999536249807</v>
      </c>
      <c r="P32" s="9"/>
    </row>
    <row r="33" spans="1:16">
      <c r="A33" s="12"/>
      <c r="B33" s="25">
        <v>335.14</v>
      </c>
      <c r="C33" s="20" t="s">
        <v>37</v>
      </c>
      <c r="D33" s="46">
        <v>3378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3378</v>
      </c>
      <c r="O33" s="47">
        <f t="shared" si="1"/>
        <v>3.263641984850827E-2</v>
      </c>
      <c r="P33" s="9"/>
    </row>
    <row r="34" spans="1:16">
      <c r="A34" s="12"/>
      <c r="B34" s="25">
        <v>335.15</v>
      </c>
      <c r="C34" s="20" t="s">
        <v>38</v>
      </c>
      <c r="D34" s="46">
        <v>25702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25702</v>
      </c>
      <c r="O34" s="47">
        <f t="shared" si="1"/>
        <v>0.24831890554954397</v>
      </c>
      <c r="P34" s="9"/>
    </row>
    <row r="35" spans="1:16">
      <c r="A35" s="12"/>
      <c r="B35" s="25">
        <v>335.18</v>
      </c>
      <c r="C35" s="20" t="s">
        <v>39</v>
      </c>
      <c r="D35" s="46">
        <v>4555098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4555098</v>
      </c>
      <c r="O35" s="47">
        <f t="shared" si="1"/>
        <v>44.008907868294948</v>
      </c>
      <c r="P35" s="9"/>
    </row>
    <row r="36" spans="1:16">
      <c r="A36" s="12"/>
      <c r="B36" s="25">
        <v>335.21</v>
      </c>
      <c r="C36" s="20" t="s">
        <v>40</v>
      </c>
      <c r="D36" s="46">
        <v>26005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26005</v>
      </c>
      <c r="O36" s="47">
        <f t="shared" si="1"/>
        <v>0.25124632864430363</v>
      </c>
      <c r="P36" s="9"/>
    </row>
    <row r="37" spans="1:16">
      <c r="A37" s="12"/>
      <c r="B37" s="25">
        <v>335.49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50826</v>
      </c>
      <c r="K37" s="46">
        <v>0</v>
      </c>
      <c r="L37" s="46">
        <v>0</v>
      </c>
      <c r="M37" s="46">
        <v>0</v>
      </c>
      <c r="N37" s="46">
        <f t="shared" si="7"/>
        <v>50826</v>
      </c>
      <c r="O37" s="47">
        <f t="shared" ref="O37:O68" si="8">(N37/O$82)</f>
        <v>0.49105348585561909</v>
      </c>
      <c r="P37" s="9"/>
    </row>
    <row r="38" spans="1:16">
      <c r="A38" s="12"/>
      <c r="B38" s="25">
        <v>337.2</v>
      </c>
      <c r="C38" s="20" t="s">
        <v>42</v>
      </c>
      <c r="D38" s="46">
        <v>88500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88500</v>
      </c>
      <c r="O38" s="47">
        <f t="shared" si="8"/>
        <v>0.85503941876642453</v>
      </c>
      <c r="P38" s="9"/>
    </row>
    <row r="39" spans="1:16">
      <c r="A39" s="12"/>
      <c r="B39" s="25">
        <v>337.5</v>
      </c>
      <c r="C39" s="20" t="s">
        <v>43</v>
      </c>
      <c r="D39" s="46">
        <v>0</v>
      </c>
      <c r="E39" s="46">
        <v>205241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205241</v>
      </c>
      <c r="O39" s="47">
        <f t="shared" si="8"/>
        <v>1.9829281960117484</v>
      </c>
      <c r="P39" s="9"/>
    </row>
    <row r="40" spans="1:16">
      <c r="A40" s="12"/>
      <c r="B40" s="25">
        <v>338</v>
      </c>
      <c r="C40" s="20" t="s">
        <v>45</v>
      </c>
      <c r="D40" s="46">
        <v>30868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30868</v>
      </c>
      <c r="O40" s="47">
        <f t="shared" si="8"/>
        <v>0.29823002009584171</v>
      </c>
      <c r="P40" s="9"/>
    </row>
    <row r="41" spans="1:16" ht="15.75">
      <c r="A41" s="29" t="s">
        <v>50</v>
      </c>
      <c r="B41" s="30"/>
      <c r="C41" s="31"/>
      <c r="D41" s="32">
        <f t="shared" ref="D41:M41" si="9">SUM(D42:D61)</f>
        <v>3344695</v>
      </c>
      <c r="E41" s="32">
        <f t="shared" si="9"/>
        <v>5339387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26734215</v>
      </c>
      <c r="J41" s="32">
        <f t="shared" si="9"/>
        <v>15398361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50816658</v>
      </c>
      <c r="O41" s="45">
        <f t="shared" si="8"/>
        <v>490.96322847426188</v>
      </c>
      <c r="P41" s="10"/>
    </row>
    <row r="42" spans="1:16">
      <c r="A42" s="12"/>
      <c r="B42" s="25">
        <v>341.2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15398361</v>
      </c>
      <c r="K42" s="46">
        <v>0</v>
      </c>
      <c r="L42" s="46">
        <v>0</v>
      </c>
      <c r="M42" s="46">
        <v>0</v>
      </c>
      <c r="N42" s="46">
        <f t="shared" ref="N42:N61" si="10">SUM(D42:M42)</f>
        <v>15398361</v>
      </c>
      <c r="O42" s="47">
        <f t="shared" si="8"/>
        <v>148.77068519091048</v>
      </c>
      <c r="P42" s="9"/>
    </row>
    <row r="43" spans="1:16">
      <c r="A43" s="12"/>
      <c r="B43" s="25">
        <v>341.3</v>
      </c>
      <c r="C43" s="20" t="s">
        <v>54</v>
      </c>
      <c r="D43" s="46">
        <v>288316</v>
      </c>
      <c r="E43" s="46">
        <v>177166</v>
      </c>
      <c r="F43" s="46">
        <v>0</v>
      </c>
      <c r="G43" s="46">
        <v>0</v>
      </c>
      <c r="H43" s="46">
        <v>0</v>
      </c>
      <c r="I43" s="46">
        <v>20597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486079</v>
      </c>
      <c r="O43" s="47">
        <f t="shared" si="8"/>
        <v>4.6962339619724842</v>
      </c>
      <c r="P43" s="9"/>
    </row>
    <row r="44" spans="1:16">
      <c r="A44" s="12"/>
      <c r="B44" s="25">
        <v>341.9</v>
      </c>
      <c r="C44" s="20" t="s">
        <v>110</v>
      </c>
      <c r="D44" s="46">
        <v>14854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14854</v>
      </c>
      <c r="O44" s="47">
        <f t="shared" si="8"/>
        <v>0.14351136187973412</v>
      </c>
      <c r="P44" s="9"/>
    </row>
    <row r="45" spans="1:16">
      <c r="A45" s="12"/>
      <c r="B45" s="25">
        <v>342.1</v>
      </c>
      <c r="C45" s="20" t="s">
        <v>55</v>
      </c>
      <c r="D45" s="46">
        <v>43548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43548</v>
      </c>
      <c r="O45" s="47">
        <f t="shared" si="8"/>
        <v>0.42073736280723451</v>
      </c>
      <c r="P45" s="9"/>
    </row>
    <row r="46" spans="1:16">
      <c r="A46" s="12"/>
      <c r="B46" s="25">
        <v>342.2</v>
      </c>
      <c r="C46" s="20" t="s">
        <v>56</v>
      </c>
      <c r="D46" s="46">
        <v>161780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161780</v>
      </c>
      <c r="O46" s="47">
        <f t="shared" si="8"/>
        <v>1.5630313804297418</v>
      </c>
      <c r="P46" s="9"/>
    </row>
    <row r="47" spans="1:16">
      <c r="A47" s="12"/>
      <c r="B47" s="25">
        <v>342.5</v>
      </c>
      <c r="C47" s="20" t="s">
        <v>57</v>
      </c>
      <c r="D47" s="46">
        <v>24877</v>
      </c>
      <c r="E47" s="46">
        <v>0</v>
      </c>
      <c r="F47" s="46">
        <v>0</v>
      </c>
      <c r="G47" s="46">
        <v>0</v>
      </c>
      <c r="H47" s="46">
        <v>0</v>
      </c>
      <c r="I47" s="46">
        <v>64211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89088</v>
      </c>
      <c r="O47" s="47">
        <f t="shared" si="8"/>
        <v>0.86072035863348273</v>
      </c>
      <c r="P47" s="9"/>
    </row>
    <row r="48" spans="1:16">
      <c r="A48" s="12"/>
      <c r="B48" s="25">
        <v>342.9</v>
      </c>
      <c r="C48" s="20" t="s">
        <v>58</v>
      </c>
      <c r="D48" s="46">
        <v>41465</v>
      </c>
      <c r="E48" s="46">
        <v>315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41780</v>
      </c>
      <c r="O48" s="47">
        <f t="shared" si="8"/>
        <v>0.40365589735662388</v>
      </c>
      <c r="P48" s="9"/>
    </row>
    <row r="49" spans="1:16">
      <c r="A49" s="12"/>
      <c r="B49" s="25">
        <v>343.3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12310631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12310631</v>
      </c>
      <c r="O49" s="47">
        <f t="shared" si="8"/>
        <v>118.93869802133251</v>
      </c>
      <c r="P49" s="9"/>
    </row>
    <row r="50" spans="1:16">
      <c r="A50" s="12"/>
      <c r="B50" s="25">
        <v>343.4</v>
      </c>
      <c r="C50" s="20" t="s">
        <v>60</v>
      </c>
      <c r="D50" s="46">
        <v>189094</v>
      </c>
      <c r="E50" s="46">
        <v>4785302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4974396</v>
      </c>
      <c r="O50" s="47">
        <f t="shared" si="8"/>
        <v>48.059939712474879</v>
      </c>
      <c r="P50" s="9"/>
    </row>
    <row r="51" spans="1:16">
      <c r="A51" s="12"/>
      <c r="B51" s="25">
        <v>343.5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8033321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8033321</v>
      </c>
      <c r="O51" s="47">
        <f t="shared" si="8"/>
        <v>77.613628458803518</v>
      </c>
      <c r="P51" s="9"/>
    </row>
    <row r="52" spans="1:16">
      <c r="A52" s="12"/>
      <c r="B52" s="25">
        <v>343.6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1756802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1756802</v>
      </c>
      <c r="O52" s="47">
        <f t="shared" si="8"/>
        <v>16.973276395115164</v>
      </c>
      <c r="P52" s="9"/>
    </row>
    <row r="53" spans="1:16">
      <c r="A53" s="12"/>
      <c r="B53" s="25">
        <v>343.7</v>
      </c>
      <c r="C53" s="20" t="s">
        <v>63</v>
      </c>
      <c r="D53" s="46">
        <v>0</v>
      </c>
      <c r="E53" s="46">
        <v>1895</v>
      </c>
      <c r="F53" s="46">
        <v>0</v>
      </c>
      <c r="G53" s="46">
        <v>0</v>
      </c>
      <c r="H53" s="46">
        <v>0</v>
      </c>
      <c r="I53" s="46">
        <v>4308110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4310005</v>
      </c>
      <c r="O53" s="47">
        <f t="shared" si="8"/>
        <v>41.640951074354618</v>
      </c>
      <c r="P53" s="9"/>
    </row>
    <row r="54" spans="1:16">
      <c r="A54" s="12"/>
      <c r="B54" s="25">
        <v>343.9</v>
      </c>
      <c r="C54" s="20" t="s">
        <v>64</v>
      </c>
      <c r="D54" s="46">
        <v>0</v>
      </c>
      <c r="E54" s="46">
        <v>-550</v>
      </c>
      <c r="F54" s="46">
        <v>0</v>
      </c>
      <c r="G54" s="46">
        <v>0</v>
      </c>
      <c r="H54" s="46">
        <v>0</v>
      </c>
      <c r="I54" s="46">
        <v>217823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217273</v>
      </c>
      <c r="O54" s="47">
        <f t="shared" si="8"/>
        <v>2.0991749111145461</v>
      </c>
      <c r="P54" s="9"/>
    </row>
    <row r="55" spans="1:16">
      <c r="A55" s="12"/>
      <c r="B55" s="25">
        <v>344.9</v>
      </c>
      <c r="C55" s="20" t="s">
        <v>65</v>
      </c>
      <c r="D55" s="46">
        <v>1010419</v>
      </c>
      <c r="E55" s="46">
        <v>0</v>
      </c>
      <c r="F55" s="46">
        <v>0</v>
      </c>
      <c r="G55" s="46">
        <v>0</v>
      </c>
      <c r="H55" s="46">
        <v>0</v>
      </c>
      <c r="I55" s="46">
        <v>22720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1033139</v>
      </c>
      <c r="O55" s="47">
        <f t="shared" si="8"/>
        <v>9.9816335600556503</v>
      </c>
      <c r="P55" s="9"/>
    </row>
    <row r="56" spans="1:16">
      <c r="A56" s="12"/>
      <c r="B56" s="25">
        <v>345.9</v>
      </c>
      <c r="C56" s="20" t="s">
        <v>66</v>
      </c>
      <c r="D56" s="46">
        <v>0</v>
      </c>
      <c r="E56" s="46">
        <v>344430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344430</v>
      </c>
      <c r="O56" s="47">
        <f t="shared" si="8"/>
        <v>3.3276974802906167</v>
      </c>
      <c r="P56" s="9"/>
    </row>
    <row r="57" spans="1:16">
      <c r="A57" s="12"/>
      <c r="B57" s="25">
        <v>347.2</v>
      </c>
      <c r="C57" s="20" t="s">
        <v>67</v>
      </c>
      <c r="D57" s="46">
        <v>116940</v>
      </c>
      <c r="E57" s="46">
        <v>22560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139500</v>
      </c>
      <c r="O57" s="47">
        <f t="shared" si="8"/>
        <v>1.3477739990724995</v>
      </c>
      <c r="P57" s="9"/>
    </row>
    <row r="58" spans="1:16">
      <c r="A58" s="12"/>
      <c r="B58" s="25">
        <v>347.4</v>
      </c>
      <c r="C58" s="20" t="s">
        <v>68</v>
      </c>
      <c r="D58" s="46">
        <v>147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147</v>
      </c>
      <c r="O58" s="47">
        <f t="shared" si="8"/>
        <v>1.4202349667645695E-3</v>
      </c>
      <c r="P58" s="9"/>
    </row>
    <row r="59" spans="1:16">
      <c r="A59" s="12"/>
      <c r="B59" s="25">
        <v>347.5</v>
      </c>
      <c r="C59" s="20" t="s">
        <v>69</v>
      </c>
      <c r="D59" s="46">
        <v>88957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88957</v>
      </c>
      <c r="O59" s="47">
        <f t="shared" si="8"/>
        <v>0.85945470706446125</v>
      </c>
      <c r="P59" s="9"/>
    </row>
    <row r="60" spans="1:16">
      <c r="A60" s="12"/>
      <c r="B60" s="25">
        <v>347.9</v>
      </c>
      <c r="C60" s="20" t="s">
        <v>70</v>
      </c>
      <c r="D60" s="46">
        <v>834</v>
      </c>
      <c r="E60" s="46">
        <v>8269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9103</v>
      </c>
      <c r="O60" s="47">
        <f t="shared" si="8"/>
        <v>8.7948291853454943E-2</v>
      </c>
      <c r="P60" s="9"/>
    </row>
    <row r="61" spans="1:16">
      <c r="A61" s="12"/>
      <c r="B61" s="25">
        <v>349</v>
      </c>
      <c r="C61" s="20" t="s">
        <v>1</v>
      </c>
      <c r="D61" s="46">
        <v>1363464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1363464</v>
      </c>
      <c r="O61" s="47">
        <f t="shared" si="8"/>
        <v>13.173056113773381</v>
      </c>
      <c r="P61" s="9"/>
    </row>
    <row r="62" spans="1:16" ht="15.75">
      <c r="A62" s="29" t="s">
        <v>51</v>
      </c>
      <c r="B62" s="30"/>
      <c r="C62" s="31"/>
      <c r="D62" s="32">
        <f t="shared" ref="D62:M62" si="11">SUM(D63:D65)</f>
        <v>687172</v>
      </c>
      <c r="E62" s="32">
        <f t="shared" si="11"/>
        <v>332862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ref="N62:N67" si="12">SUM(D62:M62)</f>
        <v>1020034</v>
      </c>
      <c r="O62" s="45">
        <f t="shared" si="8"/>
        <v>9.8550200958417058</v>
      </c>
      <c r="P62" s="10"/>
    </row>
    <row r="63" spans="1:16">
      <c r="A63" s="13"/>
      <c r="B63" s="39">
        <v>351.1</v>
      </c>
      <c r="C63" s="21" t="s">
        <v>73</v>
      </c>
      <c r="D63" s="46">
        <v>298024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298024</v>
      </c>
      <c r="O63" s="47">
        <f t="shared" si="8"/>
        <v>2.879347658061524</v>
      </c>
      <c r="P63" s="9"/>
    </row>
    <row r="64" spans="1:16">
      <c r="A64" s="13"/>
      <c r="B64" s="39">
        <v>354</v>
      </c>
      <c r="C64" s="21" t="s">
        <v>74</v>
      </c>
      <c r="D64" s="46">
        <v>389148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389148</v>
      </c>
      <c r="O64" s="47">
        <f t="shared" si="8"/>
        <v>3.759738754057814</v>
      </c>
      <c r="P64" s="9"/>
    </row>
    <row r="65" spans="1:119">
      <c r="A65" s="13"/>
      <c r="B65" s="39">
        <v>359</v>
      </c>
      <c r="C65" s="21" t="s">
        <v>75</v>
      </c>
      <c r="D65" s="46">
        <v>0</v>
      </c>
      <c r="E65" s="46">
        <v>332862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332862</v>
      </c>
      <c r="O65" s="47">
        <f t="shared" si="8"/>
        <v>3.2159336837223682</v>
      </c>
      <c r="P65" s="9"/>
    </row>
    <row r="66" spans="1:119" ht="15.75">
      <c r="A66" s="29" t="s">
        <v>4</v>
      </c>
      <c r="B66" s="30"/>
      <c r="C66" s="31"/>
      <c r="D66" s="32">
        <f t="shared" ref="D66:M66" si="13">SUM(D67:D75)</f>
        <v>535550</v>
      </c>
      <c r="E66" s="32">
        <f t="shared" si="13"/>
        <v>1557873</v>
      </c>
      <c r="F66" s="32">
        <f t="shared" si="13"/>
        <v>288079</v>
      </c>
      <c r="G66" s="32">
        <f t="shared" si="13"/>
        <v>16850</v>
      </c>
      <c r="H66" s="32">
        <f t="shared" si="13"/>
        <v>0</v>
      </c>
      <c r="I66" s="32">
        <f t="shared" si="13"/>
        <v>1104204</v>
      </c>
      <c r="J66" s="32">
        <f t="shared" si="13"/>
        <v>61175</v>
      </c>
      <c r="K66" s="32">
        <f t="shared" si="13"/>
        <v>4072317</v>
      </c>
      <c r="L66" s="32">
        <f t="shared" si="13"/>
        <v>0</v>
      </c>
      <c r="M66" s="32">
        <f t="shared" si="13"/>
        <v>0</v>
      </c>
      <c r="N66" s="32">
        <f t="shared" si="12"/>
        <v>7636048</v>
      </c>
      <c r="O66" s="45">
        <f t="shared" si="8"/>
        <v>73.775390323079307</v>
      </c>
      <c r="P66" s="10"/>
    </row>
    <row r="67" spans="1:119">
      <c r="A67" s="12"/>
      <c r="B67" s="25">
        <v>361.1</v>
      </c>
      <c r="C67" s="20" t="s">
        <v>76</v>
      </c>
      <c r="D67" s="46">
        <v>27422</v>
      </c>
      <c r="E67" s="46">
        <v>10627</v>
      </c>
      <c r="F67" s="46">
        <v>37539</v>
      </c>
      <c r="G67" s="46">
        <v>4404</v>
      </c>
      <c r="H67" s="46">
        <v>0</v>
      </c>
      <c r="I67" s="46">
        <v>737560</v>
      </c>
      <c r="J67" s="46">
        <v>786</v>
      </c>
      <c r="K67" s="46">
        <v>1206205</v>
      </c>
      <c r="L67" s="46">
        <v>0</v>
      </c>
      <c r="M67" s="46">
        <v>0</v>
      </c>
      <c r="N67" s="46">
        <f t="shared" si="12"/>
        <v>2024543</v>
      </c>
      <c r="O67" s="47">
        <f t="shared" si="8"/>
        <v>19.56004598856083</v>
      </c>
      <c r="P67" s="9"/>
    </row>
    <row r="68" spans="1:119">
      <c r="A68" s="12"/>
      <c r="B68" s="25">
        <v>361.2</v>
      </c>
      <c r="C68" s="20" t="s">
        <v>77</v>
      </c>
      <c r="D68" s="46">
        <v>0</v>
      </c>
      <c r="E68" s="46">
        <v>55593</v>
      </c>
      <c r="F68" s="46">
        <v>0</v>
      </c>
      <c r="G68" s="46">
        <v>7432</v>
      </c>
      <c r="H68" s="46">
        <v>0</v>
      </c>
      <c r="I68" s="46">
        <v>33698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5" si="14">SUM(D68:M68)</f>
        <v>96723</v>
      </c>
      <c r="O68" s="47">
        <f t="shared" si="8"/>
        <v>0.9344856237440099</v>
      </c>
      <c r="P68" s="9"/>
    </row>
    <row r="69" spans="1:119">
      <c r="A69" s="12"/>
      <c r="B69" s="25">
        <v>361.3</v>
      </c>
      <c r="C69" s="20" t="s">
        <v>78</v>
      </c>
      <c r="D69" s="46">
        <v>-5152</v>
      </c>
      <c r="E69" s="46">
        <v>-14091</v>
      </c>
      <c r="F69" s="46">
        <v>-7086</v>
      </c>
      <c r="G69" s="46">
        <v>5014</v>
      </c>
      <c r="H69" s="46">
        <v>0</v>
      </c>
      <c r="I69" s="46">
        <v>-121481</v>
      </c>
      <c r="J69" s="46">
        <v>0</v>
      </c>
      <c r="K69" s="46">
        <v>-1579020</v>
      </c>
      <c r="L69" s="46">
        <v>0</v>
      </c>
      <c r="M69" s="46">
        <v>0</v>
      </c>
      <c r="N69" s="46">
        <f t="shared" si="14"/>
        <v>-1721816</v>
      </c>
      <c r="O69" s="47">
        <f t="shared" ref="O69:O80" si="15">(N69/O$82)</f>
        <v>-16.635260473025198</v>
      </c>
      <c r="P69" s="9"/>
    </row>
    <row r="70" spans="1:119">
      <c r="A70" s="12"/>
      <c r="B70" s="25">
        <v>362</v>
      </c>
      <c r="C70" s="20" t="s">
        <v>79</v>
      </c>
      <c r="D70" s="46">
        <v>233426</v>
      </c>
      <c r="E70" s="46">
        <v>5592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239018</v>
      </c>
      <c r="O70" s="47">
        <f t="shared" si="15"/>
        <v>2.3092634101097542</v>
      </c>
      <c r="P70" s="9"/>
    </row>
    <row r="71" spans="1:119">
      <c r="A71" s="12"/>
      <c r="B71" s="25">
        <v>364</v>
      </c>
      <c r="C71" s="20" t="s">
        <v>80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-1181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-1181</v>
      </c>
      <c r="O71" s="47">
        <f t="shared" si="15"/>
        <v>-1.1410187045911268E-2</v>
      </c>
      <c r="P71" s="9"/>
    </row>
    <row r="72" spans="1:119">
      <c r="A72" s="12"/>
      <c r="B72" s="25">
        <v>365</v>
      </c>
      <c r="C72" s="20" t="s">
        <v>81</v>
      </c>
      <c r="D72" s="46">
        <v>27846</v>
      </c>
      <c r="E72" s="46">
        <v>12083</v>
      </c>
      <c r="F72" s="46">
        <v>0</v>
      </c>
      <c r="G72" s="46">
        <v>0</v>
      </c>
      <c r="H72" s="46">
        <v>0</v>
      </c>
      <c r="I72" s="46">
        <v>27188</v>
      </c>
      <c r="J72" s="46">
        <v>57304</v>
      </c>
      <c r="K72" s="46">
        <v>0</v>
      </c>
      <c r="L72" s="46">
        <v>0</v>
      </c>
      <c r="M72" s="46">
        <v>0</v>
      </c>
      <c r="N72" s="46">
        <f t="shared" si="14"/>
        <v>124421</v>
      </c>
      <c r="O72" s="47">
        <f t="shared" si="15"/>
        <v>1.2020888081620034</v>
      </c>
      <c r="P72" s="9"/>
    </row>
    <row r="73" spans="1:119">
      <c r="A73" s="12"/>
      <c r="B73" s="25">
        <v>366</v>
      </c>
      <c r="C73" s="20" t="s">
        <v>82</v>
      </c>
      <c r="D73" s="46">
        <v>5000</v>
      </c>
      <c r="E73" s="46">
        <v>1351585</v>
      </c>
      <c r="F73" s="46">
        <v>126887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1483472</v>
      </c>
      <c r="O73" s="47">
        <f t="shared" si="15"/>
        <v>14.33250888854537</v>
      </c>
      <c r="P73" s="9"/>
    </row>
    <row r="74" spans="1:119">
      <c r="A74" s="12"/>
      <c r="B74" s="25">
        <v>368</v>
      </c>
      <c r="C74" s="20" t="s">
        <v>84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4445132</v>
      </c>
      <c r="L74" s="46">
        <v>0</v>
      </c>
      <c r="M74" s="46">
        <v>0</v>
      </c>
      <c r="N74" s="46">
        <f t="shared" si="14"/>
        <v>4445132</v>
      </c>
      <c r="O74" s="47">
        <f t="shared" si="15"/>
        <v>42.946475498531456</v>
      </c>
      <c r="P74" s="9"/>
    </row>
    <row r="75" spans="1:119">
      <c r="A75" s="12"/>
      <c r="B75" s="25">
        <v>369.9</v>
      </c>
      <c r="C75" s="20" t="s">
        <v>85</v>
      </c>
      <c r="D75" s="46">
        <v>247008</v>
      </c>
      <c r="E75" s="46">
        <v>136484</v>
      </c>
      <c r="F75" s="46">
        <v>130739</v>
      </c>
      <c r="G75" s="46">
        <v>0</v>
      </c>
      <c r="H75" s="46">
        <v>0</v>
      </c>
      <c r="I75" s="46">
        <v>428420</v>
      </c>
      <c r="J75" s="46">
        <v>3085</v>
      </c>
      <c r="K75" s="46">
        <v>0</v>
      </c>
      <c r="L75" s="46">
        <v>0</v>
      </c>
      <c r="M75" s="46">
        <v>0</v>
      </c>
      <c r="N75" s="46">
        <f t="shared" si="14"/>
        <v>945736</v>
      </c>
      <c r="O75" s="47">
        <f t="shared" si="15"/>
        <v>9.1371927654969856</v>
      </c>
      <c r="P75" s="9"/>
    </row>
    <row r="76" spans="1:119" ht="15.75">
      <c r="A76" s="29" t="s">
        <v>52</v>
      </c>
      <c r="B76" s="30"/>
      <c r="C76" s="31"/>
      <c r="D76" s="32">
        <f t="shared" ref="D76:M76" si="16">SUM(D77:D79)</f>
        <v>3181995</v>
      </c>
      <c r="E76" s="32">
        <f t="shared" si="16"/>
        <v>1064426</v>
      </c>
      <c r="F76" s="32">
        <f t="shared" si="16"/>
        <v>5701564</v>
      </c>
      <c r="G76" s="32">
        <f t="shared" si="16"/>
        <v>5011123</v>
      </c>
      <c r="H76" s="32">
        <f t="shared" si="16"/>
        <v>0</v>
      </c>
      <c r="I76" s="32">
        <f t="shared" si="16"/>
        <v>2184757</v>
      </c>
      <c r="J76" s="32">
        <f t="shared" si="16"/>
        <v>1124000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>SUM(D76:M76)</f>
        <v>18267865</v>
      </c>
      <c r="O76" s="45">
        <f t="shared" si="15"/>
        <v>176.49429007574585</v>
      </c>
      <c r="P76" s="9"/>
    </row>
    <row r="77" spans="1:119">
      <c r="A77" s="12"/>
      <c r="B77" s="25">
        <v>381</v>
      </c>
      <c r="C77" s="20" t="s">
        <v>86</v>
      </c>
      <c r="D77" s="46">
        <v>3181995</v>
      </c>
      <c r="E77" s="46">
        <v>1064426</v>
      </c>
      <c r="F77" s="46">
        <v>5227687</v>
      </c>
      <c r="G77" s="46">
        <v>0</v>
      </c>
      <c r="H77" s="46">
        <v>0</v>
      </c>
      <c r="I77" s="46">
        <v>0</v>
      </c>
      <c r="J77" s="46">
        <v>1124000</v>
      </c>
      <c r="K77" s="46">
        <v>0</v>
      </c>
      <c r="L77" s="46">
        <v>0</v>
      </c>
      <c r="M77" s="46">
        <v>0</v>
      </c>
      <c r="N77" s="46">
        <f>SUM(D77:M77)</f>
        <v>10598108</v>
      </c>
      <c r="O77" s="47">
        <f t="shared" si="15"/>
        <v>102.39322151800897</v>
      </c>
      <c r="P77" s="9"/>
    </row>
    <row r="78" spans="1:119">
      <c r="A78" s="12"/>
      <c r="B78" s="25">
        <v>384</v>
      </c>
      <c r="C78" s="20" t="s">
        <v>111</v>
      </c>
      <c r="D78" s="46">
        <v>0</v>
      </c>
      <c r="E78" s="46">
        <v>0</v>
      </c>
      <c r="F78" s="46">
        <v>473877</v>
      </c>
      <c r="G78" s="46">
        <v>5011123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5485000</v>
      </c>
      <c r="O78" s="47">
        <f t="shared" si="15"/>
        <v>52.993121038800432</v>
      </c>
      <c r="P78" s="9"/>
    </row>
    <row r="79" spans="1:119" ht="15.75" thickBot="1">
      <c r="A79" s="12"/>
      <c r="B79" s="25">
        <v>389.8</v>
      </c>
      <c r="C79" s="20" t="s">
        <v>88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2184757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2184757</v>
      </c>
      <c r="O79" s="47">
        <f t="shared" si="15"/>
        <v>21.107947518936466</v>
      </c>
      <c r="P79" s="9"/>
    </row>
    <row r="80" spans="1:119" ht="16.5" thickBot="1">
      <c r="A80" s="14" t="s">
        <v>71</v>
      </c>
      <c r="B80" s="23"/>
      <c r="C80" s="22"/>
      <c r="D80" s="15">
        <f t="shared" ref="D80:M80" si="17">SUM(D5,D13,D22,D41,D62,D66,D76)</f>
        <v>58698233</v>
      </c>
      <c r="E80" s="15">
        <f t="shared" si="17"/>
        <v>19615201</v>
      </c>
      <c r="F80" s="15">
        <f t="shared" si="17"/>
        <v>5989643</v>
      </c>
      <c r="G80" s="15">
        <f t="shared" si="17"/>
        <v>5310729</v>
      </c>
      <c r="H80" s="15">
        <f t="shared" si="17"/>
        <v>0</v>
      </c>
      <c r="I80" s="15">
        <f t="shared" si="17"/>
        <v>31519364</v>
      </c>
      <c r="J80" s="15">
        <f t="shared" si="17"/>
        <v>16634362</v>
      </c>
      <c r="K80" s="15">
        <f t="shared" si="17"/>
        <v>4072317</v>
      </c>
      <c r="L80" s="15">
        <f t="shared" si="17"/>
        <v>0</v>
      </c>
      <c r="M80" s="15">
        <f t="shared" si="17"/>
        <v>0</v>
      </c>
      <c r="N80" s="15">
        <f>SUM(D80:M80)</f>
        <v>141839849</v>
      </c>
      <c r="O80" s="38">
        <f t="shared" si="15"/>
        <v>1370.3803621116092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112</v>
      </c>
      <c r="M82" s="118"/>
      <c r="N82" s="118"/>
      <c r="O82" s="43">
        <v>103504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103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89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39913178</v>
      </c>
      <c r="E5" s="27">
        <f t="shared" si="0"/>
        <v>1126416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41039594</v>
      </c>
      <c r="O5" s="33">
        <f t="shared" ref="O5:O36" si="1">(N5/O$80)</f>
        <v>397.70902219207289</v>
      </c>
      <c r="P5" s="6"/>
    </row>
    <row r="6" spans="1:133">
      <c r="A6" s="12"/>
      <c r="B6" s="25">
        <v>311</v>
      </c>
      <c r="C6" s="20" t="s">
        <v>3</v>
      </c>
      <c r="D6" s="46">
        <v>26272635</v>
      </c>
      <c r="E6" s="46">
        <v>1126416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27399051</v>
      </c>
      <c r="O6" s="47">
        <f t="shared" si="1"/>
        <v>265.52040895435601</v>
      </c>
      <c r="P6" s="9"/>
    </row>
    <row r="7" spans="1:133">
      <c r="A7" s="12"/>
      <c r="B7" s="25">
        <v>312.41000000000003</v>
      </c>
      <c r="C7" s="20" t="s">
        <v>11</v>
      </c>
      <c r="D7" s="46">
        <v>2369610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2369610</v>
      </c>
      <c r="O7" s="47">
        <f t="shared" si="1"/>
        <v>22.963562360693867</v>
      </c>
      <c r="P7" s="9"/>
    </row>
    <row r="8" spans="1:133">
      <c r="A8" s="12"/>
      <c r="B8" s="25">
        <v>314.10000000000002</v>
      </c>
      <c r="C8" s="20" t="s">
        <v>12</v>
      </c>
      <c r="D8" s="46">
        <v>5691766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5691766</v>
      </c>
      <c r="O8" s="47">
        <f t="shared" si="1"/>
        <v>55.158116096520978</v>
      </c>
      <c r="P8" s="9"/>
    </row>
    <row r="9" spans="1:133">
      <c r="A9" s="12"/>
      <c r="B9" s="25">
        <v>314.3</v>
      </c>
      <c r="C9" s="20" t="s">
        <v>13</v>
      </c>
      <c r="D9" s="46">
        <v>1059474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1059474</v>
      </c>
      <c r="O9" s="47">
        <f t="shared" si="1"/>
        <v>10.267215815485997</v>
      </c>
      <c r="P9" s="9"/>
    </row>
    <row r="10" spans="1:133">
      <c r="A10" s="12"/>
      <c r="B10" s="25">
        <v>314.39999999999998</v>
      </c>
      <c r="C10" s="20" t="s">
        <v>14</v>
      </c>
      <c r="D10" s="46">
        <v>96210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96210</v>
      </c>
      <c r="O10" s="47">
        <f t="shared" si="1"/>
        <v>0.93235778660722934</v>
      </c>
      <c r="P10" s="9"/>
    </row>
    <row r="11" spans="1:133">
      <c r="A11" s="12"/>
      <c r="B11" s="25">
        <v>315</v>
      </c>
      <c r="C11" s="20" t="s">
        <v>15</v>
      </c>
      <c r="D11" s="46">
        <v>3854672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3854672</v>
      </c>
      <c r="O11" s="47">
        <f t="shared" si="1"/>
        <v>37.355092547727494</v>
      </c>
      <c r="P11" s="9"/>
    </row>
    <row r="12" spans="1:133">
      <c r="A12" s="12"/>
      <c r="B12" s="25">
        <v>316</v>
      </c>
      <c r="C12" s="20" t="s">
        <v>16</v>
      </c>
      <c r="D12" s="46">
        <v>568811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568811</v>
      </c>
      <c r="O12" s="47">
        <f t="shared" si="1"/>
        <v>5.5122686306812678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5760068</v>
      </c>
      <c r="E13" s="32">
        <f t="shared" si="3"/>
        <v>960804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631562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7352434</v>
      </c>
      <c r="O13" s="45">
        <f t="shared" si="1"/>
        <v>71.251419711212321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631562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631562</v>
      </c>
      <c r="O14" s="47">
        <f t="shared" si="1"/>
        <v>6.1203798817714894</v>
      </c>
      <c r="P14" s="9"/>
    </row>
    <row r="15" spans="1:133">
      <c r="A15" s="12"/>
      <c r="B15" s="25">
        <v>323.10000000000002</v>
      </c>
      <c r="C15" s="20" t="s">
        <v>18</v>
      </c>
      <c r="D15" s="46">
        <v>5163119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5163119</v>
      </c>
      <c r="O15" s="47">
        <f t="shared" si="1"/>
        <v>50.035071227832155</v>
      </c>
      <c r="P15" s="9"/>
    </row>
    <row r="16" spans="1:133">
      <c r="A16" s="12"/>
      <c r="B16" s="25">
        <v>323.39999999999998</v>
      </c>
      <c r="C16" s="20" t="s">
        <v>19</v>
      </c>
      <c r="D16" s="46">
        <v>51764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51764</v>
      </c>
      <c r="O16" s="47">
        <f t="shared" si="1"/>
        <v>0.5016377555964725</v>
      </c>
      <c r="P16" s="9"/>
    </row>
    <row r="17" spans="1:16">
      <c r="A17" s="12"/>
      <c r="B17" s="25">
        <v>323.7</v>
      </c>
      <c r="C17" s="20" t="s">
        <v>20</v>
      </c>
      <c r="D17" s="46">
        <v>516711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516711</v>
      </c>
      <c r="O17" s="47">
        <f t="shared" si="1"/>
        <v>5.0073747456148849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56130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56130</v>
      </c>
      <c r="O18" s="47">
        <f t="shared" si="1"/>
        <v>0.54394805698226567</v>
      </c>
      <c r="P18" s="9"/>
    </row>
    <row r="19" spans="1:16">
      <c r="A19" s="12"/>
      <c r="B19" s="25">
        <v>324.31</v>
      </c>
      <c r="C19" s="20" t="s">
        <v>23</v>
      </c>
      <c r="D19" s="46">
        <v>0</v>
      </c>
      <c r="E19" s="46">
        <v>782819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782819</v>
      </c>
      <c r="O19" s="47">
        <f t="shared" si="1"/>
        <v>7.5861905223374357</v>
      </c>
      <c r="P19" s="9"/>
    </row>
    <row r="20" spans="1:16">
      <c r="A20" s="12"/>
      <c r="B20" s="25">
        <v>324.61</v>
      </c>
      <c r="C20" s="20" t="s">
        <v>99</v>
      </c>
      <c r="D20" s="46">
        <v>0</v>
      </c>
      <c r="E20" s="46">
        <v>121855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121855</v>
      </c>
      <c r="O20" s="47">
        <f t="shared" si="1"/>
        <v>1.1808799302257971</v>
      </c>
      <c r="P20" s="9"/>
    </row>
    <row r="21" spans="1:16">
      <c r="A21" s="12"/>
      <c r="B21" s="25">
        <v>367</v>
      </c>
      <c r="C21" s="20" t="s">
        <v>83</v>
      </c>
      <c r="D21" s="46">
        <v>28474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28474</v>
      </c>
      <c r="O21" s="47">
        <f t="shared" si="1"/>
        <v>0.27593759085182673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SUM(D23:D38)</f>
        <v>7715532</v>
      </c>
      <c r="E22" s="32">
        <f t="shared" si="5"/>
        <v>9974981</v>
      </c>
      <c r="F22" s="32">
        <f t="shared" si="5"/>
        <v>0</v>
      </c>
      <c r="G22" s="32">
        <f t="shared" si="5"/>
        <v>431720</v>
      </c>
      <c r="H22" s="32">
        <f t="shared" si="5"/>
        <v>0</v>
      </c>
      <c r="I22" s="32">
        <f t="shared" si="5"/>
        <v>24862</v>
      </c>
      <c r="J22" s="32">
        <f t="shared" si="5"/>
        <v>51388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ref="N22:N27" si="6">SUM(D22:M22)</f>
        <v>18198483</v>
      </c>
      <c r="O22" s="45">
        <f t="shared" si="1"/>
        <v>176.35897858319603</v>
      </c>
      <c r="P22" s="10"/>
    </row>
    <row r="23" spans="1:16">
      <c r="A23" s="12"/>
      <c r="B23" s="25">
        <v>331.2</v>
      </c>
      <c r="C23" s="20" t="s">
        <v>25</v>
      </c>
      <c r="D23" s="46">
        <v>528974</v>
      </c>
      <c r="E23" s="46">
        <v>0</v>
      </c>
      <c r="F23" s="46">
        <v>0</v>
      </c>
      <c r="G23" s="46">
        <v>16400</v>
      </c>
      <c r="H23" s="46">
        <v>0</v>
      </c>
      <c r="I23" s="46">
        <v>24862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570236</v>
      </c>
      <c r="O23" s="47">
        <f t="shared" si="1"/>
        <v>5.5260781083438317</v>
      </c>
      <c r="P23" s="9"/>
    </row>
    <row r="24" spans="1:16">
      <c r="A24" s="12"/>
      <c r="B24" s="25">
        <v>331.5</v>
      </c>
      <c r="C24" s="20" t="s">
        <v>27</v>
      </c>
      <c r="D24" s="46">
        <v>0</v>
      </c>
      <c r="E24" s="46">
        <v>9887468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9887468</v>
      </c>
      <c r="O24" s="47">
        <f t="shared" si="1"/>
        <v>95.818083147591821</v>
      </c>
      <c r="P24" s="9"/>
    </row>
    <row r="25" spans="1:16">
      <c r="A25" s="12"/>
      <c r="B25" s="25">
        <v>331.7</v>
      </c>
      <c r="C25" s="20" t="s">
        <v>100</v>
      </c>
      <c r="D25" s="46">
        <v>683</v>
      </c>
      <c r="E25" s="46">
        <v>0</v>
      </c>
      <c r="F25" s="46">
        <v>0</v>
      </c>
      <c r="G25" s="46">
        <v>4809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5492</v>
      </c>
      <c r="O25" s="47">
        <f t="shared" si="1"/>
        <v>5.3222211454598316E-2</v>
      </c>
      <c r="P25" s="9"/>
    </row>
    <row r="26" spans="1:16">
      <c r="A26" s="12"/>
      <c r="B26" s="25">
        <v>331.9</v>
      </c>
      <c r="C26" s="20" t="s">
        <v>28</v>
      </c>
      <c r="D26" s="46">
        <v>0</v>
      </c>
      <c r="E26" s="46">
        <v>0</v>
      </c>
      <c r="F26" s="46">
        <v>0</v>
      </c>
      <c r="G26" s="46">
        <v>222424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222424</v>
      </c>
      <c r="O26" s="47">
        <f t="shared" si="1"/>
        <v>2.1554801821881964</v>
      </c>
      <c r="P26" s="9"/>
    </row>
    <row r="27" spans="1:16">
      <c r="A27" s="12"/>
      <c r="B27" s="25">
        <v>334.1</v>
      </c>
      <c r="C27" s="20" t="s">
        <v>29</v>
      </c>
      <c r="D27" s="46">
        <v>10867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10867</v>
      </c>
      <c r="O27" s="47">
        <f t="shared" si="1"/>
        <v>0.10531059211163872</v>
      </c>
      <c r="P27" s="9"/>
    </row>
    <row r="28" spans="1:16">
      <c r="A28" s="12"/>
      <c r="B28" s="25">
        <v>334.36</v>
      </c>
      <c r="C28" s="20" t="s">
        <v>31</v>
      </c>
      <c r="D28" s="46">
        <v>1000</v>
      </c>
      <c r="E28" s="46">
        <v>0</v>
      </c>
      <c r="F28" s="46">
        <v>0</v>
      </c>
      <c r="G28" s="46">
        <v>188087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189087</v>
      </c>
      <c r="O28" s="47">
        <f t="shared" si="1"/>
        <v>1.8324159317763349</v>
      </c>
      <c r="P28" s="9"/>
    </row>
    <row r="29" spans="1:16">
      <c r="A29" s="12"/>
      <c r="B29" s="25">
        <v>334.5</v>
      </c>
      <c r="C29" s="20" t="s">
        <v>33</v>
      </c>
      <c r="D29" s="46">
        <v>0</v>
      </c>
      <c r="E29" s="46">
        <v>76025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76025</v>
      </c>
      <c r="O29" s="47">
        <f t="shared" si="1"/>
        <v>0.73674774687469713</v>
      </c>
      <c r="P29" s="9"/>
    </row>
    <row r="30" spans="1:16">
      <c r="A30" s="12"/>
      <c r="B30" s="25">
        <v>335.12</v>
      </c>
      <c r="C30" s="20" t="s">
        <v>36</v>
      </c>
      <c r="D30" s="46">
        <v>2509995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2509995</v>
      </c>
      <c r="O30" s="47">
        <f t="shared" si="1"/>
        <v>24.324013954840584</v>
      </c>
      <c r="P30" s="9"/>
    </row>
    <row r="31" spans="1:16">
      <c r="A31" s="12"/>
      <c r="B31" s="25">
        <v>335.14</v>
      </c>
      <c r="C31" s="20" t="s">
        <v>37</v>
      </c>
      <c r="D31" s="46">
        <v>3538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3538</v>
      </c>
      <c r="O31" s="47">
        <f t="shared" si="1"/>
        <v>3.4286268049229573E-2</v>
      </c>
      <c r="P31" s="9"/>
    </row>
    <row r="32" spans="1:16">
      <c r="A32" s="12"/>
      <c r="B32" s="25">
        <v>335.15</v>
      </c>
      <c r="C32" s="20" t="s">
        <v>38</v>
      </c>
      <c r="D32" s="46">
        <v>24270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24270</v>
      </c>
      <c r="O32" s="47">
        <f t="shared" si="1"/>
        <v>0.23519720903188293</v>
      </c>
      <c r="P32" s="9"/>
    </row>
    <row r="33" spans="1:16">
      <c r="A33" s="12"/>
      <c r="B33" s="25">
        <v>335.18</v>
      </c>
      <c r="C33" s="20" t="s">
        <v>39</v>
      </c>
      <c r="D33" s="46">
        <v>4456874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4456874</v>
      </c>
      <c r="O33" s="47">
        <f t="shared" si="1"/>
        <v>43.190948735342573</v>
      </c>
      <c r="P33" s="9"/>
    </row>
    <row r="34" spans="1:16">
      <c r="A34" s="12"/>
      <c r="B34" s="25">
        <v>335.21</v>
      </c>
      <c r="C34" s="20" t="s">
        <v>40</v>
      </c>
      <c r="D34" s="46">
        <v>23983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23983</v>
      </c>
      <c r="O34" s="47">
        <f t="shared" si="1"/>
        <v>0.23241593177633491</v>
      </c>
      <c r="P34" s="9"/>
    </row>
    <row r="35" spans="1:16">
      <c r="A35" s="12"/>
      <c r="B35" s="25">
        <v>335.49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51388</v>
      </c>
      <c r="K35" s="46">
        <v>0</v>
      </c>
      <c r="L35" s="46">
        <v>0</v>
      </c>
      <c r="M35" s="46">
        <v>0</v>
      </c>
      <c r="N35" s="46">
        <f t="shared" si="7"/>
        <v>51388</v>
      </c>
      <c r="O35" s="47">
        <f t="shared" si="1"/>
        <v>0.49799399166585911</v>
      </c>
      <c r="P35" s="9"/>
    </row>
    <row r="36" spans="1:16">
      <c r="A36" s="12"/>
      <c r="B36" s="25">
        <v>337.2</v>
      </c>
      <c r="C36" s="20" t="s">
        <v>42</v>
      </c>
      <c r="D36" s="46">
        <v>88500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88500</v>
      </c>
      <c r="O36" s="47">
        <f t="shared" si="1"/>
        <v>0.85764124430661881</v>
      </c>
      <c r="P36" s="9"/>
    </row>
    <row r="37" spans="1:16">
      <c r="A37" s="12"/>
      <c r="B37" s="25">
        <v>337.5</v>
      </c>
      <c r="C37" s="20" t="s">
        <v>43</v>
      </c>
      <c r="D37" s="46">
        <v>0</v>
      </c>
      <c r="E37" s="46">
        <v>11488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11488</v>
      </c>
      <c r="O37" s="47">
        <f t="shared" ref="O37:O68" si="8">(N37/O$80)</f>
        <v>0.11132861711406145</v>
      </c>
      <c r="P37" s="9"/>
    </row>
    <row r="38" spans="1:16">
      <c r="A38" s="12"/>
      <c r="B38" s="25">
        <v>338</v>
      </c>
      <c r="C38" s="20" t="s">
        <v>45</v>
      </c>
      <c r="D38" s="46">
        <v>66848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66848</v>
      </c>
      <c r="O38" s="47">
        <f t="shared" si="8"/>
        <v>0.64781471072778374</v>
      </c>
      <c r="P38" s="9"/>
    </row>
    <row r="39" spans="1:16" ht="15.75">
      <c r="A39" s="29" t="s">
        <v>50</v>
      </c>
      <c r="B39" s="30"/>
      <c r="C39" s="31"/>
      <c r="D39" s="32">
        <f t="shared" ref="D39:M39" si="9">SUM(D40:D58)</f>
        <v>2989414</v>
      </c>
      <c r="E39" s="32">
        <f t="shared" si="9"/>
        <v>302730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22655074</v>
      </c>
      <c r="J39" s="32">
        <f t="shared" si="9"/>
        <v>14957599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40904817</v>
      </c>
      <c r="O39" s="45">
        <f t="shared" si="8"/>
        <v>396.40291694931682</v>
      </c>
      <c r="P39" s="10"/>
    </row>
    <row r="40" spans="1:16">
      <c r="A40" s="12"/>
      <c r="B40" s="25">
        <v>341.2</v>
      </c>
      <c r="C40" s="20" t="s">
        <v>53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14957599</v>
      </c>
      <c r="K40" s="46">
        <v>0</v>
      </c>
      <c r="L40" s="46">
        <v>0</v>
      </c>
      <c r="M40" s="46">
        <v>0</v>
      </c>
      <c r="N40" s="46">
        <f t="shared" ref="N40:N58" si="10">SUM(D40:M40)</f>
        <v>14957599</v>
      </c>
      <c r="O40" s="47">
        <f t="shared" si="8"/>
        <v>144.95202054462641</v>
      </c>
      <c r="P40" s="9"/>
    </row>
    <row r="41" spans="1:16">
      <c r="A41" s="12"/>
      <c r="B41" s="25">
        <v>341.3</v>
      </c>
      <c r="C41" s="20" t="s">
        <v>54</v>
      </c>
      <c r="D41" s="46">
        <v>343151</v>
      </c>
      <c r="E41" s="46">
        <v>235165</v>
      </c>
      <c r="F41" s="46">
        <v>0</v>
      </c>
      <c r="G41" s="46">
        <v>0</v>
      </c>
      <c r="H41" s="46">
        <v>0</v>
      </c>
      <c r="I41" s="46">
        <v>24962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603278</v>
      </c>
      <c r="O41" s="47">
        <f t="shared" si="8"/>
        <v>5.8462835546080045</v>
      </c>
      <c r="P41" s="9"/>
    </row>
    <row r="42" spans="1:16">
      <c r="A42" s="12"/>
      <c r="B42" s="25">
        <v>342.1</v>
      </c>
      <c r="C42" s="20" t="s">
        <v>55</v>
      </c>
      <c r="D42" s="46">
        <v>62135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62135</v>
      </c>
      <c r="O42" s="47">
        <f t="shared" si="8"/>
        <v>0.60214168039538718</v>
      </c>
      <c r="P42" s="9"/>
    </row>
    <row r="43" spans="1:16">
      <c r="A43" s="12"/>
      <c r="B43" s="25">
        <v>342.2</v>
      </c>
      <c r="C43" s="20" t="s">
        <v>56</v>
      </c>
      <c r="D43" s="46">
        <v>181900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181900</v>
      </c>
      <c r="O43" s="47">
        <f t="shared" si="8"/>
        <v>1.7627677100494235</v>
      </c>
      <c r="P43" s="9"/>
    </row>
    <row r="44" spans="1:16">
      <c r="A44" s="12"/>
      <c r="B44" s="25">
        <v>342.5</v>
      </c>
      <c r="C44" s="20" t="s">
        <v>57</v>
      </c>
      <c r="D44" s="46">
        <v>33569</v>
      </c>
      <c r="E44" s="46">
        <v>0</v>
      </c>
      <c r="F44" s="46">
        <v>0</v>
      </c>
      <c r="G44" s="46">
        <v>0</v>
      </c>
      <c r="H44" s="46">
        <v>0</v>
      </c>
      <c r="I44" s="46">
        <v>61881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95450</v>
      </c>
      <c r="O44" s="47">
        <f t="shared" si="8"/>
        <v>0.92499273185386177</v>
      </c>
      <c r="P44" s="9"/>
    </row>
    <row r="45" spans="1:16">
      <c r="A45" s="12"/>
      <c r="B45" s="25">
        <v>342.9</v>
      </c>
      <c r="C45" s="20" t="s">
        <v>58</v>
      </c>
      <c r="D45" s="46">
        <v>144200</v>
      </c>
      <c r="E45" s="46">
        <v>182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144382</v>
      </c>
      <c r="O45" s="47">
        <f t="shared" si="8"/>
        <v>1.3991859676325225</v>
      </c>
      <c r="P45" s="9"/>
    </row>
    <row r="46" spans="1:16">
      <c r="A46" s="12"/>
      <c r="B46" s="25">
        <v>343.3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11951657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11951657</v>
      </c>
      <c r="O46" s="47">
        <f t="shared" si="8"/>
        <v>115.82185289272216</v>
      </c>
      <c r="P46" s="9"/>
    </row>
    <row r="47" spans="1:16">
      <c r="A47" s="12"/>
      <c r="B47" s="25">
        <v>343.4</v>
      </c>
      <c r="C47" s="20" t="s">
        <v>60</v>
      </c>
      <c r="D47" s="46">
        <v>108353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108353</v>
      </c>
      <c r="O47" s="47">
        <f t="shared" si="8"/>
        <v>1.0500339180153115</v>
      </c>
      <c r="P47" s="9"/>
    </row>
    <row r="48" spans="1:16">
      <c r="A48" s="12"/>
      <c r="B48" s="25">
        <v>343.5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8004086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8004086</v>
      </c>
      <c r="O48" s="47">
        <f t="shared" si="8"/>
        <v>77.566489000872181</v>
      </c>
      <c r="P48" s="9"/>
    </row>
    <row r="49" spans="1:16">
      <c r="A49" s="12"/>
      <c r="B49" s="25">
        <v>343.6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2276293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2276293</v>
      </c>
      <c r="O49" s="47">
        <f t="shared" si="8"/>
        <v>22.059240236457022</v>
      </c>
      <c r="P49" s="9"/>
    </row>
    <row r="50" spans="1:16">
      <c r="A50" s="12"/>
      <c r="B50" s="25">
        <v>343.7</v>
      </c>
      <c r="C50" s="20" t="s">
        <v>63</v>
      </c>
      <c r="D50" s="46">
        <v>0</v>
      </c>
      <c r="E50" s="46">
        <v>3075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3075</v>
      </c>
      <c r="O50" s="47">
        <f t="shared" si="8"/>
        <v>2.9799399166585909E-2</v>
      </c>
      <c r="P50" s="9"/>
    </row>
    <row r="51" spans="1:16">
      <c r="A51" s="12"/>
      <c r="B51" s="25">
        <v>343.9</v>
      </c>
      <c r="C51" s="20" t="s">
        <v>64</v>
      </c>
      <c r="D51" s="46">
        <v>0</v>
      </c>
      <c r="E51" s="46">
        <v>20200</v>
      </c>
      <c r="F51" s="46">
        <v>0</v>
      </c>
      <c r="G51" s="46">
        <v>0</v>
      </c>
      <c r="H51" s="46">
        <v>0</v>
      </c>
      <c r="I51" s="46">
        <v>336195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356395</v>
      </c>
      <c r="O51" s="47">
        <f t="shared" si="8"/>
        <v>3.453774590561101</v>
      </c>
      <c r="P51" s="9"/>
    </row>
    <row r="52" spans="1:16">
      <c r="A52" s="12"/>
      <c r="B52" s="25">
        <v>344.9</v>
      </c>
      <c r="C52" s="20" t="s">
        <v>65</v>
      </c>
      <c r="D52" s="46">
        <v>676097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676097</v>
      </c>
      <c r="O52" s="47">
        <f t="shared" si="8"/>
        <v>6.5519623994573122</v>
      </c>
      <c r="P52" s="9"/>
    </row>
    <row r="53" spans="1:16">
      <c r="A53" s="12"/>
      <c r="B53" s="25">
        <v>345.9</v>
      </c>
      <c r="C53" s="20" t="s">
        <v>66</v>
      </c>
      <c r="D53" s="46">
        <v>0</v>
      </c>
      <c r="E53" s="46">
        <v>11901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11901</v>
      </c>
      <c r="O53" s="47">
        <f t="shared" si="8"/>
        <v>0.11533094292082566</v>
      </c>
      <c r="P53" s="9"/>
    </row>
    <row r="54" spans="1:16">
      <c r="A54" s="12"/>
      <c r="B54" s="25">
        <v>347.2</v>
      </c>
      <c r="C54" s="20" t="s">
        <v>67</v>
      </c>
      <c r="D54" s="46">
        <v>145434</v>
      </c>
      <c r="E54" s="46">
        <v>24780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170214</v>
      </c>
      <c r="O54" s="47">
        <f t="shared" si="8"/>
        <v>1.6495203023548795</v>
      </c>
      <c r="P54" s="9"/>
    </row>
    <row r="55" spans="1:16">
      <c r="A55" s="12"/>
      <c r="B55" s="25">
        <v>347.4</v>
      </c>
      <c r="C55" s="20" t="s">
        <v>68</v>
      </c>
      <c r="D55" s="46">
        <v>1315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1315</v>
      </c>
      <c r="O55" s="47">
        <f t="shared" si="8"/>
        <v>1.2743482895629422E-2</v>
      </c>
      <c r="P55" s="9"/>
    </row>
    <row r="56" spans="1:16">
      <c r="A56" s="12"/>
      <c r="B56" s="25">
        <v>347.5</v>
      </c>
      <c r="C56" s="20" t="s">
        <v>69</v>
      </c>
      <c r="D56" s="46">
        <v>81807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81807</v>
      </c>
      <c r="O56" s="47">
        <f t="shared" si="8"/>
        <v>0.79278030816939626</v>
      </c>
      <c r="P56" s="9"/>
    </row>
    <row r="57" spans="1:16">
      <c r="A57" s="12"/>
      <c r="B57" s="25">
        <v>347.9</v>
      </c>
      <c r="C57" s="20" t="s">
        <v>70</v>
      </c>
      <c r="D57" s="46">
        <v>2761</v>
      </c>
      <c r="E57" s="46">
        <v>7427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10188</v>
      </c>
      <c r="O57" s="47">
        <f t="shared" si="8"/>
        <v>9.8730497141195847E-2</v>
      </c>
      <c r="P57" s="9"/>
    </row>
    <row r="58" spans="1:16">
      <c r="A58" s="12"/>
      <c r="B58" s="25">
        <v>349</v>
      </c>
      <c r="C58" s="20" t="s">
        <v>1</v>
      </c>
      <c r="D58" s="46">
        <v>1208692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1208692</v>
      </c>
      <c r="O58" s="47">
        <f t="shared" si="8"/>
        <v>11.713266789417579</v>
      </c>
      <c r="P58" s="9"/>
    </row>
    <row r="59" spans="1:16" ht="15.75">
      <c r="A59" s="29" t="s">
        <v>51</v>
      </c>
      <c r="B59" s="30"/>
      <c r="C59" s="31"/>
      <c r="D59" s="32">
        <f t="shared" ref="D59:M59" si="11">SUM(D60:D63)</f>
        <v>1160910</v>
      </c>
      <c r="E59" s="32">
        <f t="shared" si="11"/>
        <v>416358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5" si="12">SUM(D59:M59)</f>
        <v>1577268</v>
      </c>
      <c r="O59" s="45">
        <f t="shared" si="8"/>
        <v>15.28508576412443</v>
      </c>
      <c r="P59" s="10"/>
    </row>
    <row r="60" spans="1:16">
      <c r="A60" s="13"/>
      <c r="B60" s="39">
        <v>351.1</v>
      </c>
      <c r="C60" s="21" t="s">
        <v>73</v>
      </c>
      <c r="D60" s="46">
        <v>327496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327496</v>
      </c>
      <c r="O60" s="47">
        <f t="shared" si="8"/>
        <v>3.173718383564299</v>
      </c>
      <c r="P60" s="9"/>
    </row>
    <row r="61" spans="1:16">
      <c r="A61" s="13"/>
      <c r="B61" s="39">
        <v>354</v>
      </c>
      <c r="C61" s="21" t="s">
        <v>74</v>
      </c>
      <c r="D61" s="46">
        <v>832914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832914</v>
      </c>
      <c r="O61" s="47">
        <f t="shared" si="8"/>
        <v>8.0716542300610516</v>
      </c>
      <c r="P61" s="9"/>
    </row>
    <row r="62" spans="1:16">
      <c r="A62" s="13"/>
      <c r="B62" s="39">
        <v>358.1</v>
      </c>
      <c r="C62" s="21" t="s">
        <v>101</v>
      </c>
      <c r="D62" s="46">
        <v>500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500</v>
      </c>
      <c r="O62" s="47">
        <f t="shared" si="8"/>
        <v>4.8454307587944565E-3</v>
      </c>
      <c r="P62" s="9"/>
    </row>
    <row r="63" spans="1:16">
      <c r="A63" s="13"/>
      <c r="B63" s="39">
        <v>359</v>
      </c>
      <c r="C63" s="21" t="s">
        <v>75</v>
      </c>
      <c r="D63" s="46">
        <v>0</v>
      </c>
      <c r="E63" s="46">
        <v>416358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416358</v>
      </c>
      <c r="O63" s="47">
        <f t="shared" si="8"/>
        <v>4.0348677197402854</v>
      </c>
      <c r="P63" s="9"/>
    </row>
    <row r="64" spans="1:16" ht="15.75">
      <c r="A64" s="29" t="s">
        <v>4</v>
      </c>
      <c r="B64" s="30"/>
      <c r="C64" s="31"/>
      <c r="D64" s="32">
        <f t="shared" ref="D64:M64" si="13">SUM(D65:D73)</f>
        <v>497257</v>
      </c>
      <c r="E64" s="32">
        <f t="shared" si="13"/>
        <v>1926096</v>
      </c>
      <c r="F64" s="32">
        <f t="shared" si="13"/>
        <v>172953</v>
      </c>
      <c r="G64" s="32">
        <f t="shared" si="13"/>
        <v>58724</v>
      </c>
      <c r="H64" s="32">
        <f t="shared" si="13"/>
        <v>0</v>
      </c>
      <c r="I64" s="32">
        <f t="shared" si="13"/>
        <v>1322323</v>
      </c>
      <c r="J64" s="32">
        <f t="shared" si="13"/>
        <v>121826</v>
      </c>
      <c r="K64" s="32">
        <f t="shared" si="13"/>
        <v>14323864</v>
      </c>
      <c r="L64" s="32">
        <f t="shared" si="13"/>
        <v>0</v>
      </c>
      <c r="M64" s="32">
        <f t="shared" si="13"/>
        <v>0</v>
      </c>
      <c r="N64" s="32">
        <f t="shared" si="12"/>
        <v>18423043</v>
      </c>
      <c r="O64" s="45">
        <f t="shared" si="8"/>
        <v>178.53515844558581</v>
      </c>
      <c r="P64" s="10"/>
    </row>
    <row r="65" spans="1:119">
      <c r="A65" s="12"/>
      <c r="B65" s="25">
        <v>361.1</v>
      </c>
      <c r="C65" s="20" t="s">
        <v>76</v>
      </c>
      <c r="D65" s="46">
        <v>47092</v>
      </c>
      <c r="E65" s="46">
        <v>15630</v>
      </c>
      <c r="F65" s="46">
        <v>19771</v>
      </c>
      <c r="G65" s="46">
        <v>7639</v>
      </c>
      <c r="H65" s="46">
        <v>0</v>
      </c>
      <c r="I65" s="46">
        <v>913357</v>
      </c>
      <c r="J65" s="46">
        <v>14498</v>
      </c>
      <c r="K65" s="46">
        <v>-422294</v>
      </c>
      <c r="L65" s="46">
        <v>0</v>
      </c>
      <c r="M65" s="46">
        <v>0</v>
      </c>
      <c r="N65" s="46">
        <f t="shared" si="12"/>
        <v>595693</v>
      </c>
      <c r="O65" s="47">
        <f t="shared" si="8"/>
        <v>5.7727783699970932</v>
      </c>
      <c r="P65" s="9"/>
    </row>
    <row r="66" spans="1:119">
      <c r="A66" s="12"/>
      <c r="B66" s="25">
        <v>361.2</v>
      </c>
      <c r="C66" s="20" t="s">
        <v>77</v>
      </c>
      <c r="D66" s="46">
        <v>0</v>
      </c>
      <c r="E66" s="46">
        <v>124875</v>
      </c>
      <c r="F66" s="46">
        <v>0</v>
      </c>
      <c r="G66" s="46">
        <v>78160</v>
      </c>
      <c r="H66" s="46">
        <v>0</v>
      </c>
      <c r="I66" s="46">
        <v>92020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3" si="14">SUM(D66:M66)</f>
        <v>295055</v>
      </c>
      <c r="O66" s="47">
        <f t="shared" si="8"/>
        <v>2.8593371450721969</v>
      </c>
      <c r="P66" s="9"/>
    </row>
    <row r="67" spans="1:119">
      <c r="A67" s="12"/>
      <c r="B67" s="25">
        <v>361.3</v>
      </c>
      <c r="C67" s="20" t="s">
        <v>78</v>
      </c>
      <c r="D67" s="46">
        <v>10662</v>
      </c>
      <c r="E67" s="46">
        <v>4312</v>
      </c>
      <c r="F67" s="46">
        <v>10180</v>
      </c>
      <c r="G67" s="46">
        <v>-27075</v>
      </c>
      <c r="H67" s="46">
        <v>0</v>
      </c>
      <c r="I67" s="46">
        <v>158478</v>
      </c>
      <c r="J67" s="46">
        <v>0</v>
      </c>
      <c r="K67" s="46">
        <v>10917607</v>
      </c>
      <c r="L67" s="46">
        <v>0</v>
      </c>
      <c r="M67" s="46">
        <v>0</v>
      </c>
      <c r="N67" s="46">
        <f t="shared" si="14"/>
        <v>11074164</v>
      </c>
      <c r="O67" s="47">
        <f t="shared" si="8"/>
        <v>107.31818974706852</v>
      </c>
      <c r="P67" s="9"/>
    </row>
    <row r="68" spans="1:119">
      <c r="A68" s="12"/>
      <c r="B68" s="25">
        <v>362</v>
      </c>
      <c r="C68" s="20" t="s">
        <v>79</v>
      </c>
      <c r="D68" s="46">
        <v>243848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243848</v>
      </c>
      <c r="O68" s="47">
        <f t="shared" si="8"/>
        <v>2.3630971993410212</v>
      </c>
      <c r="P68" s="9"/>
    </row>
    <row r="69" spans="1:119">
      <c r="A69" s="12"/>
      <c r="B69" s="25">
        <v>364</v>
      </c>
      <c r="C69" s="20" t="s">
        <v>80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-31918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-31918</v>
      </c>
      <c r="O69" s="47">
        <f t="shared" ref="O69:O78" si="15">(N69/O$80)</f>
        <v>-0.30931291791840293</v>
      </c>
      <c r="P69" s="9"/>
    </row>
    <row r="70" spans="1:119">
      <c r="A70" s="12"/>
      <c r="B70" s="25">
        <v>365</v>
      </c>
      <c r="C70" s="20" t="s">
        <v>81</v>
      </c>
      <c r="D70" s="46">
        <v>86817</v>
      </c>
      <c r="E70" s="46">
        <v>22138</v>
      </c>
      <c r="F70" s="46">
        <v>0</v>
      </c>
      <c r="G70" s="46">
        <v>0</v>
      </c>
      <c r="H70" s="46">
        <v>0</v>
      </c>
      <c r="I70" s="46">
        <v>0</v>
      </c>
      <c r="J70" s="46">
        <v>104916</v>
      </c>
      <c r="K70" s="46">
        <v>0</v>
      </c>
      <c r="L70" s="46">
        <v>0</v>
      </c>
      <c r="M70" s="46">
        <v>0</v>
      </c>
      <c r="N70" s="46">
        <f t="shared" si="14"/>
        <v>213871</v>
      </c>
      <c r="O70" s="47">
        <f t="shared" si="15"/>
        <v>2.0725942436282585</v>
      </c>
      <c r="P70" s="9"/>
    </row>
    <row r="71" spans="1:119">
      <c r="A71" s="12"/>
      <c r="B71" s="25">
        <v>366</v>
      </c>
      <c r="C71" s="20" t="s">
        <v>82</v>
      </c>
      <c r="D71" s="46">
        <v>40227</v>
      </c>
      <c r="E71" s="46">
        <v>1726050</v>
      </c>
      <c r="F71" s="46">
        <v>143002</v>
      </c>
      <c r="G71" s="46">
        <v>0</v>
      </c>
      <c r="H71" s="46">
        <v>0</v>
      </c>
      <c r="I71" s="46">
        <v>0</v>
      </c>
      <c r="J71" s="46">
        <v>2412</v>
      </c>
      <c r="K71" s="46">
        <v>0</v>
      </c>
      <c r="L71" s="46">
        <v>0</v>
      </c>
      <c r="M71" s="46">
        <v>0</v>
      </c>
      <c r="N71" s="46">
        <f t="shared" si="14"/>
        <v>1911691</v>
      </c>
      <c r="O71" s="47">
        <f t="shared" si="15"/>
        <v>18.525932745421066</v>
      </c>
      <c r="P71" s="9"/>
    </row>
    <row r="72" spans="1:119">
      <c r="A72" s="12"/>
      <c r="B72" s="25">
        <v>368</v>
      </c>
      <c r="C72" s="20" t="s">
        <v>84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3828551</v>
      </c>
      <c r="L72" s="46">
        <v>0</v>
      </c>
      <c r="M72" s="46">
        <v>0</v>
      </c>
      <c r="N72" s="46">
        <f t="shared" si="14"/>
        <v>3828551</v>
      </c>
      <c r="O72" s="47">
        <f t="shared" si="15"/>
        <v>37.101957554026555</v>
      </c>
      <c r="P72" s="9"/>
    </row>
    <row r="73" spans="1:119">
      <c r="A73" s="12"/>
      <c r="B73" s="25">
        <v>369.9</v>
      </c>
      <c r="C73" s="20" t="s">
        <v>85</v>
      </c>
      <c r="D73" s="46">
        <v>68611</v>
      </c>
      <c r="E73" s="46">
        <v>33091</v>
      </c>
      <c r="F73" s="46">
        <v>0</v>
      </c>
      <c r="G73" s="46">
        <v>0</v>
      </c>
      <c r="H73" s="46">
        <v>0</v>
      </c>
      <c r="I73" s="46">
        <v>190386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292088</v>
      </c>
      <c r="O73" s="47">
        <f t="shared" si="15"/>
        <v>2.8305843589495105</v>
      </c>
      <c r="P73" s="9"/>
    </row>
    <row r="74" spans="1:119" ht="15.75">
      <c r="A74" s="29" t="s">
        <v>52</v>
      </c>
      <c r="B74" s="30"/>
      <c r="C74" s="31"/>
      <c r="D74" s="32">
        <f t="shared" ref="D74:M74" si="16">SUM(D75:D77)</f>
        <v>3498639</v>
      </c>
      <c r="E74" s="32">
        <f t="shared" si="16"/>
        <v>2660033</v>
      </c>
      <c r="F74" s="32">
        <f t="shared" si="16"/>
        <v>5071605</v>
      </c>
      <c r="G74" s="32">
        <f t="shared" si="16"/>
        <v>2761300</v>
      </c>
      <c r="H74" s="32">
        <f t="shared" si="16"/>
        <v>0</v>
      </c>
      <c r="I74" s="32">
        <f t="shared" si="16"/>
        <v>4529397</v>
      </c>
      <c r="J74" s="32">
        <f t="shared" si="16"/>
        <v>1479500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20000474</v>
      </c>
      <c r="O74" s="45">
        <f t="shared" si="15"/>
        <v>193.82182382013761</v>
      </c>
      <c r="P74" s="9"/>
    </row>
    <row r="75" spans="1:119">
      <c r="A75" s="12"/>
      <c r="B75" s="25">
        <v>381</v>
      </c>
      <c r="C75" s="20" t="s">
        <v>86</v>
      </c>
      <c r="D75" s="46">
        <v>3034617</v>
      </c>
      <c r="E75" s="46">
        <v>100033</v>
      </c>
      <c r="F75" s="46">
        <v>5071605</v>
      </c>
      <c r="G75" s="46">
        <v>2761300</v>
      </c>
      <c r="H75" s="46">
        <v>0</v>
      </c>
      <c r="I75" s="46">
        <v>23850</v>
      </c>
      <c r="J75" s="46">
        <v>1479500</v>
      </c>
      <c r="K75" s="46">
        <v>0</v>
      </c>
      <c r="L75" s="46">
        <v>0</v>
      </c>
      <c r="M75" s="46">
        <v>0</v>
      </c>
      <c r="N75" s="46">
        <f>SUM(D75:M75)</f>
        <v>12470905</v>
      </c>
      <c r="O75" s="47">
        <f t="shared" si="15"/>
        <v>120.85381335400717</v>
      </c>
      <c r="P75" s="9"/>
    </row>
    <row r="76" spans="1:119">
      <c r="A76" s="12"/>
      <c r="B76" s="25">
        <v>383</v>
      </c>
      <c r="C76" s="20" t="s">
        <v>87</v>
      </c>
      <c r="D76" s="46">
        <v>464022</v>
      </c>
      <c r="E76" s="46">
        <v>2560000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3024022</v>
      </c>
      <c r="O76" s="47">
        <f t="shared" si="15"/>
        <v>29.305378428142262</v>
      </c>
      <c r="P76" s="9"/>
    </row>
    <row r="77" spans="1:119" ht="15.75" thickBot="1">
      <c r="A77" s="12"/>
      <c r="B77" s="25">
        <v>389.8</v>
      </c>
      <c r="C77" s="20" t="s">
        <v>88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4505547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4505547</v>
      </c>
      <c r="O77" s="47">
        <f t="shared" si="15"/>
        <v>43.662632037988175</v>
      </c>
      <c r="P77" s="9"/>
    </row>
    <row r="78" spans="1:119" ht="16.5" thickBot="1">
      <c r="A78" s="14" t="s">
        <v>71</v>
      </c>
      <c r="B78" s="23"/>
      <c r="C78" s="22"/>
      <c r="D78" s="15">
        <f t="shared" ref="D78:M78" si="17">SUM(D5,D13,D22,D39,D59,D64,D74)</f>
        <v>61534998</v>
      </c>
      <c r="E78" s="15">
        <f t="shared" si="17"/>
        <v>17367418</v>
      </c>
      <c r="F78" s="15">
        <f t="shared" si="17"/>
        <v>5244558</v>
      </c>
      <c r="G78" s="15">
        <f t="shared" si="17"/>
        <v>3251744</v>
      </c>
      <c r="H78" s="15">
        <f t="shared" si="17"/>
        <v>0</v>
      </c>
      <c r="I78" s="15">
        <f t="shared" si="17"/>
        <v>29163218</v>
      </c>
      <c r="J78" s="15">
        <f t="shared" si="17"/>
        <v>16610313</v>
      </c>
      <c r="K78" s="15">
        <f t="shared" si="17"/>
        <v>14323864</v>
      </c>
      <c r="L78" s="15">
        <f t="shared" si="17"/>
        <v>0</v>
      </c>
      <c r="M78" s="15">
        <f t="shared" si="17"/>
        <v>0</v>
      </c>
      <c r="N78" s="15">
        <f>SUM(D78:M78)</f>
        <v>147496113</v>
      </c>
      <c r="O78" s="38">
        <f t="shared" si="15"/>
        <v>1429.3644054656459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102</v>
      </c>
      <c r="M80" s="118"/>
      <c r="N80" s="118"/>
      <c r="O80" s="43">
        <v>103190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103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89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37865378</v>
      </c>
      <c r="E5" s="27">
        <f t="shared" si="0"/>
        <v>1234446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39099824</v>
      </c>
      <c r="O5" s="33">
        <f t="shared" ref="O5:O36" si="1">(N5/O$85)</f>
        <v>381.845405627118</v>
      </c>
      <c r="P5" s="6"/>
    </row>
    <row r="6" spans="1:133">
      <c r="A6" s="12"/>
      <c r="B6" s="25">
        <v>311</v>
      </c>
      <c r="C6" s="20" t="s">
        <v>3</v>
      </c>
      <c r="D6" s="46">
        <v>24677574</v>
      </c>
      <c r="E6" s="46">
        <v>1234446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25912020</v>
      </c>
      <c r="O6" s="47">
        <f t="shared" si="1"/>
        <v>253.05448401808647</v>
      </c>
      <c r="P6" s="9"/>
    </row>
    <row r="7" spans="1:133">
      <c r="A7" s="12"/>
      <c r="B7" s="25">
        <v>312.41000000000003</v>
      </c>
      <c r="C7" s="20" t="s">
        <v>11</v>
      </c>
      <c r="D7" s="46">
        <v>2421074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2421074</v>
      </c>
      <c r="O7" s="47">
        <f t="shared" si="1"/>
        <v>23.643993476371378</v>
      </c>
      <c r="P7" s="9"/>
    </row>
    <row r="8" spans="1:133">
      <c r="A8" s="12"/>
      <c r="B8" s="25">
        <v>314.10000000000002</v>
      </c>
      <c r="C8" s="20" t="s">
        <v>12</v>
      </c>
      <c r="D8" s="46">
        <v>5182844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5182844</v>
      </c>
      <c r="O8" s="47">
        <f t="shared" si="1"/>
        <v>50.615193804505992</v>
      </c>
      <c r="P8" s="9"/>
    </row>
    <row r="9" spans="1:133">
      <c r="A9" s="12"/>
      <c r="B9" s="25">
        <v>314.3</v>
      </c>
      <c r="C9" s="20" t="s">
        <v>13</v>
      </c>
      <c r="D9" s="46">
        <v>1040217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1040217</v>
      </c>
      <c r="O9" s="47">
        <f t="shared" si="1"/>
        <v>10.158666757815171</v>
      </c>
      <c r="P9" s="9"/>
    </row>
    <row r="10" spans="1:133">
      <c r="A10" s="12"/>
      <c r="B10" s="25">
        <v>314.39999999999998</v>
      </c>
      <c r="C10" s="20" t="s">
        <v>14</v>
      </c>
      <c r="D10" s="46">
        <v>94338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94338</v>
      </c>
      <c r="O10" s="47">
        <f t="shared" si="1"/>
        <v>0.92129652235905346</v>
      </c>
      <c r="P10" s="9"/>
    </row>
    <row r="11" spans="1:133">
      <c r="A11" s="12"/>
      <c r="B11" s="25">
        <v>315</v>
      </c>
      <c r="C11" s="20" t="s">
        <v>15</v>
      </c>
      <c r="D11" s="46">
        <v>3833585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3833585</v>
      </c>
      <c r="O11" s="47">
        <f t="shared" si="1"/>
        <v>37.438450345224958</v>
      </c>
      <c r="P11" s="9"/>
    </row>
    <row r="12" spans="1:133">
      <c r="A12" s="12"/>
      <c r="B12" s="25">
        <v>316</v>
      </c>
      <c r="C12" s="20" t="s">
        <v>16</v>
      </c>
      <c r="D12" s="46">
        <v>615746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615746</v>
      </c>
      <c r="O12" s="47">
        <f t="shared" si="1"/>
        <v>6.0133207027549638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6361164</v>
      </c>
      <c r="E13" s="32">
        <f t="shared" si="3"/>
        <v>965755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4642368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11969287</v>
      </c>
      <c r="O13" s="45">
        <f t="shared" si="1"/>
        <v>116.89099290018262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650048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650048</v>
      </c>
      <c r="O14" s="47">
        <f t="shared" si="1"/>
        <v>6.3483109856734083</v>
      </c>
      <c r="P14" s="9"/>
    </row>
    <row r="15" spans="1:133">
      <c r="A15" s="12"/>
      <c r="B15" s="25">
        <v>323.10000000000002</v>
      </c>
      <c r="C15" s="20" t="s">
        <v>18</v>
      </c>
      <c r="D15" s="46">
        <v>5741378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5741378</v>
      </c>
      <c r="O15" s="47">
        <f t="shared" si="1"/>
        <v>56.069787200796895</v>
      </c>
      <c r="P15" s="9"/>
    </row>
    <row r="16" spans="1:133">
      <c r="A16" s="12"/>
      <c r="B16" s="25">
        <v>323.39999999999998</v>
      </c>
      <c r="C16" s="20" t="s">
        <v>19</v>
      </c>
      <c r="D16" s="46">
        <v>55362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55362</v>
      </c>
      <c r="O16" s="47">
        <f t="shared" si="1"/>
        <v>0.54066037090930397</v>
      </c>
      <c r="P16" s="9"/>
    </row>
    <row r="17" spans="1:16">
      <c r="A17" s="12"/>
      <c r="B17" s="25">
        <v>323.7</v>
      </c>
      <c r="C17" s="20" t="s">
        <v>20</v>
      </c>
      <c r="D17" s="46">
        <v>564424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564424</v>
      </c>
      <c r="O17" s="47">
        <f t="shared" si="1"/>
        <v>5.5121146127327947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95965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95965</v>
      </c>
      <c r="O18" s="47">
        <f t="shared" si="1"/>
        <v>0.93718565973612511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715740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715740</v>
      </c>
      <c r="O19" s="47">
        <f t="shared" si="1"/>
        <v>6.9898532183560063</v>
      </c>
      <c r="P19" s="9"/>
    </row>
    <row r="20" spans="1:16">
      <c r="A20" s="12"/>
      <c r="B20" s="25">
        <v>324.31</v>
      </c>
      <c r="C20" s="20" t="s">
        <v>23</v>
      </c>
      <c r="D20" s="46">
        <v>0</v>
      </c>
      <c r="E20" s="46">
        <v>154050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154050</v>
      </c>
      <c r="O20" s="47">
        <f t="shared" si="1"/>
        <v>1.5044386065998028</v>
      </c>
      <c r="P20" s="9"/>
    </row>
    <row r="21" spans="1:16">
      <c r="A21" s="12"/>
      <c r="B21" s="25">
        <v>325.10000000000002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3992320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3992320</v>
      </c>
      <c r="O21" s="47">
        <f t="shared" si="1"/>
        <v>38.98864224537828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SUM(D23:D42)</f>
        <v>8298608</v>
      </c>
      <c r="E22" s="32">
        <f t="shared" si="5"/>
        <v>8252746</v>
      </c>
      <c r="F22" s="32">
        <f t="shared" si="5"/>
        <v>0</v>
      </c>
      <c r="G22" s="32">
        <f t="shared" si="5"/>
        <v>1580379</v>
      </c>
      <c r="H22" s="32">
        <f t="shared" si="5"/>
        <v>0</v>
      </c>
      <c r="I22" s="32">
        <f t="shared" si="5"/>
        <v>183392</v>
      </c>
      <c r="J22" s="32">
        <f t="shared" si="5"/>
        <v>52723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18367848</v>
      </c>
      <c r="O22" s="45">
        <f t="shared" si="1"/>
        <v>179.37877086242761</v>
      </c>
      <c r="P22" s="10"/>
    </row>
    <row r="23" spans="1:16">
      <c r="A23" s="12"/>
      <c r="B23" s="25">
        <v>331.2</v>
      </c>
      <c r="C23" s="20" t="s">
        <v>25</v>
      </c>
      <c r="D23" s="46">
        <v>869424</v>
      </c>
      <c r="E23" s="46">
        <v>0</v>
      </c>
      <c r="F23" s="46">
        <v>0</v>
      </c>
      <c r="G23" s="46">
        <v>6089</v>
      </c>
      <c r="H23" s="46">
        <v>0</v>
      </c>
      <c r="I23" s="46">
        <v>154990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8" si="6">SUM(D23:M23)</f>
        <v>1030503</v>
      </c>
      <c r="O23" s="47">
        <f t="shared" si="1"/>
        <v>10.063800697286053</v>
      </c>
      <c r="P23" s="9"/>
    </row>
    <row r="24" spans="1:16">
      <c r="A24" s="12"/>
      <c r="B24" s="25">
        <v>331.5</v>
      </c>
      <c r="C24" s="20" t="s">
        <v>27</v>
      </c>
      <c r="D24" s="46">
        <v>0</v>
      </c>
      <c r="E24" s="46">
        <v>598209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598209</v>
      </c>
      <c r="O24" s="47">
        <f t="shared" si="1"/>
        <v>5.8420559196070201</v>
      </c>
      <c r="P24" s="9"/>
    </row>
    <row r="25" spans="1:16">
      <c r="A25" s="12"/>
      <c r="B25" s="25">
        <v>331.9</v>
      </c>
      <c r="C25" s="20" t="s">
        <v>28</v>
      </c>
      <c r="D25" s="46">
        <v>0</v>
      </c>
      <c r="E25" s="46">
        <v>202354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202354</v>
      </c>
      <c r="O25" s="47">
        <f t="shared" si="1"/>
        <v>1.9761711768899479</v>
      </c>
      <c r="P25" s="9"/>
    </row>
    <row r="26" spans="1:16">
      <c r="A26" s="12"/>
      <c r="B26" s="25">
        <v>334.1</v>
      </c>
      <c r="C26" s="20" t="s">
        <v>29</v>
      </c>
      <c r="D26" s="46">
        <v>230755</v>
      </c>
      <c r="E26" s="46">
        <v>0</v>
      </c>
      <c r="F26" s="46">
        <v>0</v>
      </c>
      <c r="G26" s="46">
        <v>0</v>
      </c>
      <c r="H26" s="46">
        <v>0</v>
      </c>
      <c r="I26" s="46">
        <v>28402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259157</v>
      </c>
      <c r="O26" s="47">
        <f t="shared" si="1"/>
        <v>2.5309042257097376</v>
      </c>
      <c r="P26" s="9"/>
    </row>
    <row r="27" spans="1:16">
      <c r="A27" s="12"/>
      <c r="B27" s="25">
        <v>334.2</v>
      </c>
      <c r="C27" s="20" t="s">
        <v>30</v>
      </c>
      <c r="D27" s="46">
        <v>52956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52956</v>
      </c>
      <c r="O27" s="47">
        <f t="shared" si="1"/>
        <v>0.51716358877701496</v>
      </c>
      <c r="P27" s="9"/>
    </row>
    <row r="28" spans="1:16">
      <c r="A28" s="12"/>
      <c r="B28" s="25">
        <v>334.36</v>
      </c>
      <c r="C28" s="20" t="s">
        <v>31</v>
      </c>
      <c r="D28" s="46">
        <v>0</v>
      </c>
      <c r="E28" s="46">
        <v>0</v>
      </c>
      <c r="F28" s="46">
        <v>0</v>
      </c>
      <c r="G28" s="46">
        <v>1238235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1238235</v>
      </c>
      <c r="O28" s="47">
        <f t="shared" si="1"/>
        <v>12.092492944129223</v>
      </c>
      <c r="P28" s="9"/>
    </row>
    <row r="29" spans="1:16">
      <c r="A29" s="12"/>
      <c r="B29" s="25">
        <v>334.49</v>
      </c>
      <c r="C29" s="20" t="s">
        <v>32</v>
      </c>
      <c r="D29" s="46">
        <v>0</v>
      </c>
      <c r="E29" s="46">
        <v>0</v>
      </c>
      <c r="F29" s="46">
        <v>0</v>
      </c>
      <c r="G29" s="46">
        <v>70047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70047</v>
      </c>
      <c r="O29" s="47">
        <f t="shared" si="1"/>
        <v>0.68407277556959678</v>
      </c>
      <c r="P29" s="9"/>
    </row>
    <row r="30" spans="1:16">
      <c r="A30" s="12"/>
      <c r="B30" s="25">
        <v>334.5</v>
      </c>
      <c r="C30" s="20" t="s">
        <v>33</v>
      </c>
      <c r="D30" s="46">
        <v>0</v>
      </c>
      <c r="E30" s="46">
        <v>1747532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1747532</v>
      </c>
      <c r="O30" s="47">
        <f t="shared" si="1"/>
        <v>17.066242175063724</v>
      </c>
      <c r="P30" s="9"/>
    </row>
    <row r="31" spans="1:16">
      <c r="A31" s="12"/>
      <c r="B31" s="25">
        <v>334.7</v>
      </c>
      <c r="C31" s="20" t="s">
        <v>34</v>
      </c>
      <c r="D31" s="46">
        <v>0</v>
      </c>
      <c r="E31" s="46">
        <v>5293840</v>
      </c>
      <c r="F31" s="46">
        <v>0</v>
      </c>
      <c r="G31" s="46">
        <v>200000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5493840</v>
      </c>
      <c r="O31" s="47">
        <f t="shared" si="1"/>
        <v>53.65235309628212</v>
      </c>
      <c r="P31" s="9"/>
    </row>
    <row r="32" spans="1:16">
      <c r="A32" s="12"/>
      <c r="B32" s="25">
        <v>334.9</v>
      </c>
      <c r="C32" s="20" t="s">
        <v>35</v>
      </c>
      <c r="D32" s="46">
        <v>0</v>
      </c>
      <c r="E32" s="46">
        <v>17070</v>
      </c>
      <c r="F32" s="46">
        <v>0</v>
      </c>
      <c r="G32" s="46">
        <v>33295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50365</v>
      </c>
      <c r="O32" s="47">
        <f t="shared" si="1"/>
        <v>0.49186011308925065</v>
      </c>
      <c r="P32" s="9"/>
    </row>
    <row r="33" spans="1:16">
      <c r="A33" s="12"/>
      <c r="B33" s="25">
        <v>335.12</v>
      </c>
      <c r="C33" s="20" t="s">
        <v>36</v>
      </c>
      <c r="D33" s="46">
        <v>2448074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2448074</v>
      </c>
      <c r="O33" s="47">
        <f t="shared" si="1"/>
        <v>23.907673076359657</v>
      </c>
      <c r="P33" s="9"/>
    </row>
    <row r="34" spans="1:16">
      <c r="A34" s="12"/>
      <c r="B34" s="25">
        <v>335.14</v>
      </c>
      <c r="C34" s="20" t="s">
        <v>37</v>
      </c>
      <c r="D34" s="46">
        <v>2693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2693</v>
      </c>
      <c r="O34" s="47">
        <f t="shared" si="1"/>
        <v>2.6299598621053352E-2</v>
      </c>
      <c r="P34" s="9"/>
    </row>
    <row r="35" spans="1:16">
      <c r="A35" s="12"/>
      <c r="B35" s="25">
        <v>335.15</v>
      </c>
      <c r="C35" s="20" t="s">
        <v>38</v>
      </c>
      <c r="D35" s="46">
        <v>25572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25572</v>
      </c>
      <c r="O35" s="47">
        <f t="shared" si="1"/>
        <v>0.24973387892223406</v>
      </c>
      <c r="P35" s="9"/>
    </row>
    <row r="36" spans="1:16">
      <c r="A36" s="12"/>
      <c r="B36" s="25">
        <v>335.18</v>
      </c>
      <c r="C36" s="20" t="s">
        <v>39</v>
      </c>
      <c r="D36" s="46">
        <v>4484367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4484367</v>
      </c>
      <c r="O36" s="47">
        <f t="shared" si="1"/>
        <v>43.793929509653601</v>
      </c>
      <c r="P36" s="9"/>
    </row>
    <row r="37" spans="1:16">
      <c r="A37" s="12"/>
      <c r="B37" s="25">
        <v>335.21</v>
      </c>
      <c r="C37" s="20" t="s">
        <v>40</v>
      </c>
      <c r="D37" s="46">
        <v>21585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21585</v>
      </c>
      <c r="O37" s="47">
        <f t="shared" ref="O37:O68" si="7">(N37/O$85)</f>
        <v>0.21079719132396457</v>
      </c>
      <c r="P37" s="9"/>
    </row>
    <row r="38" spans="1:16">
      <c r="A38" s="12"/>
      <c r="B38" s="25">
        <v>335.49</v>
      </c>
      <c r="C38" s="20" t="s">
        <v>41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52723</v>
      </c>
      <c r="K38" s="46">
        <v>0</v>
      </c>
      <c r="L38" s="46">
        <v>0</v>
      </c>
      <c r="M38" s="46">
        <v>0</v>
      </c>
      <c r="N38" s="46">
        <f t="shared" si="6"/>
        <v>52723</v>
      </c>
      <c r="O38" s="47">
        <f t="shared" si="7"/>
        <v>0.51488813148822721</v>
      </c>
      <c r="P38" s="9"/>
    </row>
    <row r="39" spans="1:16">
      <c r="A39" s="12"/>
      <c r="B39" s="25">
        <v>337.2</v>
      </c>
      <c r="C39" s="20" t="s">
        <v>42</v>
      </c>
      <c r="D39" s="46">
        <v>57000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8">SUM(D39:M39)</f>
        <v>57000</v>
      </c>
      <c r="O39" s="47">
        <f t="shared" si="7"/>
        <v>0.556656933308593</v>
      </c>
      <c r="P39" s="9"/>
    </row>
    <row r="40" spans="1:16">
      <c r="A40" s="12"/>
      <c r="B40" s="25">
        <v>337.5</v>
      </c>
      <c r="C40" s="20" t="s">
        <v>43</v>
      </c>
      <c r="D40" s="46">
        <v>0</v>
      </c>
      <c r="E40" s="46">
        <v>393741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393741</v>
      </c>
      <c r="O40" s="47">
        <f t="shared" si="7"/>
        <v>3.8452396066291006</v>
      </c>
      <c r="P40" s="9"/>
    </row>
    <row r="41" spans="1:16">
      <c r="A41" s="12"/>
      <c r="B41" s="25">
        <v>337.7</v>
      </c>
      <c r="C41" s="20" t="s">
        <v>44</v>
      </c>
      <c r="D41" s="46">
        <v>0</v>
      </c>
      <c r="E41" s="46">
        <v>0</v>
      </c>
      <c r="F41" s="46">
        <v>0</v>
      </c>
      <c r="G41" s="46">
        <v>32713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32713</v>
      </c>
      <c r="O41" s="47">
        <f t="shared" si="7"/>
        <v>0.319472250163579</v>
      </c>
      <c r="P41" s="9"/>
    </row>
    <row r="42" spans="1:16">
      <c r="A42" s="12"/>
      <c r="B42" s="25">
        <v>338</v>
      </c>
      <c r="C42" s="20" t="s">
        <v>45</v>
      </c>
      <c r="D42" s="46">
        <v>106182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106182</v>
      </c>
      <c r="O42" s="47">
        <f t="shared" si="7"/>
        <v>1.0369639735539127</v>
      </c>
      <c r="P42" s="9"/>
    </row>
    <row r="43" spans="1:16" ht="15.75">
      <c r="A43" s="29" t="s">
        <v>50</v>
      </c>
      <c r="B43" s="30"/>
      <c r="C43" s="31"/>
      <c r="D43" s="32">
        <f t="shared" ref="D43:M43" si="9">SUM(D44:D63)</f>
        <v>4013026</v>
      </c>
      <c r="E43" s="32">
        <f t="shared" si="9"/>
        <v>146404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21229533</v>
      </c>
      <c r="J43" s="32">
        <f t="shared" si="9"/>
        <v>14393112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8"/>
        <v>39782075</v>
      </c>
      <c r="O43" s="45">
        <f t="shared" si="7"/>
        <v>388.5082082482885</v>
      </c>
      <c r="P43" s="10"/>
    </row>
    <row r="44" spans="1:16">
      <c r="A44" s="12"/>
      <c r="B44" s="25">
        <v>341.2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14393112</v>
      </c>
      <c r="K44" s="46">
        <v>0</v>
      </c>
      <c r="L44" s="46">
        <v>0</v>
      </c>
      <c r="M44" s="46">
        <v>0</v>
      </c>
      <c r="N44" s="46">
        <f t="shared" si="8"/>
        <v>14393112</v>
      </c>
      <c r="O44" s="47">
        <f t="shared" si="7"/>
        <v>140.56185239801948</v>
      </c>
      <c r="P44" s="9"/>
    </row>
    <row r="45" spans="1:16">
      <c r="A45" s="12"/>
      <c r="B45" s="25">
        <v>341.3</v>
      </c>
      <c r="C45" s="20" t="s">
        <v>54</v>
      </c>
      <c r="D45" s="46">
        <v>564068</v>
      </c>
      <c r="E45" s="46">
        <v>0</v>
      </c>
      <c r="F45" s="46">
        <v>0</v>
      </c>
      <c r="G45" s="46">
        <v>0</v>
      </c>
      <c r="H45" s="46">
        <v>0</v>
      </c>
      <c r="I45" s="46">
        <v>31901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61" si="10">SUM(D45:M45)</f>
        <v>595969</v>
      </c>
      <c r="O45" s="47">
        <f t="shared" si="7"/>
        <v>5.8201802787191035</v>
      </c>
      <c r="P45" s="9"/>
    </row>
    <row r="46" spans="1:16">
      <c r="A46" s="12"/>
      <c r="B46" s="25">
        <v>342.1</v>
      </c>
      <c r="C46" s="20" t="s">
        <v>55</v>
      </c>
      <c r="D46" s="46">
        <v>89640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89640</v>
      </c>
      <c r="O46" s="47">
        <f t="shared" si="7"/>
        <v>0.87541627196109262</v>
      </c>
      <c r="P46" s="9"/>
    </row>
    <row r="47" spans="1:16">
      <c r="A47" s="12"/>
      <c r="B47" s="25">
        <v>342.2</v>
      </c>
      <c r="C47" s="20" t="s">
        <v>56</v>
      </c>
      <c r="D47" s="46">
        <v>268072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268072</v>
      </c>
      <c r="O47" s="47">
        <f t="shared" si="7"/>
        <v>2.6179673232614236</v>
      </c>
      <c r="P47" s="9"/>
    </row>
    <row r="48" spans="1:16">
      <c r="A48" s="12"/>
      <c r="B48" s="25">
        <v>342.5</v>
      </c>
      <c r="C48" s="20" t="s">
        <v>57</v>
      </c>
      <c r="D48" s="46">
        <v>146779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146779</v>
      </c>
      <c r="O48" s="47">
        <f t="shared" si="7"/>
        <v>1.4334306669140697</v>
      </c>
      <c r="P48" s="9"/>
    </row>
    <row r="49" spans="1:16">
      <c r="A49" s="12"/>
      <c r="B49" s="25">
        <v>342.9</v>
      </c>
      <c r="C49" s="20" t="s">
        <v>58</v>
      </c>
      <c r="D49" s="46">
        <v>52842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52842</v>
      </c>
      <c r="O49" s="47">
        <f t="shared" si="7"/>
        <v>0.51605027491039779</v>
      </c>
      <c r="P49" s="9"/>
    </row>
    <row r="50" spans="1:16">
      <c r="A50" s="12"/>
      <c r="B50" s="25">
        <v>343.3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11443418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11443418</v>
      </c>
      <c r="O50" s="47">
        <f t="shared" si="7"/>
        <v>111.75540299032198</v>
      </c>
      <c r="P50" s="9"/>
    </row>
    <row r="51" spans="1:16">
      <c r="A51" s="12"/>
      <c r="B51" s="25">
        <v>343.4</v>
      </c>
      <c r="C51" s="20" t="s">
        <v>60</v>
      </c>
      <c r="D51" s="46">
        <v>105429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105429</v>
      </c>
      <c r="O51" s="47">
        <f t="shared" si="7"/>
        <v>1.0296102424875728</v>
      </c>
      <c r="P51" s="9"/>
    </row>
    <row r="52" spans="1:16">
      <c r="A52" s="12"/>
      <c r="B52" s="25">
        <v>343.5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7664664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7664664</v>
      </c>
      <c r="O52" s="47">
        <f t="shared" si="7"/>
        <v>74.852427317206562</v>
      </c>
      <c r="P52" s="9"/>
    </row>
    <row r="53" spans="1:16">
      <c r="A53" s="12"/>
      <c r="B53" s="25">
        <v>343.6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2006599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2006599</v>
      </c>
      <c r="O53" s="47">
        <f t="shared" si="7"/>
        <v>19.596267468773497</v>
      </c>
      <c r="P53" s="9"/>
    </row>
    <row r="54" spans="1:16">
      <c r="A54" s="12"/>
      <c r="B54" s="25">
        <v>343.7</v>
      </c>
      <c r="C54" s="20" t="s">
        <v>63</v>
      </c>
      <c r="D54" s="46">
        <v>0</v>
      </c>
      <c r="E54" s="46">
        <v>3013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3013</v>
      </c>
      <c r="O54" s="47">
        <f t="shared" si="7"/>
        <v>2.9424690176470012E-2</v>
      </c>
      <c r="P54" s="9"/>
    </row>
    <row r="55" spans="1:16">
      <c r="A55" s="12"/>
      <c r="B55" s="25">
        <v>343.9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82951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82951</v>
      </c>
      <c r="O55" s="47">
        <f t="shared" si="7"/>
        <v>0.81009209254177372</v>
      </c>
      <c r="P55" s="9"/>
    </row>
    <row r="56" spans="1:16">
      <c r="A56" s="12"/>
      <c r="B56" s="25">
        <v>344.9</v>
      </c>
      <c r="C56" s="20" t="s">
        <v>65</v>
      </c>
      <c r="D56" s="46">
        <v>1289243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1289243</v>
      </c>
      <c r="O56" s="47">
        <f t="shared" si="7"/>
        <v>12.590632538062639</v>
      </c>
      <c r="P56" s="9"/>
    </row>
    <row r="57" spans="1:16">
      <c r="A57" s="12"/>
      <c r="B57" s="25">
        <v>345.9</v>
      </c>
      <c r="C57" s="20" t="s">
        <v>66</v>
      </c>
      <c r="D57" s="46">
        <v>600</v>
      </c>
      <c r="E57" s="46">
        <v>66007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66607</v>
      </c>
      <c r="O57" s="47">
        <f t="shared" si="7"/>
        <v>0.65047804134886766</v>
      </c>
      <c r="P57" s="9"/>
    </row>
    <row r="58" spans="1:16">
      <c r="A58" s="12"/>
      <c r="B58" s="25">
        <v>347.2</v>
      </c>
      <c r="C58" s="20" t="s">
        <v>67</v>
      </c>
      <c r="D58" s="46">
        <v>177698</v>
      </c>
      <c r="E58" s="46">
        <v>4828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182526</v>
      </c>
      <c r="O58" s="47">
        <f t="shared" si="7"/>
        <v>1.7825326913874431</v>
      </c>
      <c r="P58" s="9"/>
    </row>
    <row r="59" spans="1:16">
      <c r="A59" s="12"/>
      <c r="B59" s="25">
        <v>347.4</v>
      </c>
      <c r="C59" s="20" t="s">
        <v>68</v>
      </c>
      <c r="D59" s="46">
        <v>1314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1314</v>
      </c>
      <c r="O59" s="47">
        <f t="shared" si="7"/>
        <v>1.2832407199429671E-2</v>
      </c>
      <c r="P59" s="9"/>
    </row>
    <row r="60" spans="1:16">
      <c r="A60" s="12"/>
      <c r="B60" s="25">
        <v>347.5</v>
      </c>
      <c r="C60" s="20" t="s">
        <v>69</v>
      </c>
      <c r="D60" s="46">
        <v>81329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81329</v>
      </c>
      <c r="O60" s="47">
        <f t="shared" si="7"/>
        <v>0.79425178472025548</v>
      </c>
      <c r="P60" s="9"/>
    </row>
    <row r="61" spans="1:16">
      <c r="A61" s="12"/>
      <c r="B61" s="25">
        <v>347.8</v>
      </c>
      <c r="C61" s="20" t="s">
        <v>96</v>
      </c>
      <c r="D61" s="46">
        <v>0</v>
      </c>
      <c r="E61" s="46">
        <v>72031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72031</v>
      </c>
      <c r="O61" s="47">
        <f t="shared" si="7"/>
        <v>0.70344834321318006</v>
      </c>
      <c r="P61" s="9"/>
    </row>
    <row r="62" spans="1:16">
      <c r="A62" s="12"/>
      <c r="B62" s="25">
        <v>347.9</v>
      </c>
      <c r="C62" s="20" t="s">
        <v>70</v>
      </c>
      <c r="D62" s="46">
        <v>4640</v>
      </c>
      <c r="E62" s="46">
        <v>525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9" si="11">SUM(D62:M62)</f>
        <v>5165</v>
      </c>
      <c r="O62" s="47">
        <f t="shared" si="7"/>
        <v>5.044093088664707E-2</v>
      </c>
      <c r="P62" s="9"/>
    </row>
    <row r="63" spans="1:16">
      <c r="A63" s="12"/>
      <c r="B63" s="25">
        <v>349</v>
      </c>
      <c r="C63" s="20" t="s">
        <v>1</v>
      </c>
      <c r="D63" s="46">
        <v>1231372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1231372</v>
      </c>
      <c r="O63" s="47">
        <f t="shared" si="7"/>
        <v>12.025469496176646</v>
      </c>
      <c r="P63" s="9"/>
    </row>
    <row r="64" spans="1:16" ht="15.75">
      <c r="A64" s="29" t="s">
        <v>51</v>
      </c>
      <c r="B64" s="30"/>
      <c r="C64" s="31"/>
      <c r="D64" s="32">
        <f t="shared" ref="D64:M64" si="12">SUM(D65:D67)</f>
        <v>955386</v>
      </c>
      <c r="E64" s="32">
        <f t="shared" si="12"/>
        <v>339380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si="11"/>
        <v>1294766</v>
      </c>
      <c r="O64" s="45">
        <f t="shared" si="7"/>
        <v>12.644569665126909</v>
      </c>
      <c r="P64" s="10"/>
    </row>
    <row r="65" spans="1:16">
      <c r="A65" s="13"/>
      <c r="B65" s="39">
        <v>351.1</v>
      </c>
      <c r="C65" s="21" t="s">
        <v>73</v>
      </c>
      <c r="D65" s="46">
        <v>331106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331106</v>
      </c>
      <c r="O65" s="47">
        <f t="shared" si="7"/>
        <v>3.2335517642118421</v>
      </c>
      <c r="P65" s="9"/>
    </row>
    <row r="66" spans="1:16">
      <c r="A66" s="13"/>
      <c r="B66" s="39">
        <v>354</v>
      </c>
      <c r="C66" s="21" t="s">
        <v>74</v>
      </c>
      <c r="D66" s="46">
        <v>624280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624280</v>
      </c>
      <c r="O66" s="47">
        <f t="shared" si="7"/>
        <v>6.096662988173482</v>
      </c>
      <c r="P66" s="9"/>
    </row>
    <row r="67" spans="1:16">
      <c r="A67" s="13"/>
      <c r="B67" s="39">
        <v>359</v>
      </c>
      <c r="C67" s="21" t="s">
        <v>75</v>
      </c>
      <c r="D67" s="46">
        <v>0</v>
      </c>
      <c r="E67" s="46">
        <v>339380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339380</v>
      </c>
      <c r="O67" s="47">
        <f t="shared" si="7"/>
        <v>3.3143549127415843</v>
      </c>
      <c r="P67" s="9"/>
    </row>
    <row r="68" spans="1:16" ht="15.75">
      <c r="A68" s="29" t="s">
        <v>4</v>
      </c>
      <c r="B68" s="30"/>
      <c r="C68" s="31"/>
      <c r="D68" s="32">
        <f t="shared" ref="D68:M68" si="13">SUM(D69:D78)</f>
        <v>560742</v>
      </c>
      <c r="E68" s="32">
        <f t="shared" si="13"/>
        <v>1707025</v>
      </c>
      <c r="F68" s="32">
        <f t="shared" si="13"/>
        <v>217548</v>
      </c>
      <c r="G68" s="32">
        <f t="shared" si="13"/>
        <v>238452</v>
      </c>
      <c r="H68" s="32">
        <f t="shared" si="13"/>
        <v>0</v>
      </c>
      <c r="I68" s="32">
        <f t="shared" si="13"/>
        <v>1723488</v>
      </c>
      <c r="J68" s="32">
        <f t="shared" si="13"/>
        <v>84896</v>
      </c>
      <c r="K68" s="32">
        <f t="shared" si="13"/>
        <v>4964747</v>
      </c>
      <c r="L68" s="32">
        <f t="shared" si="13"/>
        <v>0</v>
      </c>
      <c r="M68" s="32">
        <f t="shared" si="13"/>
        <v>0</v>
      </c>
      <c r="N68" s="32">
        <f t="shared" si="11"/>
        <v>9496898</v>
      </c>
      <c r="O68" s="45">
        <f t="shared" si="7"/>
        <v>92.745861695166852</v>
      </c>
      <c r="P68" s="10"/>
    </row>
    <row r="69" spans="1:16">
      <c r="A69" s="12"/>
      <c r="B69" s="25">
        <v>361.1</v>
      </c>
      <c r="C69" s="20" t="s">
        <v>76</v>
      </c>
      <c r="D69" s="46">
        <v>23851</v>
      </c>
      <c r="E69" s="46">
        <v>45401</v>
      </c>
      <c r="F69" s="46">
        <v>64823</v>
      </c>
      <c r="G69" s="46">
        <v>179900</v>
      </c>
      <c r="H69" s="46">
        <v>0</v>
      </c>
      <c r="I69" s="46">
        <v>983638</v>
      </c>
      <c r="J69" s="46">
        <v>34218</v>
      </c>
      <c r="K69" s="46">
        <v>458339</v>
      </c>
      <c r="L69" s="46">
        <v>0</v>
      </c>
      <c r="M69" s="46">
        <v>0</v>
      </c>
      <c r="N69" s="46">
        <f t="shared" si="11"/>
        <v>1790170</v>
      </c>
      <c r="O69" s="47">
        <f t="shared" ref="O69:O83" si="14">(N69/O$85)</f>
        <v>17.482641093000773</v>
      </c>
      <c r="P69" s="9"/>
    </row>
    <row r="70" spans="1:16">
      <c r="A70" s="12"/>
      <c r="B70" s="25">
        <v>361.2</v>
      </c>
      <c r="C70" s="20" t="s">
        <v>77</v>
      </c>
      <c r="D70" s="46">
        <v>0</v>
      </c>
      <c r="E70" s="46">
        <v>116104</v>
      </c>
      <c r="F70" s="46">
        <v>0</v>
      </c>
      <c r="G70" s="46">
        <v>27509</v>
      </c>
      <c r="H70" s="46">
        <v>0</v>
      </c>
      <c r="I70" s="46">
        <v>382071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8" si="15">SUM(D70:M70)</f>
        <v>525684</v>
      </c>
      <c r="O70" s="47">
        <f t="shared" si="14"/>
        <v>5.1337832163051651</v>
      </c>
      <c r="P70" s="9"/>
    </row>
    <row r="71" spans="1:16">
      <c r="A71" s="12"/>
      <c r="B71" s="25">
        <v>361.3</v>
      </c>
      <c r="C71" s="20" t="s">
        <v>78</v>
      </c>
      <c r="D71" s="46">
        <v>0</v>
      </c>
      <c r="E71" s="46">
        <v>-4120</v>
      </c>
      <c r="F71" s="46">
        <v>0</v>
      </c>
      <c r="G71" s="46">
        <v>31043</v>
      </c>
      <c r="H71" s="46">
        <v>0</v>
      </c>
      <c r="I71" s="46">
        <v>21080</v>
      </c>
      <c r="J71" s="46">
        <v>0</v>
      </c>
      <c r="K71" s="46">
        <v>764678</v>
      </c>
      <c r="L71" s="46">
        <v>0</v>
      </c>
      <c r="M71" s="46">
        <v>0</v>
      </c>
      <c r="N71" s="46">
        <f t="shared" si="15"/>
        <v>812681</v>
      </c>
      <c r="O71" s="47">
        <f t="shared" si="14"/>
        <v>7.936570407336152</v>
      </c>
      <c r="P71" s="9"/>
    </row>
    <row r="72" spans="1:16">
      <c r="A72" s="12"/>
      <c r="B72" s="25">
        <v>362</v>
      </c>
      <c r="C72" s="20" t="s">
        <v>79</v>
      </c>
      <c r="D72" s="46">
        <v>259245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259245</v>
      </c>
      <c r="O72" s="47">
        <f t="shared" si="14"/>
        <v>2.5317636258874772</v>
      </c>
      <c r="P72" s="9"/>
    </row>
    <row r="73" spans="1:16">
      <c r="A73" s="12"/>
      <c r="B73" s="25">
        <v>364</v>
      </c>
      <c r="C73" s="20" t="s">
        <v>80</v>
      </c>
      <c r="D73" s="46">
        <v>1781</v>
      </c>
      <c r="E73" s="46">
        <v>0</v>
      </c>
      <c r="F73" s="46">
        <v>0</v>
      </c>
      <c r="G73" s="46">
        <v>0</v>
      </c>
      <c r="H73" s="46">
        <v>0</v>
      </c>
      <c r="I73" s="46">
        <v>2517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4298</v>
      </c>
      <c r="O73" s="47">
        <f t="shared" si="14"/>
        <v>4.1973885953690046E-2</v>
      </c>
      <c r="P73" s="9"/>
    </row>
    <row r="74" spans="1:16">
      <c r="A74" s="12"/>
      <c r="B74" s="25">
        <v>365</v>
      </c>
      <c r="C74" s="20" t="s">
        <v>81</v>
      </c>
      <c r="D74" s="46">
        <v>27906</v>
      </c>
      <c r="E74" s="46">
        <v>21996</v>
      </c>
      <c r="F74" s="46">
        <v>0</v>
      </c>
      <c r="G74" s="46">
        <v>0</v>
      </c>
      <c r="H74" s="46">
        <v>0</v>
      </c>
      <c r="I74" s="46">
        <v>13729</v>
      </c>
      <c r="J74" s="46">
        <v>48055</v>
      </c>
      <c r="K74" s="46">
        <v>0</v>
      </c>
      <c r="L74" s="46">
        <v>0</v>
      </c>
      <c r="M74" s="46">
        <v>0</v>
      </c>
      <c r="N74" s="46">
        <f t="shared" si="15"/>
        <v>111686</v>
      </c>
      <c r="O74" s="47">
        <f t="shared" si="14"/>
        <v>1.0907155483070794</v>
      </c>
      <c r="P74" s="9"/>
    </row>
    <row r="75" spans="1:16">
      <c r="A75" s="12"/>
      <c r="B75" s="25">
        <v>366</v>
      </c>
      <c r="C75" s="20" t="s">
        <v>82</v>
      </c>
      <c r="D75" s="46">
        <v>42258</v>
      </c>
      <c r="E75" s="46">
        <v>1467509</v>
      </c>
      <c r="F75" s="46">
        <v>152725</v>
      </c>
      <c r="G75" s="46">
        <v>0</v>
      </c>
      <c r="H75" s="46">
        <v>0</v>
      </c>
      <c r="I75" s="46">
        <v>13184</v>
      </c>
      <c r="J75" s="46">
        <v>2488</v>
      </c>
      <c r="K75" s="46">
        <v>0</v>
      </c>
      <c r="L75" s="46">
        <v>0</v>
      </c>
      <c r="M75" s="46">
        <v>0</v>
      </c>
      <c r="N75" s="46">
        <f t="shared" si="15"/>
        <v>1678164</v>
      </c>
      <c r="O75" s="47">
        <f t="shared" si="14"/>
        <v>16.388800453138277</v>
      </c>
      <c r="P75" s="9"/>
    </row>
    <row r="76" spans="1:16">
      <c r="A76" s="12"/>
      <c r="B76" s="25">
        <v>367</v>
      </c>
      <c r="C76" s="20" t="s">
        <v>83</v>
      </c>
      <c r="D76" s="46">
        <v>33875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33875</v>
      </c>
      <c r="O76" s="47">
        <f t="shared" si="14"/>
        <v>0.33082023887418577</v>
      </c>
      <c r="P76" s="9"/>
    </row>
    <row r="77" spans="1:16">
      <c r="A77" s="12"/>
      <c r="B77" s="25">
        <v>368</v>
      </c>
      <c r="C77" s="20" t="s">
        <v>84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3741730</v>
      </c>
      <c r="L77" s="46">
        <v>0</v>
      </c>
      <c r="M77" s="46">
        <v>0</v>
      </c>
      <c r="N77" s="46">
        <f t="shared" si="15"/>
        <v>3741730</v>
      </c>
      <c r="O77" s="47">
        <f t="shared" si="14"/>
        <v>36.541402580153715</v>
      </c>
      <c r="P77" s="9"/>
    </row>
    <row r="78" spans="1:16">
      <c r="A78" s="12"/>
      <c r="B78" s="25">
        <v>369.9</v>
      </c>
      <c r="C78" s="20" t="s">
        <v>85</v>
      </c>
      <c r="D78" s="46">
        <v>171826</v>
      </c>
      <c r="E78" s="46">
        <v>60135</v>
      </c>
      <c r="F78" s="46">
        <v>0</v>
      </c>
      <c r="G78" s="46">
        <v>0</v>
      </c>
      <c r="H78" s="46">
        <v>0</v>
      </c>
      <c r="I78" s="46">
        <v>307269</v>
      </c>
      <c r="J78" s="46">
        <v>135</v>
      </c>
      <c r="K78" s="46">
        <v>0</v>
      </c>
      <c r="L78" s="46">
        <v>0</v>
      </c>
      <c r="M78" s="46">
        <v>0</v>
      </c>
      <c r="N78" s="46">
        <f t="shared" si="15"/>
        <v>539365</v>
      </c>
      <c r="O78" s="47">
        <f t="shared" si="14"/>
        <v>5.2673906462103384</v>
      </c>
      <c r="P78" s="9"/>
    </row>
    <row r="79" spans="1:16" ht="15.75">
      <c r="A79" s="29" t="s">
        <v>52</v>
      </c>
      <c r="B79" s="30"/>
      <c r="C79" s="31"/>
      <c r="D79" s="32">
        <f t="shared" ref="D79:M79" si="16">SUM(D80:D82)</f>
        <v>3485713</v>
      </c>
      <c r="E79" s="32">
        <f t="shared" si="16"/>
        <v>1767533</v>
      </c>
      <c r="F79" s="32">
        <f t="shared" si="16"/>
        <v>4755938</v>
      </c>
      <c r="G79" s="32">
        <f t="shared" si="16"/>
        <v>627240</v>
      </c>
      <c r="H79" s="32">
        <f t="shared" si="16"/>
        <v>0</v>
      </c>
      <c r="I79" s="32">
        <f t="shared" si="16"/>
        <v>2382586</v>
      </c>
      <c r="J79" s="32">
        <f t="shared" si="16"/>
        <v>1041137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>SUM(D79:M79)</f>
        <v>14060147</v>
      </c>
      <c r="O79" s="45">
        <f t="shared" si="14"/>
        <v>137.31014580505288</v>
      </c>
      <c r="P79" s="9"/>
    </row>
    <row r="80" spans="1:16">
      <c r="A80" s="12"/>
      <c r="B80" s="25">
        <v>381</v>
      </c>
      <c r="C80" s="20" t="s">
        <v>86</v>
      </c>
      <c r="D80" s="46">
        <v>3183058</v>
      </c>
      <c r="E80" s="46">
        <v>1767533</v>
      </c>
      <c r="F80" s="46">
        <v>4755938</v>
      </c>
      <c r="G80" s="46">
        <v>627240</v>
      </c>
      <c r="H80" s="46">
        <v>0</v>
      </c>
      <c r="I80" s="46">
        <v>0</v>
      </c>
      <c r="J80" s="46">
        <v>1041137</v>
      </c>
      <c r="K80" s="46">
        <v>0</v>
      </c>
      <c r="L80" s="46">
        <v>0</v>
      </c>
      <c r="M80" s="46">
        <v>0</v>
      </c>
      <c r="N80" s="46">
        <f>SUM(D80:M80)</f>
        <v>11374906</v>
      </c>
      <c r="O80" s="47">
        <f t="shared" si="14"/>
        <v>111.08632088830727</v>
      </c>
      <c r="P80" s="9"/>
    </row>
    <row r="81" spans="1:119">
      <c r="A81" s="12"/>
      <c r="B81" s="25">
        <v>383</v>
      </c>
      <c r="C81" s="20" t="s">
        <v>87</v>
      </c>
      <c r="D81" s="46">
        <v>302655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302655</v>
      </c>
      <c r="O81" s="47">
        <f t="shared" si="14"/>
        <v>2.9557018272019686</v>
      </c>
      <c r="P81" s="9"/>
    </row>
    <row r="82" spans="1:119" ht="15.75" thickBot="1">
      <c r="A82" s="12"/>
      <c r="B82" s="25">
        <v>389.8</v>
      </c>
      <c r="C82" s="20" t="s">
        <v>88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2382586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2382586</v>
      </c>
      <c r="O82" s="47">
        <f t="shared" si="14"/>
        <v>23.268123089543639</v>
      </c>
      <c r="P82" s="9"/>
    </row>
    <row r="83" spans="1:119" ht="16.5" thickBot="1">
      <c r="A83" s="14" t="s">
        <v>71</v>
      </c>
      <c r="B83" s="23"/>
      <c r="C83" s="22"/>
      <c r="D83" s="15">
        <f t="shared" ref="D83:M83" si="17">SUM(D5,D13,D22,D43,D64,D68,D79)</f>
        <v>61540017</v>
      </c>
      <c r="E83" s="15">
        <f t="shared" si="17"/>
        <v>14413289</v>
      </c>
      <c r="F83" s="15">
        <f t="shared" si="17"/>
        <v>4973486</v>
      </c>
      <c r="G83" s="15">
        <f t="shared" si="17"/>
        <v>2446071</v>
      </c>
      <c r="H83" s="15">
        <f t="shared" si="17"/>
        <v>0</v>
      </c>
      <c r="I83" s="15">
        <f t="shared" si="17"/>
        <v>30161367</v>
      </c>
      <c r="J83" s="15">
        <f t="shared" si="17"/>
        <v>15571868</v>
      </c>
      <c r="K83" s="15">
        <f t="shared" si="17"/>
        <v>4964747</v>
      </c>
      <c r="L83" s="15">
        <f t="shared" si="17"/>
        <v>0</v>
      </c>
      <c r="M83" s="15">
        <f t="shared" si="17"/>
        <v>0</v>
      </c>
      <c r="N83" s="15">
        <f>SUM(D83:M83)</f>
        <v>134070845</v>
      </c>
      <c r="O83" s="38">
        <f t="shared" si="14"/>
        <v>1309.3239548033634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18" t="s">
        <v>95</v>
      </c>
      <c r="M85" s="118"/>
      <c r="N85" s="118"/>
      <c r="O85" s="43">
        <v>102397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thickBot="1">
      <c r="A87" s="120" t="s">
        <v>103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A87:O87"/>
    <mergeCell ref="A86:O86"/>
    <mergeCell ref="L85:N8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89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39404270</v>
      </c>
      <c r="E5" s="27">
        <f t="shared" si="0"/>
        <v>1168709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40572979</v>
      </c>
      <c r="O5" s="33">
        <f t="shared" ref="O5:O36" si="1">(N5/O$85)</f>
        <v>395.76058096547956</v>
      </c>
      <c r="P5" s="6"/>
    </row>
    <row r="6" spans="1:133">
      <c r="A6" s="12"/>
      <c r="B6" s="25">
        <v>311</v>
      </c>
      <c r="C6" s="20" t="s">
        <v>3</v>
      </c>
      <c r="D6" s="46">
        <v>26166564</v>
      </c>
      <c r="E6" s="46">
        <v>1168709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27335273</v>
      </c>
      <c r="O6" s="47">
        <f t="shared" si="1"/>
        <v>266.63616500356034</v>
      </c>
      <c r="P6" s="9"/>
    </row>
    <row r="7" spans="1:133">
      <c r="A7" s="12"/>
      <c r="B7" s="25">
        <v>312.41000000000003</v>
      </c>
      <c r="C7" s="20" t="s">
        <v>11</v>
      </c>
      <c r="D7" s="46">
        <v>2389461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2389461</v>
      </c>
      <c r="O7" s="47">
        <f t="shared" si="1"/>
        <v>23.3074942205835</v>
      </c>
      <c r="P7" s="9"/>
    </row>
    <row r="8" spans="1:133">
      <c r="A8" s="12"/>
      <c r="B8" s="25">
        <v>314.10000000000002</v>
      </c>
      <c r="C8" s="20" t="s">
        <v>12</v>
      </c>
      <c r="D8" s="46">
        <v>5000445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5000445</v>
      </c>
      <c r="O8" s="47">
        <f t="shared" si="1"/>
        <v>48.775787902730222</v>
      </c>
      <c r="P8" s="9"/>
    </row>
    <row r="9" spans="1:133">
      <c r="A9" s="12"/>
      <c r="B9" s="25">
        <v>314.3</v>
      </c>
      <c r="C9" s="20" t="s">
        <v>13</v>
      </c>
      <c r="D9" s="46">
        <v>1036524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1036524</v>
      </c>
      <c r="O9" s="47">
        <f t="shared" si="1"/>
        <v>10.110555116612531</v>
      </c>
      <c r="P9" s="9"/>
    </row>
    <row r="10" spans="1:133">
      <c r="A10" s="12"/>
      <c r="B10" s="25">
        <v>314.39999999999998</v>
      </c>
      <c r="C10" s="20" t="s">
        <v>14</v>
      </c>
      <c r="D10" s="46">
        <v>101806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101806</v>
      </c>
      <c r="O10" s="47">
        <f t="shared" si="1"/>
        <v>0.99304519162301619</v>
      </c>
      <c r="P10" s="9"/>
    </row>
    <row r="11" spans="1:133">
      <c r="A11" s="12"/>
      <c r="B11" s="25">
        <v>315</v>
      </c>
      <c r="C11" s="20" t="s">
        <v>15</v>
      </c>
      <c r="D11" s="46">
        <v>4105869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4105869</v>
      </c>
      <c r="O11" s="47">
        <f t="shared" si="1"/>
        <v>40.049834664793842</v>
      </c>
      <c r="P11" s="9"/>
    </row>
    <row r="12" spans="1:133">
      <c r="A12" s="12"/>
      <c r="B12" s="25">
        <v>316</v>
      </c>
      <c r="C12" s="20" t="s">
        <v>16</v>
      </c>
      <c r="D12" s="46">
        <v>603601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603601</v>
      </c>
      <c r="O12" s="47">
        <f t="shared" si="1"/>
        <v>5.8876988655761373</v>
      </c>
      <c r="P12" s="9"/>
    </row>
    <row r="13" spans="1:133" ht="15.75">
      <c r="A13" s="29" t="s">
        <v>135</v>
      </c>
      <c r="B13" s="30"/>
      <c r="C13" s="31"/>
      <c r="D13" s="32">
        <f t="shared" ref="D13:M13" si="3">SUM(D14:D18)</f>
        <v>6224611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1246177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7470788</v>
      </c>
      <c r="O13" s="45">
        <f t="shared" si="1"/>
        <v>72.872228562510358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1194650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1194650</v>
      </c>
      <c r="O14" s="47">
        <f t="shared" si="1"/>
        <v>11.652961889991124</v>
      </c>
      <c r="P14" s="9"/>
    </row>
    <row r="15" spans="1:133">
      <c r="A15" s="12"/>
      <c r="B15" s="25">
        <v>323.10000000000002</v>
      </c>
      <c r="C15" s="20" t="s">
        <v>18</v>
      </c>
      <c r="D15" s="46">
        <v>5573179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5573179</v>
      </c>
      <c r="O15" s="47">
        <f t="shared" si="1"/>
        <v>54.362401115890712</v>
      </c>
      <c r="P15" s="9"/>
    </row>
    <row r="16" spans="1:133">
      <c r="A16" s="12"/>
      <c r="B16" s="25">
        <v>323.39999999999998</v>
      </c>
      <c r="C16" s="20" t="s">
        <v>19</v>
      </c>
      <c r="D16" s="46">
        <v>53646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53646</v>
      </c>
      <c r="O16" s="47">
        <f t="shared" si="1"/>
        <v>0.52327861176952561</v>
      </c>
      <c r="P16" s="9"/>
    </row>
    <row r="17" spans="1:16">
      <c r="A17" s="12"/>
      <c r="B17" s="25">
        <v>323.7</v>
      </c>
      <c r="C17" s="20" t="s">
        <v>20</v>
      </c>
      <c r="D17" s="46">
        <v>586151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586151</v>
      </c>
      <c r="O17" s="47">
        <f t="shared" si="1"/>
        <v>5.717486514694837</v>
      </c>
      <c r="P17" s="9"/>
    </row>
    <row r="18" spans="1:16">
      <c r="A18" s="12"/>
      <c r="B18" s="25">
        <v>329</v>
      </c>
      <c r="C18" s="20" t="s">
        <v>136</v>
      </c>
      <c r="D18" s="46">
        <v>11635</v>
      </c>
      <c r="E18" s="46">
        <v>0</v>
      </c>
      <c r="F18" s="46">
        <v>0</v>
      </c>
      <c r="G18" s="46">
        <v>0</v>
      </c>
      <c r="H18" s="46">
        <v>0</v>
      </c>
      <c r="I18" s="46">
        <v>51527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63162</v>
      </c>
      <c r="O18" s="47">
        <f t="shared" si="1"/>
        <v>0.61610043016416471</v>
      </c>
      <c r="P18" s="9"/>
    </row>
    <row r="19" spans="1:16" ht="15.75">
      <c r="A19" s="29" t="s">
        <v>26</v>
      </c>
      <c r="B19" s="30"/>
      <c r="C19" s="31"/>
      <c r="D19" s="32">
        <f t="shared" ref="D19:M19" si="5">SUM(D20:D38)</f>
        <v>7849291</v>
      </c>
      <c r="E19" s="32">
        <f t="shared" si="5"/>
        <v>9515099</v>
      </c>
      <c r="F19" s="32">
        <f t="shared" si="5"/>
        <v>0</v>
      </c>
      <c r="G19" s="32">
        <f t="shared" si="5"/>
        <v>885413</v>
      </c>
      <c r="H19" s="32">
        <f t="shared" si="5"/>
        <v>0</v>
      </c>
      <c r="I19" s="32">
        <f t="shared" si="5"/>
        <v>0</v>
      </c>
      <c r="J19" s="32">
        <f t="shared" si="5"/>
        <v>92425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18342228</v>
      </c>
      <c r="O19" s="45">
        <f t="shared" si="1"/>
        <v>178.91540104761069</v>
      </c>
      <c r="P19" s="10"/>
    </row>
    <row r="20" spans="1:16">
      <c r="A20" s="12"/>
      <c r="B20" s="25">
        <v>331.2</v>
      </c>
      <c r="C20" s="20" t="s">
        <v>25</v>
      </c>
      <c r="D20" s="46">
        <v>97291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4" si="6">SUM(D20:M20)</f>
        <v>97291</v>
      </c>
      <c r="O20" s="47">
        <f t="shared" si="1"/>
        <v>0.94900457476175148</v>
      </c>
      <c r="P20" s="9"/>
    </row>
    <row r="21" spans="1:16">
      <c r="A21" s="12"/>
      <c r="B21" s="25">
        <v>331.5</v>
      </c>
      <c r="C21" s="20" t="s">
        <v>27</v>
      </c>
      <c r="D21" s="46">
        <v>0</v>
      </c>
      <c r="E21" s="46">
        <v>471986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471986</v>
      </c>
      <c r="O21" s="47">
        <f t="shared" si="1"/>
        <v>4.6038880597742855</v>
      </c>
      <c r="P21" s="9"/>
    </row>
    <row r="22" spans="1:16">
      <c r="A22" s="12"/>
      <c r="B22" s="25">
        <v>331.7</v>
      </c>
      <c r="C22" s="20" t="s">
        <v>100</v>
      </c>
      <c r="D22" s="46">
        <v>0</v>
      </c>
      <c r="E22" s="46">
        <v>18301</v>
      </c>
      <c r="F22" s="46">
        <v>0</v>
      </c>
      <c r="G22" s="46">
        <v>350000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368301</v>
      </c>
      <c r="O22" s="47">
        <f t="shared" si="1"/>
        <v>3.5925145582770024</v>
      </c>
      <c r="P22" s="9"/>
    </row>
    <row r="23" spans="1:16">
      <c r="A23" s="12"/>
      <c r="B23" s="25">
        <v>331.9</v>
      </c>
      <c r="C23" s="20" t="s">
        <v>28</v>
      </c>
      <c r="D23" s="46">
        <v>5387</v>
      </c>
      <c r="E23" s="46">
        <v>337570</v>
      </c>
      <c r="F23" s="46">
        <v>0</v>
      </c>
      <c r="G23" s="46">
        <v>110294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453251</v>
      </c>
      <c r="O23" s="47">
        <f t="shared" si="1"/>
        <v>4.4211414469512968</v>
      </c>
      <c r="P23" s="9"/>
    </row>
    <row r="24" spans="1:16">
      <c r="A24" s="12"/>
      <c r="B24" s="25">
        <v>334.2</v>
      </c>
      <c r="C24" s="20" t="s">
        <v>30</v>
      </c>
      <c r="D24" s="46">
        <v>18150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18150</v>
      </c>
      <c r="O24" s="47">
        <f t="shared" si="1"/>
        <v>0.17704035349544964</v>
      </c>
      <c r="P24" s="9"/>
    </row>
    <row r="25" spans="1:16">
      <c r="A25" s="12"/>
      <c r="B25" s="25">
        <v>334.36</v>
      </c>
      <c r="C25" s="20" t="s">
        <v>31</v>
      </c>
      <c r="D25" s="46">
        <v>0</v>
      </c>
      <c r="E25" s="46">
        <v>0</v>
      </c>
      <c r="F25" s="46">
        <v>0</v>
      </c>
      <c r="G25" s="46">
        <v>41083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41083</v>
      </c>
      <c r="O25" s="47">
        <f t="shared" si="1"/>
        <v>0.40073547342443838</v>
      </c>
      <c r="P25" s="9"/>
    </row>
    <row r="26" spans="1:16">
      <c r="A26" s="12"/>
      <c r="B26" s="25">
        <v>334.49</v>
      </c>
      <c r="C26" s="20" t="s">
        <v>32</v>
      </c>
      <c r="D26" s="46">
        <v>0</v>
      </c>
      <c r="E26" s="46">
        <v>0</v>
      </c>
      <c r="F26" s="46">
        <v>0</v>
      </c>
      <c r="G26" s="46">
        <v>118786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118786</v>
      </c>
      <c r="O26" s="47">
        <f t="shared" si="1"/>
        <v>1.1586730264633873</v>
      </c>
      <c r="P26" s="9"/>
    </row>
    <row r="27" spans="1:16">
      <c r="A27" s="12"/>
      <c r="B27" s="25">
        <v>334.5</v>
      </c>
      <c r="C27" s="20" t="s">
        <v>33</v>
      </c>
      <c r="D27" s="46">
        <v>0</v>
      </c>
      <c r="E27" s="46">
        <v>2300671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2300671</v>
      </c>
      <c r="O27" s="47">
        <f t="shared" si="1"/>
        <v>22.441410860425872</v>
      </c>
      <c r="P27" s="9"/>
    </row>
    <row r="28" spans="1:16">
      <c r="A28" s="12"/>
      <c r="B28" s="25">
        <v>334.9</v>
      </c>
      <c r="C28" s="20" t="s">
        <v>35</v>
      </c>
      <c r="D28" s="46">
        <v>0</v>
      </c>
      <c r="E28" s="46">
        <v>21114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21114</v>
      </c>
      <c r="O28" s="47">
        <f t="shared" si="1"/>
        <v>0.20595206742164868</v>
      </c>
      <c r="P28" s="9"/>
    </row>
    <row r="29" spans="1:16">
      <c r="A29" s="12"/>
      <c r="B29" s="25">
        <v>335.12</v>
      </c>
      <c r="C29" s="20" t="s">
        <v>36</v>
      </c>
      <c r="D29" s="46">
        <v>2715669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2715669</v>
      </c>
      <c r="O29" s="47">
        <f t="shared" si="1"/>
        <v>26.489421473092793</v>
      </c>
      <c r="P29" s="9"/>
    </row>
    <row r="30" spans="1:16">
      <c r="A30" s="12"/>
      <c r="B30" s="25">
        <v>335.14</v>
      </c>
      <c r="C30" s="20" t="s">
        <v>37</v>
      </c>
      <c r="D30" s="46">
        <v>3567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3567</v>
      </c>
      <c r="O30" s="47">
        <f t="shared" si="1"/>
        <v>3.4793550463816464E-2</v>
      </c>
      <c r="P30" s="9"/>
    </row>
    <row r="31" spans="1:16">
      <c r="A31" s="12"/>
      <c r="B31" s="25">
        <v>335.15</v>
      </c>
      <c r="C31" s="20" t="s">
        <v>38</v>
      </c>
      <c r="D31" s="46">
        <v>20850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20850</v>
      </c>
      <c r="O31" s="47">
        <f t="shared" si="1"/>
        <v>0.20337693500716941</v>
      </c>
      <c r="P31" s="9"/>
    </row>
    <row r="32" spans="1:16">
      <c r="A32" s="12"/>
      <c r="B32" s="25">
        <v>335.18</v>
      </c>
      <c r="C32" s="20" t="s">
        <v>39</v>
      </c>
      <c r="D32" s="46">
        <v>4698617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4698617</v>
      </c>
      <c r="O32" s="47">
        <f t="shared" si="1"/>
        <v>45.831670226982318</v>
      </c>
      <c r="P32" s="9"/>
    </row>
    <row r="33" spans="1:16">
      <c r="A33" s="12"/>
      <c r="B33" s="25">
        <v>335.21</v>
      </c>
      <c r="C33" s="20" t="s">
        <v>40</v>
      </c>
      <c r="D33" s="46">
        <v>21007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21007</v>
      </c>
      <c r="O33" s="47">
        <f t="shared" si="1"/>
        <v>0.20490835845062866</v>
      </c>
      <c r="P33" s="9"/>
    </row>
    <row r="34" spans="1:16">
      <c r="A34" s="12"/>
      <c r="B34" s="25">
        <v>335.49</v>
      </c>
      <c r="C34" s="20" t="s">
        <v>41</v>
      </c>
      <c r="D34" s="46">
        <v>0</v>
      </c>
      <c r="E34" s="46">
        <v>6069865</v>
      </c>
      <c r="F34" s="46">
        <v>0</v>
      </c>
      <c r="G34" s="46">
        <v>0</v>
      </c>
      <c r="H34" s="46">
        <v>0</v>
      </c>
      <c r="I34" s="46">
        <v>0</v>
      </c>
      <c r="J34" s="46">
        <v>92425</v>
      </c>
      <c r="K34" s="46">
        <v>0</v>
      </c>
      <c r="L34" s="46">
        <v>0</v>
      </c>
      <c r="M34" s="46">
        <v>0</v>
      </c>
      <c r="N34" s="46">
        <f t="shared" si="6"/>
        <v>6162290</v>
      </c>
      <c r="O34" s="47">
        <f t="shared" si="1"/>
        <v>60.108760327353956</v>
      </c>
      <c r="P34" s="9"/>
    </row>
    <row r="35" spans="1:16">
      <c r="A35" s="12"/>
      <c r="B35" s="25">
        <v>337.2</v>
      </c>
      <c r="C35" s="20" t="s">
        <v>42</v>
      </c>
      <c r="D35" s="46">
        <v>82500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82500</v>
      </c>
      <c r="O35" s="47">
        <f t="shared" si="1"/>
        <v>0.80472887952477101</v>
      </c>
      <c r="P35" s="9"/>
    </row>
    <row r="36" spans="1:16">
      <c r="A36" s="12"/>
      <c r="B36" s="25">
        <v>337.5</v>
      </c>
      <c r="C36" s="20" t="s">
        <v>43</v>
      </c>
      <c r="D36" s="46">
        <v>0</v>
      </c>
      <c r="E36" s="46">
        <v>295592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295592</v>
      </c>
      <c r="O36" s="47">
        <f t="shared" si="1"/>
        <v>2.8832899267452863</v>
      </c>
      <c r="P36" s="9"/>
    </row>
    <row r="37" spans="1:16">
      <c r="A37" s="12"/>
      <c r="B37" s="25">
        <v>337.7</v>
      </c>
      <c r="C37" s="20" t="s">
        <v>44</v>
      </c>
      <c r="D37" s="46">
        <v>0</v>
      </c>
      <c r="E37" s="46">
        <v>0</v>
      </c>
      <c r="F37" s="46">
        <v>0</v>
      </c>
      <c r="G37" s="46">
        <v>265250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265250</v>
      </c>
      <c r="O37" s="47">
        <f t="shared" ref="O37:O68" si="8">(N37/O$85)</f>
        <v>2.5873252762902488</v>
      </c>
      <c r="P37" s="9"/>
    </row>
    <row r="38" spans="1:16">
      <c r="A38" s="12"/>
      <c r="B38" s="25">
        <v>338</v>
      </c>
      <c r="C38" s="20" t="s">
        <v>45</v>
      </c>
      <c r="D38" s="46">
        <v>186253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186253</v>
      </c>
      <c r="O38" s="47">
        <f t="shared" si="8"/>
        <v>1.8167656727045718</v>
      </c>
      <c r="P38" s="9"/>
    </row>
    <row r="39" spans="1:16" ht="15.75">
      <c r="A39" s="29" t="s">
        <v>50</v>
      </c>
      <c r="B39" s="30"/>
      <c r="C39" s="31"/>
      <c r="D39" s="32">
        <f t="shared" ref="D39:M39" si="9">SUM(D40:D58)</f>
        <v>3157055</v>
      </c>
      <c r="E39" s="32">
        <f t="shared" si="9"/>
        <v>709110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20984190</v>
      </c>
      <c r="J39" s="32">
        <f t="shared" si="9"/>
        <v>15071173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7"/>
        <v>39921528</v>
      </c>
      <c r="O39" s="45">
        <f t="shared" si="8"/>
        <v>389.40613934977904</v>
      </c>
      <c r="P39" s="10"/>
    </row>
    <row r="40" spans="1:16">
      <c r="A40" s="12"/>
      <c r="B40" s="25">
        <v>341.2</v>
      </c>
      <c r="C40" s="20" t="s">
        <v>53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15071173</v>
      </c>
      <c r="K40" s="46">
        <v>0</v>
      </c>
      <c r="L40" s="46">
        <v>0</v>
      </c>
      <c r="M40" s="46">
        <v>0</v>
      </c>
      <c r="N40" s="46">
        <f t="shared" si="7"/>
        <v>15071173</v>
      </c>
      <c r="O40" s="47">
        <f t="shared" si="8"/>
        <v>147.00858377471494</v>
      </c>
      <c r="P40" s="9"/>
    </row>
    <row r="41" spans="1:16">
      <c r="A41" s="12"/>
      <c r="B41" s="25">
        <v>341.3</v>
      </c>
      <c r="C41" s="20" t="s">
        <v>54</v>
      </c>
      <c r="D41" s="46">
        <v>367756</v>
      </c>
      <c r="E41" s="46">
        <v>3849</v>
      </c>
      <c r="F41" s="46">
        <v>0</v>
      </c>
      <c r="G41" s="46">
        <v>0</v>
      </c>
      <c r="H41" s="46">
        <v>0</v>
      </c>
      <c r="I41" s="46">
        <v>51943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60" si="10">SUM(D41:M41)</f>
        <v>423548</v>
      </c>
      <c r="O41" s="47">
        <f t="shared" si="8"/>
        <v>4.1314097874540332</v>
      </c>
      <c r="P41" s="9"/>
    </row>
    <row r="42" spans="1:16">
      <c r="A42" s="12"/>
      <c r="B42" s="25">
        <v>342.1</v>
      </c>
      <c r="C42" s="20" t="s">
        <v>55</v>
      </c>
      <c r="D42" s="46">
        <v>111377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111377</v>
      </c>
      <c r="O42" s="47">
        <f t="shared" si="8"/>
        <v>1.0864034959373385</v>
      </c>
      <c r="P42" s="9"/>
    </row>
    <row r="43" spans="1:16">
      <c r="A43" s="12"/>
      <c r="B43" s="25">
        <v>342.2</v>
      </c>
      <c r="C43" s="20" t="s">
        <v>56</v>
      </c>
      <c r="D43" s="46">
        <v>262447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262447</v>
      </c>
      <c r="O43" s="47">
        <f t="shared" si="8"/>
        <v>2.559984002965304</v>
      </c>
      <c r="P43" s="9"/>
    </row>
    <row r="44" spans="1:16">
      <c r="A44" s="12"/>
      <c r="B44" s="25">
        <v>342.5</v>
      </c>
      <c r="C44" s="20" t="s">
        <v>57</v>
      </c>
      <c r="D44" s="46">
        <v>66769</v>
      </c>
      <c r="E44" s="46">
        <v>0</v>
      </c>
      <c r="F44" s="46">
        <v>0</v>
      </c>
      <c r="G44" s="46">
        <v>0</v>
      </c>
      <c r="H44" s="46">
        <v>0</v>
      </c>
      <c r="I44" s="46">
        <v>160870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227639</v>
      </c>
      <c r="O44" s="47">
        <f t="shared" si="8"/>
        <v>2.220456695831992</v>
      </c>
      <c r="P44" s="9"/>
    </row>
    <row r="45" spans="1:16">
      <c r="A45" s="12"/>
      <c r="B45" s="25">
        <v>342.9</v>
      </c>
      <c r="C45" s="20" t="s">
        <v>58</v>
      </c>
      <c r="D45" s="46">
        <v>40255</v>
      </c>
      <c r="E45" s="46">
        <v>235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40490</v>
      </c>
      <c r="O45" s="47">
        <f t="shared" si="8"/>
        <v>0.39495117978130884</v>
      </c>
      <c r="P45" s="9"/>
    </row>
    <row r="46" spans="1:16">
      <c r="A46" s="12"/>
      <c r="B46" s="25">
        <v>343.3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11359570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11359570</v>
      </c>
      <c r="O46" s="47">
        <f t="shared" si="8"/>
        <v>110.8045337937358</v>
      </c>
      <c r="P46" s="9"/>
    </row>
    <row r="47" spans="1:16">
      <c r="A47" s="12"/>
      <c r="B47" s="25">
        <v>343.4</v>
      </c>
      <c r="C47" s="20" t="s">
        <v>60</v>
      </c>
      <c r="D47" s="46">
        <v>105646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105646</v>
      </c>
      <c r="O47" s="47">
        <f t="shared" si="8"/>
        <v>1.0305016631063511</v>
      </c>
      <c r="P47" s="9"/>
    </row>
    <row r="48" spans="1:16">
      <c r="A48" s="12"/>
      <c r="B48" s="25">
        <v>343.5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7533297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7533297</v>
      </c>
      <c r="O48" s="47">
        <f t="shared" si="8"/>
        <v>73.481959441664472</v>
      </c>
      <c r="P48" s="9"/>
    </row>
    <row r="49" spans="1:16">
      <c r="A49" s="12"/>
      <c r="B49" s="25">
        <v>343.6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1845308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1845308</v>
      </c>
      <c r="O49" s="47">
        <f t="shared" si="8"/>
        <v>17.999668354158743</v>
      </c>
      <c r="P49" s="9"/>
    </row>
    <row r="50" spans="1:16">
      <c r="A50" s="12"/>
      <c r="B50" s="25">
        <v>343.9</v>
      </c>
      <c r="C50" s="20" t="s">
        <v>64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33202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33202</v>
      </c>
      <c r="O50" s="47">
        <f t="shared" si="8"/>
        <v>0.32386191827856298</v>
      </c>
      <c r="P50" s="9"/>
    </row>
    <row r="51" spans="1:16">
      <c r="A51" s="12"/>
      <c r="B51" s="25">
        <v>344.9</v>
      </c>
      <c r="C51" s="20" t="s">
        <v>65</v>
      </c>
      <c r="D51" s="46">
        <v>435089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435089</v>
      </c>
      <c r="O51" s="47">
        <f t="shared" si="8"/>
        <v>4.2439840419824622</v>
      </c>
      <c r="P51" s="9"/>
    </row>
    <row r="52" spans="1:16">
      <c r="A52" s="12"/>
      <c r="B52" s="25">
        <v>345.9</v>
      </c>
      <c r="C52" s="20" t="s">
        <v>66</v>
      </c>
      <c r="D52" s="46">
        <v>400</v>
      </c>
      <c r="E52" s="46">
        <v>161739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162139</v>
      </c>
      <c r="O52" s="47">
        <f t="shared" si="8"/>
        <v>1.5815507369365678</v>
      </c>
      <c r="P52" s="9"/>
    </row>
    <row r="53" spans="1:16">
      <c r="A53" s="12"/>
      <c r="B53" s="25">
        <v>347.2</v>
      </c>
      <c r="C53" s="20" t="s">
        <v>67</v>
      </c>
      <c r="D53" s="46">
        <v>341186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341186</v>
      </c>
      <c r="O53" s="47">
        <f t="shared" si="8"/>
        <v>3.3280269998731944</v>
      </c>
      <c r="P53" s="9"/>
    </row>
    <row r="54" spans="1:16">
      <c r="A54" s="12"/>
      <c r="B54" s="25">
        <v>347.4</v>
      </c>
      <c r="C54" s="20" t="s">
        <v>68</v>
      </c>
      <c r="D54" s="46">
        <v>44771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44771</v>
      </c>
      <c r="O54" s="47">
        <f t="shared" si="8"/>
        <v>0.43670929291155786</v>
      </c>
      <c r="P54" s="9"/>
    </row>
    <row r="55" spans="1:16">
      <c r="A55" s="12"/>
      <c r="B55" s="25">
        <v>347.5</v>
      </c>
      <c r="C55" s="20" t="s">
        <v>69</v>
      </c>
      <c r="D55" s="46">
        <v>85109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85109</v>
      </c>
      <c r="O55" s="47">
        <f t="shared" si="8"/>
        <v>0.83017782069665136</v>
      </c>
      <c r="P55" s="9"/>
    </row>
    <row r="56" spans="1:16">
      <c r="A56" s="12"/>
      <c r="B56" s="25">
        <v>347.8</v>
      </c>
      <c r="C56" s="20" t="s">
        <v>96</v>
      </c>
      <c r="D56" s="46">
        <v>0</v>
      </c>
      <c r="E56" s="46">
        <v>543287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543287</v>
      </c>
      <c r="O56" s="47">
        <f t="shared" si="8"/>
        <v>5.2993786517621126</v>
      </c>
      <c r="P56" s="9"/>
    </row>
    <row r="57" spans="1:16">
      <c r="A57" s="12"/>
      <c r="B57" s="25">
        <v>347.9</v>
      </c>
      <c r="C57" s="20" t="s">
        <v>70</v>
      </c>
      <c r="D57" s="46">
        <v>6381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6381</v>
      </c>
      <c r="O57" s="47">
        <f t="shared" si="8"/>
        <v>6.2242120972697747E-2</v>
      </c>
      <c r="P57" s="9"/>
    </row>
    <row r="58" spans="1:16">
      <c r="A58" s="12"/>
      <c r="B58" s="25">
        <v>349</v>
      </c>
      <c r="C58" s="20" t="s">
        <v>1</v>
      </c>
      <c r="D58" s="46">
        <v>1289869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1289869</v>
      </c>
      <c r="O58" s="47">
        <f t="shared" si="8"/>
        <v>12.581755577014992</v>
      </c>
      <c r="P58" s="9"/>
    </row>
    <row r="59" spans="1:16" ht="15.75">
      <c r="A59" s="29" t="s">
        <v>51</v>
      </c>
      <c r="B59" s="30"/>
      <c r="C59" s="31"/>
      <c r="D59" s="32">
        <f t="shared" ref="D59:M59" si="11">SUM(D60:D62)</f>
        <v>819425</v>
      </c>
      <c r="E59" s="32">
        <f t="shared" si="11"/>
        <v>187862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si="10"/>
        <v>1007287</v>
      </c>
      <c r="O59" s="45">
        <f t="shared" si="8"/>
        <v>9.8253689559983997</v>
      </c>
      <c r="P59" s="10"/>
    </row>
    <row r="60" spans="1:16">
      <c r="A60" s="13"/>
      <c r="B60" s="39">
        <v>351.1</v>
      </c>
      <c r="C60" s="21" t="s">
        <v>73</v>
      </c>
      <c r="D60" s="46">
        <v>385647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385647</v>
      </c>
      <c r="O60" s="47">
        <f t="shared" si="8"/>
        <v>3.7617124630556287</v>
      </c>
      <c r="P60" s="9"/>
    </row>
    <row r="61" spans="1:16">
      <c r="A61" s="13"/>
      <c r="B61" s="39">
        <v>354</v>
      </c>
      <c r="C61" s="21" t="s">
        <v>74</v>
      </c>
      <c r="D61" s="46">
        <v>433778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433778</v>
      </c>
      <c r="O61" s="47">
        <f t="shared" si="8"/>
        <v>4.2311961685151047</v>
      </c>
      <c r="P61" s="9"/>
    </row>
    <row r="62" spans="1:16">
      <c r="A62" s="13"/>
      <c r="B62" s="39">
        <v>359</v>
      </c>
      <c r="C62" s="21" t="s">
        <v>75</v>
      </c>
      <c r="D62" s="46">
        <v>0</v>
      </c>
      <c r="E62" s="46">
        <v>187862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187862</v>
      </c>
      <c r="O62" s="47">
        <f t="shared" si="8"/>
        <v>1.8324603244276672</v>
      </c>
      <c r="P62" s="9"/>
    </row>
    <row r="63" spans="1:16" ht="15.75">
      <c r="A63" s="29" t="s">
        <v>4</v>
      </c>
      <c r="B63" s="30"/>
      <c r="C63" s="31"/>
      <c r="D63" s="32">
        <f t="shared" ref="D63:M63" si="12">SUM(D64:D77)</f>
        <v>1849430</v>
      </c>
      <c r="E63" s="32">
        <f t="shared" si="12"/>
        <v>4463262</v>
      </c>
      <c r="F63" s="32">
        <f t="shared" si="12"/>
        <v>360860</v>
      </c>
      <c r="G63" s="32">
        <f t="shared" si="12"/>
        <v>915719</v>
      </c>
      <c r="H63" s="32">
        <f t="shared" si="12"/>
        <v>0</v>
      </c>
      <c r="I63" s="32">
        <f t="shared" si="12"/>
        <v>2712870</v>
      </c>
      <c r="J63" s="32">
        <f t="shared" si="12"/>
        <v>225893</v>
      </c>
      <c r="K63" s="32">
        <f t="shared" si="12"/>
        <v>28517287</v>
      </c>
      <c r="L63" s="32">
        <f t="shared" si="12"/>
        <v>0</v>
      </c>
      <c r="M63" s="32">
        <f t="shared" si="12"/>
        <v>0</v>
      </c>
      <c r="N63" s="32">
        <f>SUM(D63:M63)</f>
        <v>39045321</v>
      </c>
      <c r="O63" s="45">
        <f t="shared" si="8"/>
        <v>380.85936265472742</v>
      </c>
      <c r="P63" s="10"/>
    </row>
    <row r="64" spans="1:16">
      <c r="A64" s="12"/>
      <c r="B64" s="25">
        <v>361.1</v>
      </c>
      <c r="C64" s="20" t="s">
        <v>76</v>
      </c>
      <c r="D64" s="46">
        <v>369069</v>
      </c>
      <c r="E64" s="46">
        <v>210584</v>
      </c>
      <c r="F64" s="46">
        <v>35772</v>
      </c>
      <c r="G64" s="46">
        <v>636934</v>
      </c>
      <c r="H64" s="46">
        <v>0</v>
      </c>
      <c r="I64" s="46">
        <v>2002844</v>
      </c>
      <c r="J64" s="46">
        <v>169630</v>
      </c>
      <c r="K64" s="46">
        <v>1092490</v>
      </c>
      <c r="L64" s="46">
        <v>0</v>
      </c>
      <c r="M64" s="46">
        <v>0</v>
      </c>
      <c r="N64" s="46">
        <f>SUM(D64:M64)</f>
        <v>4517323</v>
      </c>
      <c r="O64" s="47">
        <f t="shared" si="8"/>
        <v>44.063276075654272</v>
      </c>
      <c r="P64" s="9"/>
    </row>
    <row r="65" spans="1:16">
      <c r="A65" s="12"/>
      <c r="B65" s="25">
        <v>361.2</v>
      </c>
      <c r="C65" s="20" t="s">
        <v>77</v>
      </c>
      <c r="D65" s="46">
        <v>0</v>
      </c>
      <c r="E65" s="46">
        <v>245747</v>
      </c>
      <c r="F65" s="46">
        <v>0</v>
      </c>
      <c r="G65" s="46">
        <v>224855</v>
      </c>
      <c r="H65" s="46">
        <v>0</v>
      </c>
      <c r="I65" s="46">
        <v>12308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7" si="13">SUM(D65:M65)</f>
        <v>482910</v>
      </c>
      <c r="O65" s="47">
        <f t="shared" si="8"/>
        <v>4.7104439177128139</v>
      </c>
      <c r="P65" s="9"/>
    </row>
    <row r="66" spans="1:16">
      <c r="A66" s="12"/>
      <c r="B66" s="25">
        <v>361.3</v>
      </c>
      <c r="C66" s="20" t="s">
        <v>78</v>
      </c>
      <c r="D66" s="46">
        <v>0</v>
      </c>
      <c r="E66" s="46">
        <v>0</v>
      </c>
      <c r="F66" s="46">
        <v>0</v>
      </c>
      <c r="G66" s="46">
        <v>-6132</v>
      </c>
      <c r="H66" s="46">
        <v>0</v>
      </c>
      <c r="I66" s="46">
        <v>-63866</v>
      </c>
      <c r="J66" s="46">
        <v>0</v>
      </c>
      <c r="K66" s="46">
        <v>-12117200</v>
      </c>
      <c r="L66" s="46">
        <v>0</v>
      </c>
      <c r="M66" s="46">
        <v>0</v>
      </c>
      <c r="N66" s="46">
        <f t="shared" si="13"/>
        <v>-12187198</v>
      </c>
      <c r="O66" s="47">
        <f t="shared" si="8"/>
        <v>-118.87745686165491</v>
      </c>
      <c r="P66" s="9"/>
    </row>
    <row r="67" spans="1:16">
      <c r="A67" s="12"/>
      <c r="B67" s="25">
        <v>362</v>
      </c>
      <c r="C67" s="20" t="s">
        <v>79</v>
      </c>
      <c r="D67" s="46">
        <v>277675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277675</v>
      </c>
      <c r="O67" s="47">
        <f t="shared" si="8"/>
        <v>2.7085223226914037</v>
      </c>
      <c r="P67" s="9"/>
    </row>
    <row r="68" spans="1:16">
      <c r="A68" s="12"/>
      <c r="B68" s="25">
        <v>363.11</v>
      </c>
      <c r="C68" s="20" t="s">
        <v>24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653062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653062</v>
      </c>
      <c r="O68" s="47">
        <f t="shared" si="8"/>
        <v>6.3701557760024974</v>
      </c>
      <c r="P68" s="9"/>
    </row>
    <row r="69" spans="1:16">
      <c r="A69" s="12"/>
      <c r="B69" s="25">
        <v>363.22</v>
      </c>
      <c r="C69" s="20" t="s">
        <v>137</v>
      </c>
      <c r="D69" s="46">
        <v>0</v>
      </c>
      <c r="E69" s="46">
        <v>198280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198280</v>
      </c>
      <c r="O69" s="47">
        <f t="shared" ref="O69:O83" si="14">(N69/O$85)</f>
        <v>1.9340805119051103</v>
      </c>
      <c r="P69" s="9"/>
    </row>
    <row r="70" spans="1:16">
      <c r="A70" s="12"/>
      <c r="B70" s="25">
        <v>363.24</v>
      </c>
      <c r="C70" s="20" t="s">
        <v>138</v>
      </c>
      <c r="D70" s="46">
        <v>0</v>
      </c>
      <c r="E70" s="46">
        <v>3095516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3095516</v>
      </c>
      <c r="O70" s="47">
        <f t="shared" si="14"/>
        <v>30.194559057345469</v>
      </c>
      <c r="P70" s="9"/>
    </row>
    <row r="71" spans="1:16">
      <c r="A71" s="12"/>
      <c r="B71" s="25">
        <v>363.27</v>
      </c>
      <c r="C71" s="20" t="s">
        <v>139</v>
      </c>
      <c r="D71" s="46">
        <v>0</v>
      </c>
      <c r="E71" s="46">
        <v>288414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288414</v>
      </c>
      <c r="O71" s="47">
        <f t="shared" si="14"/>
        <v>2.8132736370819069</v>
      </c>
      <c r="P71" s="9"/>
    </row>
    <row r="72" spans="1:16">
      <c r="A72" s="12"/>
      <c r="B72" s="25">
        <v>364</v>
      </c>
      <c r="C72" s="20" t="s">
        <v>80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10663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10663</v>
      </c>
      <c r="O72" s="47">
        <f t="shared" si="14"/>
        <v>0.10400998839239556</v>
      </c>
      <c r="P72" s="9"/>
    </row>
    <row r="73" spans="1:16">
      <c r="A73" s="12"/>
      <c r="B73" s="25">
        <v>365</v>
      </c>
      <c r="C73" s="20" t="s">
        <v>81</v>
      </c>
      <c r="D73" s="46">
        <v>57966</v>
      </c>
      <c r="E73" s="46">
        <v>10283</v>
      </c>
      <c r="F73" s="46">
        <v>0</v>
      </c>
      <c r="G73" s="46">
        <v>0</v>
      </c>
      <c r="H73" s="46">
        <v>0</v>
      </c>
      <c r="I73" s="46">
        <v>29226</v>
      </c>
      <c r="J73" s="46">
        <v>54311</v>
      </c>
      <c r="K73" s="46">
        <v>0</v>
      </c>
      <c r="L73" s="46">
        <v>0</v>
      </c>
      <c r="M73" s="46">
        <v>0</v>
      </c>
      <c r="N73" s="46">
        <f t="shared" si="13"/>
        <v>151786</v>
      </c>
      <c r="O73" s="47">
        <f t="shared" si="14"/>
        <v>1.4805645782732957</v>
      </c>
      <c r="P73" s="9"/>
    </row>
    <row r="74" spans="1:16">
      <c r="A74" s="12"/>
      <c r="B74" s="25">
        <v>366</v>
      </c>
      <c r="C74" s="20" t="s">
        <v>82</v>
      </c>
      <c r="D74" s="46">
        <v>294719</v>
      </c>
      <c r="E74" s="46">
        <v>196858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491577</v>
      </c>
      <c r="O74" s="47">
        <f t="shared" si="14"/>
        <v>4.7949843443654343</v>
      </c>
      <c r="P74" s="9"/>
    </row>
    <row r="75" spans="1:16">
      <c r="A75" s="12"/>
      <c r="B75" s="25">
        <v>368</v>
      </c>
      <c r="C75" s="20" t="s">
        <v>84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39541997</v>
      </c>
      <c r="L75" s="46">
        <v>0</v>
      </c>
      <c r="M75" s="46">
        <v>0</v>
      </c>
      <c r="N75" s="46">
        <f t="shared" si="13"/>
        <v>39541997</v>
      </c>
      <c r="O75" s="47">
        <f t="shared" si="14"/>
        <v>385.70408412099221</v>
      </c>
      <c r="P75" s="9"/>
    </row>
    <row r="76" spans="1:16">
      <c r="A76" s="12"/>
      <c r="B76" s="25">
        <v>369.3</v>
      </c>
      <c r="C76" s="20" t="s">
        <v>130</v>
      </c>
      <c r="D76" s="46">
        <v>640000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3"/>
        <v>640000</v>
      </c>
      <c r="O76" s="47">
        <f t="shared" si="14"/>
        <v>6.2427452472224658</v>
      </c>
      <c r="P76" s="9"/>
    </row>
    <row r="77" spans="1:16">
      <c r="A77" s="12"/>
      <c r="B77" s="25">
        <v>369.9</v>
      </c>
      <c r="C77" s="20" t="s">
        <v>85</v>
      </c>
      <c r="D77" s="46">
        <v>210001</v>
      </c>
      <c r="E77" s="46">
        <v>217580</v>
      </c>
      <c r="F77" s="46">
        <v>325088</v>
      </c>
      <c r="G77" s="46">
        <v>60062</v>
      </c>
      <c r="H77" s="46">
        <v>0</v>
      </c>
      <c r="I77" s="46">
        <v>68633</v>
      </c>
      <c r="J77" s="46">
        <v>1952</v>
      </c>
      <c r="K77" s="46">
        <v>0</v>
      </c>
      <c r="L77" s="46">
        <v>0</v>
      </c>
      <c r="M77" s="46">
        <v>0</v>
      </c>
      <c r="N77" s="46">
        <f t="shared" si="13"/>
        <v>883316</v>
      </c>
      <c r="O77" s="47">
        <f t="shared" si="14"/>
        <v>8.6161199387430631</v>
      </c>
      <c r="P77" s="9"/>
    </row>
    <row r="78" spans="1:16" ht="15.75">
      <c r="A78" s="29" t="s">
        <v>52</v>
      </c>
      <c r="B78" s="30"/>
      <c r="C78" s="31"/>
      <c r="D78" s="32">
        <f t="shared" ref="D78:M78" si="15">SUM(D79:D82)</f>
        <v>3502923</v>
      </c>
      <c r="E78" s="32">
        <f t="shared" si="15"/>
        <v>4344566</v>
      </c>
      <c r="F78" s="32">
        <f t="shared" si="15"/>
        <v>44413641</v>
      </c>
      <c r="G78" s="32">
        <f t="shared" si="15"/>
        <v>396352</v>
      </c>
      <c r="H78" s="32">
        <f t="shared" si="15"/>
        <v>0</v>
      </c>
      <c r="I78" s="32">
        <f t="shared" si="15"/>
        <v>2502917</v>
      </c>
      <c r="J78" s="32">
        <f t="shared" si="15"/>
        <v>1946093</v>
      </c>
      <c r="K78" s="32">
        <f t="shared" si="15"/>
        <v>0</v>
      </c>
      <c r="L78" s="32">
        <f t="shared" si="15"/>
        <v>0</v>
      </c>
      <c r="M78" s="32">
        <f t="shared" si="15"/>
        <v>0</v>
      </c>
      <c r="N78" s="32">
        <f t="shared" ref="N78:N83" si="16">SUM(D78:M78)</f>
        <v>57106492</v>
      </c>
      <c r="O78" s="45">
        <f t="shared" si="14"/>
        <v>557.03325237273089</v>
      </c>
      <c r="P78" s="9"/>
    </row>
    <row r="79" spans="1:16">
      <c r="A79" s="12"/>
      <c r="B79" s="25">
        <v>381</v>
      </c>
      <c r="C79" s="20" t="s">
        <v>86</v>
      </c>
      <c r="D79" s="46">
        <v>3502923</v>
      </c>
      <c r="E79" s="46">
        <v>4058343</v>
      </c>
      <c r="F79" s="46">
        <v>6068641</v>
      </c>
      <c r="G79" s="46">
        <v>31000</v>
      </c>
      <c r="H79" s="46">
        <v>0</v>
      </c>
      <c r="I79" s="46">
        <v>0</v>
      </c>
      <c r="J79" s="46">
        <v>1946093</v>
      </c>
      <c r="K79" s="46">
        <v>0</v>
      </c>
      <c r="L79" s="46">
        <v>0</v>
      </c>
      <c r="M79" s="46">
        <v>0</v>
      </c>
      <c r="N79" s="46">
        <f t="shared" si="16"/>
        <v>15607000</v>
      </c>
      <c r="O79" s="47">
        <f t="shared" si="14"/>
        <v>152.2351954271891</v>
      </c>
      <c r="P79" s="9"/>
    </row>
    <row r="80" spans="1:16">
      <c r="A80" s="12"/>
      <c r="B80" s="25">
        <v>383</v>
      </c>
      <c r="C80" s="20" t="s">
        <v>87</v>
      </c>
      <c r="D80" s="46">
        <v>0</v>
      </c>
      <c r="E80" s="46">
        <v>0</v>
      </c>
      <c r="F80" s="46">
        <v>0</v>
      </c>
      <c r="G80" s="46">
        <v>240352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240352</v>
      </c>
      <c r="O80" s="47">
        <f t="shared" si="14"/>
        <v>2.344462977594397</v>
      </c>
      <c r="P80" s="9"/>
    </row>
    <row r="81" spans="1:119">
      <c r="A81" s="12"/>
      <c r="B81" s="25">
        <v>384</v>
      </c>
      <c r="C81" s="20" t="s">
        <v>111</v>
      </c>
      <c r="D81" s="46">
        <v>0</v>
      </c>
      <c r="E81" s="46">
        <v>0</v>
      </c>
      <c r="F81" s="46">
        <v>38345000</v>
      </c>
      <c r="G81" s="46">
        <v>125000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38470000</v>
      </c>
      <c r="O81" s="47">
        <f t="shared" si="14"/>
        <v>375.24751509476295</v>
      </c>
      <c r="P81" s="9"/>
    </row>
    <row r="82" spans="1:119" ht="15.75" thickBot="1">
      <c r="A82" s="12"/>
      <c r="B82" s="25">
        <v>389.8</v>
      </c>
      <c r="C82" s="20" t="s">
        <v>88</v>
      </c>
      <c r="D82" s="46">
        <v>0</v>
      </c>
      <c r="E82" s="46">
        <v>286223</v>
      </c>
      <c r="F82" s="46">
        <v>0</v>
      </c>
      <c r="G82" s="46">
        <v>0</v>
      </c>
      <c r="H82" s="46">
        <v>0</v>
      </c>
      <c r="I82" s="46">
        <v>2502917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2789140</v>
      </c>
      <c r="O82" s="47">
        <f t="shared" si="14"/>
        <v>27.206078873184484</v>
      </c>
      <c r="P82" s="9"/>
    </row>
    <row r="83" spans="1:119" ht="16.5" thickBot="1">
      <c r="A83" s="14" t="s">
        <v>71</v>
      </c>
      <c r="B83" s="23"/>
      <c r="C83" s="22"/>
      <c r="D83" s="15">
        <f t="shared" ref="D83:M83" si="17">SUM(D5,D13,D19,D39,D59,D63,D78)</f>
        <v>62807005</v>
      </c>
      <c r="E83" s="15">
        <f t="shared" si="17"/>
        <v>20388608</v>
      </c>
      <c r="F83" s="15">
        <f t="shared" si="17"/>
        <v>44774501</v>
      </c>
      <c r="G83" s="15">
        <f t="shared" si="17"/>
        <v>2197484</v>
      </c>
      <c r="H83" s="15">
        <f t="shared" si="17"/>
        <v>0</v>
      </c>
      <c r="I83" s="15">
        <f t="shared" si="17"/>
        <v>27446154</v>
      </c>
      <c r="J83" s="15">
        <f t="shared" si="17"/>
        <v>17335584</v>
      </c>
      <c r="K83" s="15">
        <f t="shared" si="17"/>
        <v>28517287</v>
      </c>
      <c r="L83" s="15">
        <f t="shared" si="17"/>
        <v>0</v>
      </c>
      <c r="M83" s="15">
        <f t="shared" si="17"/>
        <v>0</v>
      </c>
      <c r="N83" s="15">
        <f t="shared" si="16"/>
        <v>203466623</v>
      </c>
      <c r="O83" s="38">
        <f t="shared" si="14"/>
        <v>1984.6723339088364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18" t="s">
        <v>140</v>
      </c>
      <c r="M85" s="118"/>
      <c r="N85" s="118"/>
      <c r="O85" s="43">
        <v>102519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customHeight="1" thickBot="1">
      <c r="A87" s="120" t="s">
        <v>103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89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29"/>
      <c r="M3" s="130"/>
      <c r="N3" s="36"/>
      <c r="O3" s="37"/>
      <c r="P3" s="131" t="s">
        <v>163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164</v>
      </c>
      <c r="N4" s="35" t="s">
        <v>10</v>
      </c>
      <c r="O4" s="35" t="s">
        <v>165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166</v>
      </c>
      <c r="B5" s="26"/>
      <c r="C5" s="26"/>
      <c r="D5" s="27">
        <f t="shared" ref="D5:N5" si="0">SUM(D6:D12)</f>
        <v>56151503</v>
      </c>
      <c r="E5" s="27">
        <f t="shared" si="0"/>
        <v>1637391</v>
      </c>
      <c r="F5" s="27">
        <f t="shared" si="0"/>
        <v>7044483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64833377</v>
      </c>
      <c r="P5" s="33">
        <f t="shared" ref="P5:P36" si="1">(O5/P$82)</f>
        <v>511.5140041657462</v>
      </c>
      <c r="Q5" s="6"/>
    </row>
    <row r="6" spans="1:134">
      <c r="A6" s="12"/>
      <c r="B6" s="25">
        <v>311</v>
      </c>
      <c r="C6" s="20" t="s">
        <v>3</v>
      </c>
      <c r="D6" s="46">
        <v>38345725</v>
      </c>
      <c r="E6" s="46">
        <v>1637391</v>
      </c>
      <c r="F6" s="46">
        <v>7044483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47027599</v>
      </c>
      <c r="P6" s="47">
        <f t="shared" si="1"/>
        <v>371.03227664341841</v>
      </c>
      <c r="Q6" s="9"/>
    </row>
    <row r="7" spans="1:134">
      <c r="A7" s="12"/>
      <c r="B7" s="25">
        <v>312.41000000000003</v>
      </c>
      <c r="C7" s="20" t="s">
        <v>167</v>
      </c>
      <c r="D7" s="46">
        <v>4165133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4165133</v>
      </c>
      <c r="P7" s="47">
        <f t="shared" si="1"/>
        <v>32.86152838703569</v>
      </c>
      <c r="Q7" s="9"/>
    </row>
    <row r="8" spans="1:134">
      <c r="A8" s="12"/>
      <c r="B8" s="25">
        <v>314.10000000000002</v>
      </c>
      <c r="C8" s="20" t="s">
        <v>12</v>
      </c>
      <c r="D8" s="46">
        <v>8556952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8556952</v>
      </c>
      <c r="P8" s="47">
        <f t="shared" si="1"/>
        <v>67.511534698772365</v>
      </c>
      <c r="Q8" s="9"/>
    </row>
    <row r="9" spans="1:134">
      <c r="A9" s="12"/>
      <c r="B9" s="25">
        <v>314.3</v>
      </c>
      <c r="C9" s="20" t="s">
        <v>13</v>
      </c>
      <c r="D9" s="46">
        <v>1727469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1727469</v>
      </c>
      <c r="P9" s="47">
        <f t="shared" si="1"/>
        <v>13.629161801369646</v>
      </c>
      <c r="Q9" s="9"/>
    </row>
    <row r="10" spans="1:134">
      <c r="A10" s="12"/>
      <c r="B10" s="25">
        <v>314.39999999999998</v>
      </c>
      <c r="C10" s="20" t="s">
        <v>14</v>
      </c>
      <c r="D10" s="46">
        <v>144821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144821</v>
      </c>
      <c r="P10" s="47">
        <f t="shared" si="1"/>
        <v>1.1425900211443178</v>
      </c>
      <c r="Q10" s="9"/>
    </row>
    <row r="11" spans="1:134">
      <c r="A11" s="12"/>
      <c r="B11" s="25">
        <v>315.10000000000002</v>
      </c>
      <c r="C11" s="20" t="s">
        <v>168</v>
      </c>
      <c r="D11" s="46">
        <v>2686205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2686205</v>
      </c>
      <c r="P11" s="47">
        <f t="shared" si="1"/>
        <v>21.193273266639316</v>
      </c>
      <c r="Q11" s="9"/>
    </row>
    <row r="12" spans="1:134">
      <c r="A12" s="12"/>
      <c r="B12" s="25">
        <v>316</v>
      </c>
      <c r="C12" s="20" t="s">
        <v>117</v>
      </c>
      <c r="D12" s="46">
        <v>525198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525198</v>
      </c>
      <c r="P12" s="47">
        <f t="shared" si="1"/>
        <v>4.1436393473664275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SUM(D14:D23)</f>
        <v>7727302</v>
      </c>
      <c r="E13" s="32">
        <f t="shared" si="3"/>
        <v>17148792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7624738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32500832</v>
      </c>
      <c r="P13" s="45">
        <f t="shared" si="1"/>
        <v>256.42086660144537</v>
      </c>
      <c r="Q13" s="10"/>
    </row>
    <row r="14" spans="1:134">
      <c r="A14" s="12"/>
      <c r="B14" s="25">
        <v>322</v>
      </c>
      <c r="C14" s="20" t="s">
        <v>169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7280142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7280142</v>
      </c>
      <c r="P14" s="47">
        <f t="shared" si="1"/>
        <v>57.437924069807806</v>
      </c>
      <c r="Q14" s="9"/>
    </row>
    <row r="15" spans="1:134">
      <c r="A15" s="12"/>
      <c r="B15" s="25">
        <v>323.10000000000002</v>
      </c>
      <c r="C15" s="20" t="s">
        <v>18</v>
      </c>
      <c r="D15" s="46">
        <v>6703210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3" si="4">SUM(D15:N15)</f>
        <v>6703210</v>
      </c>
      <c r="P15" s="47">
        <f t="shared" si="1"/>
        <v>52.886120491053113</v>
      </c>
      <c r="Q15" s="9"/>
    </row>
    <row r="16" spans="1:134">
      <c r="A16" s="12"/>
      <c r="B16" s="25">
        <v>323.39999999999998</v>
      </c>
      <c r="C16" s="20" t="s">
        <v>19</v>
      </c>
      <c r="D16" s="46">
        <v>20985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20985</v>
      </c>
      <c r="P16" s="47">
        <f t="shared" si="1"/>
        <v>0.16556474263893711</v>
      </c>
      <c r="Q16" s="9"/>
    </row>
    <row r="17" spans="1:17">
      <c r="A17" s="12"/>
      <c r="B17" s="25">
        <v>323.7</v>
      </c>
      <c r="C17" s="20" t="s">
        <v>20</v>
      </c>
      <c r="D17" s="46">
        <v>479038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479038</v>
      </c>
      <c r="P17" s="47">
        <f t="shared" si="1"/>
        <v>3.7794521412566668</v>
      </c>
      <c r="Q17" s="9"/>
    </row>
    <row r="18" spans="1:17">
      <c r="A18" s="12"/>
      <c r="B18" s="25">
        <v>324.12</v>
      </c>
      <c r="C18" s="20" t="s">
        <v>105</v>
      </c>
      <c r="D18" s="46">
        <v>0</v>
      </c>
      <c r="E18" s="46">
        <v>2606984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2606984</v>
      </c>
      <c r="P18" s="47">
        <f t="shared" si="1"/>
        <v>20.568245652791365</v>
      </c>
      <c r="Q18" s="9"/>
    </row>
    <row r="19" spans="1:17">
      <c r="A19" s="12"/>
      <c r="B19" s="25">
        <v>324.32</v>
      </c>
      <c r="C19" s="20" t="s">
        <v>106</v>
      </c>
      <c r="D19" s="46">
        <v>0</v>
      </c>
      <c r="E19" s="46">
        <v>11374260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11374260</v>
      </c>
      <c r="P19" s="47">
        <f t="shared" si="1"/>
        <v>89.739167481932654</v>
      </c>
      <c r="Q19" s="9"/>
    </row>
    <row r="20" spans="1:17">
      <c r="A20" s="12"/>
      <c r="B20" s="25">
        <v>324.62</v>
      </c>
      <c r="C20" s="20" t="s">
        <v>107</v>
      </c>
      <c r="D20" s="46">
        <v>0</v>
      </c>
      <c r="E20" s="46">
        <v>3167548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3167548</v>
      </c>
      <c r="P20" s="47">
        <f t="shared" si="1"/>
        <v>24.990911099188942</v>
      </c>
      <c r="Q20" s="9"/>
    </row>
    <row r="21" spans="1:17">
      <c r="A21" s="12"/>
      <c r="B21" s="25">
        <v>325.10000000000002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335058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335058</v>
      </c>
      <c r="P21" s="47">
        <f t="shared" si="1"/>
        <v>2.643497333291255</v>
      </c>
      <c r="Q21" s="9"/>
    </row>
    <row r="22" spans="1:17">
      <c r="A22" s="12"/>
      <c r="B22" s="25">
        <v>325.2</v>
      </c>
      <c r="C22" s="20" t="s">
        <v>155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6058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6058</v>
      </c>
      <c r="P22" s="47">
        <f t="shared" si="1"/>
        <v>4.7795625966484678E-2</v>
      </c>
      <c r="Q22" s="9"/>
    </row>
    <row r="23" spans="1:17">
      <c r="A23" s="12"/>
      <c r="B23" s="25">
        <v>329.5</v>
      </c>
      <c r="C23" s="20" t="s">
        <v>177</v>
      </c>
      <c r="D23" s="46">
        <v>524069</v>
      </c>
      <c r="E23" s="46">
        <v>0</v>
      </c>
      <c r="F23" s="46">
        <v>0</v>
      </c>
      <c r="G23" s="46">
        <v>0</v>
      </c>
      <c r="H23" s="46">
        <v>0</v>
      </c>
      <c r="I23" s="46">
        <v>3480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527549</v>
      </c>
      <c r="P23" s="47">
        <f t="shared" si="1"/>
        <v>4.1621879635181624</v>
      </c>
      <c r="Q23" s="9"/>
    </row>
    <row r="24" spans="1:17" ht="15.75">
      <c r="A24" s="29" t="s">
        <v>171</v>
      </c>
      <c r="B24" s="30"/>
      <c r="C24" s="31"/>
      <c r="D24" s="32">
        <f t="shared" ref="D24:N24" si="5">SUM(D25:D41)</f>
        <v>15989560</v>
      </c>
      <c r="E24" s="32">
        <f t="shared" si="5"/>
        <v>2239894</v>
      </c>
      <c r="F24" s="32">
        <f t="shared" si="5"/>
        <v>0</v>
      </c>
      <c r="G24" s="32">
        <f t="shared" si="5"/>
        <v>123779</v>
      </c>
      <c r="H24" s="32">
        <f t="shared" si="5"/>
        <v>0</v>
      </c>
      <c r="I24" s="32">
        <f t="shared" si="5"/>
        <v>341092</v>
      </c>
      <c r="J24" s="32">
        <f t="shared" si="5"/>
        <v>25806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18720131</v>
      </c>
      <c r="P24" s="45">
        <f t="shared" si="1"/>
        <v>147.69567172657557</v>
      </c>
      <c r="Q24" s="10"/>
    </row>
    <row r="25" spans="1:17">
      <c r="A25" s="12"/>
      <c r="B25" s="25">
        <v>331.2</v>
      </c>
      <c r="C25" s="20" t="s">
        <v>25</v>
      </c>
      <c r="D25" s="46">
        <v>21423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21423</v>
      </c>
      <c r="P25" s="47">
        <f t="shared" si="1"/>
        <v>0.1690204184681415</v>
      </c>
      <c r="Q25" s="9"/>
    </row>
    <row r="26" spans="1:17">
      <c r="A26" s="12"/>
      <c r="B26" s="25">
        <v>331.41</v>
      </c>
      <c r="C26" s="20" t="s">
        <v>178</v>
      </c>
      <c r="D26" s="46">
        <v>0</v>
      </c>
      <c r="E26" s="46">
        <v>0</v>
      </c>
      <c r="F26" s="46">
        <v>0</v>
      </c>
      <c r="G26" s="46">
        <v>34430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7" si="6">SUM(D26:N26)</f>
        <v>34430</v>
      </c>
      <c r="P26" s="47">
        <f t="shared" si="1"/>
        <v>0.27164136712216369</v>
      </c>
      <c r="Q26" s="9"/>
    </row>
    <row r="27" spans="1:17">
      <c r="A27" s="12"/>
      <c r="B27" s="25">
        <v>331.49</v>
      </c>
      <c r="C27" s="20" t="s">
        <v>118</v>
      </c>
      <c r="D27" s="46">
        <v>32828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32828</v>
      </c>
      <c r="P27" s="47">
        <f t="shared" si="1"/>
        <v>0.25900211443178589</v>
      </c>
      <c r="Q27" s="9"/>
    </row>
    <row r="28" spans="1:17">
      <c r="A28" s="12"/>
      <c r="B28" s="25">
        <v>331.5</v>
      </c>
      <c r="C28" s="20" t="s">
        <v>27</v>
      </c>
      <c r="D28" s="46">
        <v>0</v>
      </c>
      <c r="E28" s="46">
        <v>727047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727047</v>
      </c>
      <c r="P28" s="47">
        <f t="shared" si="1"/>
        <v>5.7361615173414968</v>
      </c>
      <c r="Q28" s="9"/>
    </row>
    <row r="29" spans="1:17">
      <c r="A29" s="12"/>
      <c r="B29" s="25">
        <v>331.9</v>
      </c>
      <c r="C29" s="20" t="s">
        <v>28</v>
      </c>
      <c r="D29" s="46">
        <v>133374</v>
      </c>
      <c r="E29" s="46">
        <v>1276282</v>
      </c>
      <c r="F29" s="46">
        <v>0</v>
      </c>
      <c r="G29" s="46">
        <v>0</v>
      </c>
      <c r="H29" s="46">
        <v>0</v>
      </c>
      <c r="I29" s="46">
        <v>20478</v>
      </c>
      <c r="J29" s="46">
        <v>90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1430224</v>
      </c>
      <c r="P29" s="47">
        <f t="shared" si="1"/>
        <v>11.283996591662197</v>
      </c>
      <c r="Q29" s="9"/>
    </row>
    <row r="30" spans="1:17">
      <c r="A30" s="12"/>
      <c r="B30" s="25">
        <v>334.49</v>
      </c>
      <c r="C30" s="20" t="s">
        <v>32</v>
      </c>
      <c r="D30" s="46">
        <v>0</v>
      </c>
      <c r="E30" s="46">
        <v>0</v>
      </c>
      <c r="F30" s="46">
        <v>0</v>
      </c>
      <c r="G30" s="46">
        <v>89349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89349</v>
      </c>
      <c r="P30" s="47">
        <f t="shared" si="1"/>
        <v>0.70493420014516994</v>
      </c>
      <c r="Q30" s="9"/>
    </row>
    <row r="31" spans="1:17">
      <c r="A31" s="12"/>
      <c r="B31" s="25">
        <v>334.5</v>
      </c>
      <c r="C31" s="20" t="s">
        <v>33</v>
      </c>
      <c r="D31" s="46">
        <v>0</v>
      </c>
      <c r="E31" s="46">
        <v>231409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231409</v>
      </c>
      <c r="P31" s="47">
        <f t="shared" si="1"/>
        <v>1.8257408400921513</v>
      </c>
      <c r="Q31" s="9"/>
    </row>
    <row r="32" spans="1:17">
      <c r="A32" s="12"/>
      <c r="B32" s="25">
        <v>334.9</v>
      </c>
      <c r="C32" s="20" t="s">
        <v>35</v>
      </c>
      <c r="D32" s="46">
        <v>13581</v>
      </c>
      <c r="E32" s="46">
        <v>0</v>
      </c>
      <c r="F32" s="46">
        <v>0</v>
      </c>
      <c r="G32" s="46">
        <v>0</v>
      </c>
      <c r="H32" s="46">
        <v>0</v>
      </c>
      <c r="I32" s="46">
        <v>16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13597</v>
      </c>
      <c r="P32" s="47">
        <f t="shared" si="1"/>
        <v>0.10727585445135229</v>
      </c>
      <c r="Q32" s="9"/>
    </row>
    <row r="33" spans="1:17">
      <c r="A33" s="12"/>
      <c r="B33" s="25">
        <v>335.125</v>
      </c>
      <c r="C33" s="20" t="s">
        <v>172</v>
      </c>
      <c r="D33" s="46">
        <v>6927757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6927757</v>
      </c>
      <c r="P33" s="47">
        <f t="shared" si="1"/>
        <v>54.657722409821062</v>
      </c>
      <c r="Q33" s="9"/>
    </row>
    <row r="34" spans="1:17">
      <c r="A34" s="12"/>
      <c r="B34" s="25">
        <v>335.14</v>
      </c>
      <c r="C34" s="20" t="s">
        <v>120</v>
      </c>
      <c r="D34" s="46">
        <v>3758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3758</v>
      </c>
      <c r="P34" s="47">
        <f t="shared" si="1"/>
        <v>2.9649383027740082E-2</v>
      </c>
      <c r="Q34" s="9"/>
    </row>
    <row r="35" spans="1:17">
      <c r="A35" s="12"/>
      <c r="B35" s="25">
        <v>335.15</v>
      </c>
      <c r="C35" s="20" t="s">
        <v>121</v>
      </c>
      <c r="D35" s="46">
        <v>25554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25554</v>
      </c>
      <c r="P35" s="47">
        <f t="shared" si="1"/>
        <v>0.20161264872029538</v>
      </c>
      <c r="Q35" s="9"/>
    </row>
    <row r="36" spans="1:17">
      <c r="A36" s="12"/>
      <c r="B36" s="25">
        <v>335.18</v>
      </c>
      <c r="C36" s="20" t="s">
        <v>173</v>
      </c>
      <c r="D36" s="46">
        <v>8577967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8577967</v>
      </c>
      <c r="P36" s="47">
        <f t="shared" si="1"/>
        <v>67.677336131536592</v>
      </c>
      <c r="Q36" s="9"/>
    </row>
    <row r="37" spans="1:17">
      <c r="A37" s="12"/>
      <c r="B37" s="25">
        <v>335.29</v>
      </c>
      <c r="C37" s="20" t="s">
        <v>149</v>
      </c>
      <c r="D37" s="46">
        <v>34883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34883</v>
      </c>
      <c r="P37" s="47">
        <f t="shared" ref="P37:P68" si="7">(O37/P$82)</f>
        <v>0.27521538801401207</v>
      </c>
      <c r="Q37" s="9"/>
    </row>
    <row r="38" spans="1:17">
      <c r="A38" s="12"/>
      <c r="B38" s="25">
        <v>335.48</v>
      </c>
      <c r="C38" s="20" t="s">
        <v>41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25716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0" si="8">SUM(D38:N38)</f>
        <v>25716</v>
      </c>
      <c r="P38" s="47">
        <f t="shared" si="7"/>
        <v>0.20289077539685044</v>
      </c>
      <c r="Q38" s="9"/>
    </row>
    <row r="39" spans="1:17">
      <c r="A39" s="12"/>
      <c r="B39" s="25">
        <v>337.2</v>
      </c>
      <c r="C39" s="20" t="s">
        <v>42</v>
      </c>
      <c r="D39" s="46">
        <v>186000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186000</v>
      </c>
      <c r="P39" s="47">
        <f t="shared" si="7"/>
        <v>1.4674787767854325</v>
      </c>
      <c r="Q39" s="9"/>
    </row>
    <row r="40" spans="1:17">
      <c r="A40" s="12"/>
      <c r="B40" s="25">
        <v>337.5</v>
      </c>
      <c r="C40" s="20" t="s">
        <v>43</v>
      </c>
      <c r="D40" s="46">
        <v>0</v>
      </c>
      <c r="E40" s="46">
        <v>5156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5156</v>
      </c>
      <c r="P40" s="47">
        <f t="shared" si="7"/>
        <v>4.0679142866159625E-2</v>
      </c>
      <c r="Q40" s="9"/>
    </row>
    <row r="41" spans="1:17">
      <c r="A41" s="12"/>
      <c r="B41" s="25">
        <v>338</v>
      </c>
      <c r="C41" s="20" t="s">
        <v>45</v>
      </c>
      <c r="D41" s="46">
        <v>32435</v>
      </c>
      <c r="E41" s="46">
        <v>0</v>
      </c>
      <c r="F41" s="46">
        <v>0</v>
      </c>
      <c r="G41" s="46">
        <v>0</v>
      </c>
      <c r="H41" s="46">
        <v>0</v>
      </c>
      <c r="I41" s="46">
        <v>320598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353033</v>
      </c>
      <c r="P41" s="47">
        <f t="shared" si="7"/>
        <v>2.7853141666929657</v>
      </c>
      <c r="Q41" s="9"/>
    </row>
    <row r="42" spans="1:17" ht="15.75">
      <c r="A42" s="29" t="s">
        <v>50</v>
      </c>
      <c r="B42" s="30"/>
      <c r="C42" s="31"/>
      <c r="D42" s="32">
        <f t="shared" ref="D42:N42" si="9">SUM(D43:D60)</f>
        <v>6703802</v>
      </c>
      <c r="E42" s="32">
        <f t="shared" si="9"/>
        <v>421484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57406732</v>
      </c>
      <c r="J42" s="32">
        <f t="shared" si="9"/>
        <v>29094742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>SUM(D42:N42)</f>
        <v>93626760</v>
      </c>
      <c r="P42" s="45">
        <f t="shared" si="7"/>
        <v>738.68431849023261</v>
      </c>
      <c r="Q42" s="10"/>
    </row>
    <row r="43" spans="1:17">
      <c r="A43" s="12"/>
      <c r="B43" s="25">
        <v>341.2</v>
      </c>
      <c r="C43" s="20" t="s">
        <v>124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29094742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9" si="10">SUM(D43:N43)</f>
        <v>29094742</v>
      </c>
      <c r="P43" s="47">
        <f t="shared" si="7"/>
        <v>229.54793764004165</v>
      </c>
      <c r="Q43" s="9"/>
    </row>
    <row r="44" spans="1:17">
      <c r="A44" s="12"/>
      <c r="B44" s="25">
        <v>341.3</v>
      </c>
      <c r="C44" s="20" t="s">
        <v>125</v>
      </c>
      <c r="D44" s="46">
        <v>1336729</v>
      </c>
      <c r="E44" s="46">
        <v>209521</v>
      </c>
      <c r="F44" s="46">
        <v>0</v>
      </c>
      <c r="G44" s="46">
        <v>0</v>
      </c>
      <c r="H44" s="46">
        <v>0</v>
      </c>
      <c r="I44" s="46">
        <v>197459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1743709</v>
      </c>
      <c r="P44" s="47">
        <f t="shared" si="7"/>
        <v>13.757290055858869</v>
      </c>
      <c r="Q44" s="9"/>
    </row>
    <row r="45" spans="1:17">
      <c r="A45" s="12"/>
      <c r="B45" s="25">
        <v>342.1</v>
      </c>
      <c r="C45" s="20" t="s">
        <v>55</v>
      </c>
      <c r="D45" s="46">
        <v>41790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41790</v>
      </c>
      <c r="P45" s="47">
        <f t="shared" si="7"/>
        <v>0.32970934452614636</v>
      </c>
      <c r="Q45" s="9"/>
    </row>
    <row r="46" spans="1:17">
      <c r="A46" s="12"/>
      <c r="B46" s="25">
        <v>342.5</v>
      </c>
      <c r="C46" s="20" t="s">
        <v>57</v>
      </c>
      <c r="D46" s="46">
        <v>238195</v>
      </c>
      <c r="E46" s="46">
        <v>0</v>
      </c>
      <c r="F46" s="46">
        <v>0</v>
      </c>
      <c r="G46" s="46">
        <v>0</v>
      </c>
      <c r="H46" s="46">
        <v>0</v>
      </c>
      <c r="I46" s="46">
        <v>255404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493599</v>
      </c>
      <c r="P46" s="47">
        <f t="shared" si="7"/>
        <v>3.8943336384006058</v>
      </c>
      <c r="Q46" s="9"/>
    </row>
    <row r="47" spans="1:17">
      <c r="A47" s="12"/>
      <c r="B47" s="25">
        <v>342.9</v>
      </c>
      <c r="C47" s="20" t="s">
        <v>58</v>
      </c>
      <c r="D47" s="46">
        <v>23590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23590</v>
      </c>
      <c r="P47" s="47">
        <f t="shared" si="7"/>
        <v>0.18611733518477608</v>
      </c>
      <c r="Q47" s="9"/>
    </row>
    <row r="48" spans="1:17">
      <c r="A48" s="12"/>
      <c r="B48" s="25">
        <v>343.3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19578416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19578416</v>
      </c>
      <c r="P48" s="47">
        <f t="shared" si="7"/>
        <v>154.46725786600183</v>
      </c>
      <c r="Q48" s="9"/>
    </row>
    <row r="49" spans="1:17">
      <c r="A49" s="12"/>
      <c r="B49" s="25">
        <v>343.4</v>
      </c>
      <c r="C49" s="20" t="s">
        <v>60</v>
      </c>
      <c r="D49" s="46">
        <v>672985</v>
      </c>
      <c r="E49" s="46">
        <v>0</v>
      </c>
      <c r="F49" s="46">
        <v>0</v>
      </c>
      <c r="G49" s="46">
        <v>0</v>
      </c>
      <c r="H49" s="46">
        <v>0</v>
      </c>
      <c r="I49" s="46">
        <v>12863297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13536282</v>
      </c>
      <c r="P49" s="47">
        <f t="shared" si="7"/>
        <v>106.79680941711112</v>
      </c>
      <c r="Q49" s="9"/>
    </row>
    <row r="50" spans="1:17">
      <c r="A50" s="12"/>
      <c r="B50" s="25">
        <v>343.5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14266942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14266942</v>
      </c>
      <c r="P50" s="47">
        <f t="shared" si="7"/>
        <v>112.56147631520813</v>
      </c>
      <c r="Q50" s="9"/>
    </row>
    <row r="51" spans="1:17">
      <c r="A51" s="12"/>
      <c r="B51" s="25">
        <v>343.6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1424799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1424799</v>
      </c>
      <c r="P51" s="47">
        <f t="shared" si="7"/>
        <v>11.241195127339287</v>
      </c>
      <c r="Q51" s="9"/>
    </row>
    <row r="52" spans="1:17">
      <c r="A52" s="12"/>
      <c r="B52" s="25">
        <v>343.7</v>
      </c>
      <c r="C52" s="20" t="s">
        <v>63</v>
      </c>
      <c r="D52" s="46">
        <v>0</v>
      </c>
      <c r="E52" s="46">
        <v>94912</v>
      </c>
      <c r="F52" s="46">
        <v>0</v>
      </c>
      <c r="G52" s="46">
        <v>0</v>
      </c>
      <c r="H52" s="46">
        <v>0</v>
      </c>
      <c r="I52" s="46">
        <v>8820415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8915327</v>
      </c>
      <c r="P52" s="47">
        <f t="shared" si="7"/>
        <v>70.338995487108278</v>
      </c>
      <c r="Q52" s="9"/>
    </row>
    <row r="53" spans="1:17">
      <c r="A53" s="12"/>
      <c r="B53" s="25">
        <v>343.9</v>
      </c>
      <c r="C53" s="20" t="s">
        <v>64</v>
      </c>
      <c r="D53" s="46">
        <v>0</v>
      </c>
      <c r="E53" s="46">
        <v>3500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3500</v>
      </c>
      <c r="P53" s="47">
        <f t="shared" si="7"/>
        <v>2.7613847950263514E-2</v>
      </c>
      <c r="Q53" s="9"/>
    </row>
    <row r="54" spans="1:17">
      <c r="A54" s="12"/>
      <c r="B54" s="25">
        <v>344.9</v>
      </c>
      <c r="C54" s="20" t="s">
        <v>126</v>
      </c>
      <c r="D54" s="46">
        <v>407160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407160</v>
      </c>
      <c r="P54" s="47">
        <f t="shared" si="7"/>
        <v>3.2123583804083693</v>
      </c>
      <c r="Q54" s="9"/>
    </row>
    <row r="55" spans="1:17">
      <c r="A55" s="12"/>
      <c r="B55" s="25">
        <v>345.9</v>
      </c>
      <c r="C55" s="20" t="s">
        <v>66</v>
      </c>
      <c r="D55" s="46">
        <v>0</v>
      </c>
      <c r="E55" s="46">
        <v>113551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113551</v>
      </c>
      <c r="P55" s="47">
        <f t="shared" si="7"/>
        <v>0.89588001388582073</v>
      </c>
      <c r="Q55" s="9"/>
    </row>
    <row r="56" spans="1:17">
      <c r="A56" s="12"/>
      <c r="B56" s="25">
        <v>347.2</v>
      </c>
      <c r="C56" s="20" t="s">
        <v>67</v>
      </c>
      <c r="D56" s="46">
        <v>221213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221213</v>
      </c>
      <c r="P56" s="47">
        <f t="shared" si="7"/>
        <v>1.7452977561776122</v>
      </c>
      <c r="Q56" s="9"/>
    </row>
    <row r="57" spans="1:17">
      <c r="A57" s="12"/>
      <c r="B57" s="25">
        <v>347.4</v>
      </c>
      <c r="C57" s="20" t="s">
        <v>68</v>
      </c>
      <c r="D57" s="46">
        <v>19889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19889</v>
      </c>
      <c r="P57" s="47">
        <f t="shared" si="7"/>
        <v>0.15691766339508315</v>
      </c>
      <c r="Q57" s="9"/>
    </row>
    <row r="58" spans="1:17">
      <c r="A58" s="12"/>
      <c r="B58" s="25">
        <v>347.5</v>
      </c>
      <c r="C58" s="20" t="s">
        <v>69</v>
      </c>
      <c r="D58" s="46">
        <v>147426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147426</v>
      </c>
      <c r="P58" s="47">
        <f t="shared" si="7"/>
        <v>1.1631426136901568</v>
      </c>
      <c r="Q58" s="9"/>
    </row>
    <row r="59" spans="1:17">
      <c r="A59" s="12"/>
      <c r="B59" s="25">
        <v>347.9</v>
      </c>
      <c r="C59" s="20" t="s">
        <v>70</v>
      </c>
      <c r="D59" s="46">
        <v>276274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276274</v>
      </c>
      <c r="P59" s="47">
        <f t="shared" si="7"/>
        <v>2.1797109224603148</v>
      </c>
      <c r="Q59" s="9"/>
    </row>
    <row r="60" spans="1:17">
      <c r="A60" s="12"/>
      <c r="B60" s="25">
        <v>349</v>
      </c>
      <c r="C60" s="20" t="s">
        <v>174</v>
      </c>
      <c r="D60" s="46">
        <v>3318551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3318551</v>
      </c>
      <c r="P60" s="47">
        <f t="shared" si="7"/>
        <v>26.182275065484269</v>
      </c>
      <c r="Q60" s="9"/>
    </row>
    <row r="61" spans="1:17" ht="15.75">
      <c r="A61" s="29" t="s">
        <v>51</v>
      </c>
      <c r="B61" s="30"/>
      <c r="C61" s="31"/>
      <c r="D61" s="32">
        <f t="shared" ref="D61:N61" si="11">SUM(D62:D64)</f>
        <v>571846</v>
      </c>
      <c r="E61" s="32">
        <f t="shared" si="11"/>
        <v>255994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11"/>
        <v>0</v>
      </c>
      <c r="O61" s="32">
        <f>SUM(D61:N61)</f>
        <v>827840</v>
      </c>
      <c r="P61" s="45">
        <f t="shared" si="7"/>
        <v>6.5313851106131855</v>
      </c>
      <c r="Q61" s="10"/>
    </row>
    <row r="62" spans="1:17">
      <c r="A62" s="13"/>
      <c r="B62" s="39">
        <v>351.1</v>
      </c>
      <c r="C62" s="21" t="s">
        <v>73</v>
      </c>
      <c r="D62" s="46">
        <v>212195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212195</v>
      </c>
      <c r="P62" s="47">
        <f t="shared" si="7"/>
        <v>1.6741487045160477</v>
      </c>
      <c r="Q62" s="9"/>
    </row>
    <row r="63" spans="1:17">
      <c r="A63" s="13"/>
      <c r="B63" s="39">
        <v>354</v>
      </c>
      <c r="C63" s="21" t="s">
        <v>74</v>
      </c>
      <c r="D63" s="46">
        <v>359651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ref="O63:O64" si="12">SUM(D63:N63)</f>
        <v>359651</v>
      </c>
      <c r="P63" s="47">
        <f t="shared" si="7"/>
        <v>2.8375280083314922</v>
      </c>
      <c r="Q63" s="9"/>
    </row>
    <row r="64" spans="1:17">
      <c r="A64" s="13"/>
      <c r="B64" s="39">
        <v>359</v>
      </c>
      <c r="C64" s="21" t="s">
        <v>75</v>
      </c>
      <c r="D64" s="46">
        <v>0</v>
      </c>
      <c r="E64" s="46">
        <v>255994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255994</v>
      </c>
      <c r="P64" s="47">
        <f t="shared" si="7"/>
        <v>2.0197083977656454</v>
      </c>
      <c r="Q64" s="9"/>
    </row>
    <row r="65" spans="1:120" ht="15.75">
      <c r="A65" s="29" t="s">
        <v>4</v>
      </c>
      <c r="B65" s="30"/>
      <c r="C65" s="31"/>
      <c r="D65" s="32">
        <f t="shared" ref="D65:N65" si="13">SUM(D66:D74)</f>
        <v>217236</v>
      </c>
      <c r="E65" s="32">
        <f t="shared" si="13"/>
        <v>370397</v>
      </c>
      <c r="F65" s="32">
        <f t="shared" si="13"/>
        <v>47547</v>
      </c>
      <c r="G65" s="32">
        <f t="shared" si="13"/>
        <v>471172</v>
      </c>
      <c r="H65" s="32">
        <f t="shared" si="13"/>
        <v>0</v>
      </c>
      <c r="I65" s="32">
        <f t="shared" si="13"/>
        <v>103233</v>
      </c>
      <c r="J65" s="32">
        <f t="shared" si="13"/>
        <v>463725</v>
      </c>
      <c r="K65" s="32">
        <f t="shared" si="13"/>
        <v>-39635147</v>
      </c>
      <c r="L65" s="32">
        <f t="shared" si="13"/>
        <v>0</v>
      </c>
      <c r="M65" s="32">
        <f t="shared" si="13"/>
        <v>0</v>
      </c>
      <c r="N65" s="32">
        <f t="shared" si="13"/>
        <v>0</v>
      </c>
      <c r="O65" s="32">
        <f>SUM(D65:N65)</f>
        <v>-37961837</v>
      </c>
      <c r="P65" s="45">
        <f t="shared" si="7"/>
        <v>-299.50639852305363</v>
      </c>
      <c r="Q65" s="10"/>
    </row>
    <row r="66" spans="1:120">
      <c r="A66" s="12"/>
      <c r="B66" s="25">
        <v>361.1</v>
      </c>
      <c r="C66" s="20" t="s">
        <v>76</v>
      </c>
      <c r="D66" s="46">
        <v>304767</v>
      </c>
      <c r="E66" s="46">
        <v>157501</v>
      </c>
      <c r="F66" s="46">
        <v>47547</v>
      </c>
      <c r="G66" s="46">
        <v>306449</v>
      </c>
      <c r="H66" s="46">
        <v>0</v>
      </c>
      <c r="I66" s="46">
        <v>565245</v>
      </c>
      <c r="J66" s="46">
        <v>180751</v>
      </c>
      <c r="K66" s="46">
        <v>5551356</v>
      </c>
      <c r="L66" s="46">
        <v>0</v>
      </c>
      <c r="M66" s="46">
        <v>0</v>
      </c>
      <c r="N66" s="46">
        <v>0</v>
      </c>
      <c r="O66" s="46">
        <f>SUM(D66:N66)</f>
        <v>7113616</v>
      </c>
      <c r="P66" s="47">
        <f t="shared" si="7"/>
        <v>56.124088743017644</v>
      </c>
      <c r="Q66" s="9"/>
    </row>
    <row r="67" spans="1:120">
      <c r="A67" s="12"/>
      <c r="B67" s="25">
        <v>361.2</v>
      </c>
      <c r="C67" s="20" t="s">
        <v>77</v>
      </c>
      <c r="D67" s="46">
        <v>0</v>
      </c>
      <c r="E67" s="46">
        <v>214776</v>
      </c>
      <c r="F67" s="46">
        <v>0</v>
      </c>
      <c r="G67" s="46">
        <v>81064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ref="O67:O79" si="14">SUM(D67:N67)</f>
        <v>295840</v>
      </c>
      <c r="P67" s="47">
        <f t="shared" si="7"/>
        <v>2.3340802221731312</v>
      </c>
      <c r="Q67" s="9"/>
    </row>
    <row r="68" spans="1:120">
      <c r="A68" s="12"/>
      <c r="B68" s="25">
        <v>361.3</v>
      </c>
      <c r="C68" s="20" t="s">
        <v>78</v>
      </c>
      <c r="D68" s="46">
        <v>-397153</v>
      </c>
      <c r="E68" s="46">
        <v>-114846</v>
      </c>
      <c r="F68" s="46">
        <v>0</v>
      </c>
      <c r="G68" s="46">
        <v>0</v>
      </c>
      <c r="H68" s="46">
        <v>0</v>
      </c>
      <c r="I68" s="46">
        <v>-707985</v>
      </c>
      <c r="J68" s="46">
        <v>-116336</v>
      </c>
      <c r="K68" s="46">
        <v>-53665034</v>
      </c>
      <c r="L68" s="46">
        <v>0</v>
      </c>
      <c r="M68" s="46">
        <v>0</v>
      </c>
      <c r="N68" s="46">
        <v>0</v>
      </c>
      <c r="O68" s="46">
        <f t="shared" si="14"/>
        <v>-55001354</v>
      </c>
      <c r="P68" s="47">
        <f t="shared" si="7"/>
        <v>-433.94257897560516</v>
      </c>
      <c r="Q68" s="9"/>
    </row>
    <row r="69" spans="1:120">
      <c r="A69" s="12"/>
      <c r="B69" s="25">
        <v>362</v>
      </c>
      <c r="C69" s="20" t="s">
        <v>79</v>
      </c>
      <c r="D69" s="46">
        <v>88570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88570</v>
      </c>
      <c r="P69" s="47">
        <f t="shared" ref="P69:P80" si="15">(O69/P$82)</f>
        <v>0.69878814655852561</v>
      </c>
      <c r="Q69" s="9"/>
    </row>
    <row r="70" spans="1:120">
      <c r="A70" s="12"/>
      <c r="B70" s="25">
        <v>364</v>
      </c>
      <c r="C70" s="20" t="s">
        <v>128</v>
      </c>
      <c r="D70" s="46">
        <v>63452</v>
      </c>
      <c r="E70" s="46">
        <v>0</v>
      </c>
      <c r="F70" s="46">
        <v>0</v>
      </c>
      <c r="G70" s="46">
        <v>0</v>
      </c>
      <c r="H70" s="46">
        <v>0</v>
      </c>
      <c r="I70" s="46">
        <v>-3623</v>
      </c>
      <c r="J70" s="46">
        <v>3217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63046</v>
      </c>
      <c r="P70" s="47">
        <f t="shared" si="15"/>
        <v>0.49741218796351816</v>
      </c>
      <c r="Q70" s="9"/>
    </row>
    <row r="71" spans="1:120">
      <c r="A71" s="12"/>
      <c r="B71" s="25">
        <v>365</v>
      </c>
      <c r="C71" s="20" t="s">
        <v>129</v>
      </c>
      <c r="D71" s="46">
        <v>66425</v>
      </c>
      <c r="E71" s="46">
        <v>0</v>
      </c>
      <c r="F71" s="46">
        <v>0</v>
      </c>
      <c r="G71" s="46">
        <v>0</v>
      </c>
      <c r="H71" s="46">
        <v>0</v>
      </c>
      <c r="I71" s="46">
        <v>18113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84538</v>
      </c>
      <c r="P71" s="47">
        <f t="shared" si="15"/>
        <v>0.666976993719822</v>
      </c>
      <c r="Q71" s="9"/>
    </row>
    <row r="72" spans="1:120">
      <c r="A72" s="12"/>
      <c r="B72" s="25">
        <v>366</v>
      </c>
      <c r="C72" s="20" t="s">
        <v>82</v>
      </c>
      <c r="D72" s="46">
        <v>23505</v>
      </c>
      <c r="E72" s="46">
        <v>112966</v>
      </c>
      <c r="F72" s="46">
        <v>0</v>
      </c>
      <c r="G72" s="46">
        <v>83659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220130</v>
      </c>
      <c r="P72" s="47">
        <f t="shared" si="15"/>
        <v>1.7367532426547165</v>
      </c>
      <c r="Q72" s="9"/>
    </row>
    <row r="73" spans="1:120">
      <c r="A73" s="12"/>
      <c r="B73" s="25">
        <v>368</v>
      </c>
      <c r="C73" s="20" t="s">
        <v>84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8456958</v>
      </c>
      <c r="L73" s="46">
        <v>0</v>
      </c>
      <c r="M73" s="46">
        <v>0</v>
      </c>
      <c r="N73" s="46">
        <v>0</v>
      </c>
      <c r="O73" s="46">
        <f t="shared" si="14"/>
        <v>8456958</v>
      </c>
      <c r="P73" s="47">
        <f t="shared" si="15"/>
        <v>66.722614952504188</v>
      </c>
      <c r="Q73" s="9"/>
    </row>
    <row r="74" spans="1:120">
      <c r="A74" s="12"/>
      <c r="B74" s="25">
        <v>369.9</v>
      </c>
      <c r="C74" s="20" t="s">
        <v>85</v>
      </c>
      <c r="D74" s="46">
        <v>67670</v>
      </c>
      <c r="E74" s="46">
        <v>0</v>
      </c>
      <c r="F74" s="46">
        <v>0</v>
      </c>
      <c r="G74" s="46">
        <v>0</v>
      </c>
      <c r="H74" s="46">
        <v>0</v>
      </c>
      <c r="I74" s="46">
        <v>231483</v>
      </c>
      <c r="J74" s="46">
        <v>396093</v>
      </c>
      <c r="K74" s="46">
        <v>21573</v>
      </c>
      <c r="L74" s="46">
        <v>0</v>
      </c>
      <c r="M74" s="46">
        <v>0</v>
      </c>
      <c r="N74" s="46">
        <v>0</v>
      </c>
      <c r="O74" s="46">
        <f t="shared" si="14"/>
        <v>716819</v>
      </c>
      <c r="P74" s="47">
        <f t="shared" si="15"/>
        <v>5.6554659639599834</v>
      </c>
      <c r="Q74" s="9"/>
    </row>
    <row r="75" spans="1:120" ht="15.75">
      <c r="A75" s="29" t="s">
        <v>52</v>
      </c>
      <c r="B75" s="30"/>
      <c r="C75" s="31"/>
      <c r="D75" s="32">
        <f t="shared" ref="D75:N75" si="16">SUM(D76:D79)</f>
        <v>3103086</v>
      </c>
      <c r="E75" s="32">
        <f t="shared" si="16"/>
        <v>302381</v>
      </c>
      <c r="F75" s="32">
        <f t="shared" si="16"/>
        <v>10878976</v>
      </c>
      <c r="G75" s="32">
        <f t="shared" si="16"/>
        <v>2860609</v>
      </c>
      <c r="H75" s="32">
        <f t="shared" si="16"/>
        <v>0</v>
      </c>
      <c r="I75" s="32">
        <f t="shared" si="16"/>
        <v>31164612</v>
      </c>
      <c r="J75" s="32">
        <f t="shared" si="16"/>
        <v>3127015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 t="shared" si="16"/>
        <v>0</v>
      </c>
      <c r="O75" s="32">
        <f t="shared" si="14"/>
        <v>51436679</v>
      </c>
      <c r="P75" s="45">
        <f t="shared" si="15"/>
        <v>405.81846656357499</v>
      </c>
      <c r="Q75" s="9"/>
    </row>
    <row r="76" spans="1:120">
      <c r="A76" s="12"/>
      <c r="B76" s="25">
        <v>381</v>
      </c>
      <c r="C76" s="20" t="s">
        <v>86</v>
      </c>
      <c r="D76" s="46">
        <v>2457741</v>
      </c>
      <c r="E76" s="46">
        <v>124775</v>
      </c>
      <c r="F76" s="46">
        <v>10878976</v>
      </c>
      <c r="G76" s="46">
        <v>2860609</v>
      </c>
      <c r="H76" s="46">
        <v>0</v>
      </c>
      <c r="I76" s="46">
        <v>12359287</v>
      </c>
      <c r="J76" s="46">
        <v>3127015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31808403</v>
      </c>
      <c r="P76" s="47">
        <f t="shared" si="15"/>
        <v>250.95782970934454</v>
      </c>
      <c r="Q76" s="9"/>
    </row>
    <row r="77" spans="1:120">
      <c r="A77" s="12"/>
      <c r="B77" s="25">
        <v>383.1</v>
      </c>
      <c r="C77" s="20" t="s">
        <v>180</v>
      </c>
      <c r="D77" s="46">
        <v>288156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288156</v>
      </c>
      <c r="P77" s="47">
        <f t="shared" si="15"/>
        <v>2.2734559914160379</v>
      </c>
      <c r="Q77" s="9"/>
    </row>
    <row r="78" spans="1:120">
      <c r="A78" s="12"/>
      <c r="B78" s="25">
        <v>388.1</v>
      </c>
      <c r="C78" s="20" t="s">
        <v>150</v>
      </c>
      <c r="D78" s="46">
        <v>357189</v>
      </c>
      <c r="E78" s="46">
        <v>177606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4"/>
        <v>534795</v>
      </c>
      <c r="P78" s="47">
        <f t="shared" si="15"/>
        <v>4.2193565184460509</v>
      </c>
      <c r="Q78" s="9"/>
    </row>
    <row r="79" spans="1:120" ht="15.75" thickBot="1">
      <c r="A79" s="12"/>
      <c r="B79" s="25">
        <v>389.8</v>
      </c>
      <c r="C79" s="20" t="s">
        <v>88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18805325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4"/>
        <v>18805325</v>
      </c>
      <c r="P79" s="47">
        <f t="shared" si="15"/>
        <v>148.36782434436836</v>
      </c>
      <c r="Q79" s="9"/>
    </row>
    <row r="80" spans="1:120" ht="16.5" thickBot="1">
      <c r="A80" s="14" t="s">
        <v>71</v>
      </c>
      <c r="B80" s="23"/>
      <c r="C80" s="22"/>
      <c r="D80" s="15">
        <f t="shared" ref="D80:N80" si="17">SUM(D5,D13,D24,D42,D61,D65,D75)</f>
        <v>90464335</v>
      </c>
      <c r="E80" s="15">
        <f t="shared" si="17"/>
        <v>22376333</v>
      </c>
      <c r="F80" s="15">
        <f t="shared" si="17"/>
        <v>17971006</v>
      </c>
      <c r="G80" s="15">
        <f t="shared" si="17"/>
        <v>3455560</v>
      </c>
      <c r="H80" s="15">
        <f t="shared" si="17"/>
        <v>0</v>
      </c>
      <c r="I80" s="15">
        <f t="shared" si="17"/>
        <v>96640407</v>
      </c>
      <c r="J80" s="15">
        <f t="shared" si="17"/>
        <v>32711288</v>
      </c>
      <c r="K80" s="15">
        <f t="shared" si="17"/>
        <v>-39635147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>SUM(D80:N80)</f>
        <v>223983782</v>
      </c>
      <c r="P80" s="38">
        <f t="shared" si="15"/>
        <v>1767.1583141351343</v>
      </c>
      <c r="Q80" s="6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</row>
    <row r="81" spans="1:16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9"/>
    </row>
    <row r="82" spans="1:16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2"/>
      <c r="M82" s="118" t="s">
        <v>179</v>
      </c>
      <c r="N82" s="118"/>
      <c r="O82" s="118"/>
      <c r="P82" s="43">
        <v>126748</v>
      </c>
    </row>
    <row r="83" spans="1:16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7"/>
    </row>
    <row r="84" spans="1:16" ht="15.75" customHeight="1" thickBot="1">
      <c r="A84" s="120" t="s">
        <v>103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100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89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29"/>
      <c r="M3" s="130"/>
      <c r="N3" s="36"/>
      <c r="O3" s="37"/>
      <c r="P3" s="131" t="s">
        <v>163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164</v>
      </c>
      <c r="N4" s="35" t="s">
        <v>10</v>
      </c>
      <c r="O4" s="35" t="s">
        <v>165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166</v>
      </c>
      <c r="B5" s="26"/>
      <c r="C5" s="26"/>
      <c r="D5" s="27">
        <f t="shared" ref="D5:N5" si="0">SUM(D6:D12)</f>
        <v>52399854</v>
      </c>
      <c r="E5" s="27">
        <f t="shared" si="0"/>
        <v>1462000</v>
      </c>
      <c r="F5" s="27">
        <f t="shared" si="0"/>
        <v>3563784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57425638</v>
      </c>
      <c r="P5" s="33">
        <f t="shared" ref="P5:P36" si="1">(O5/P$86)</f>
        <v>467.76881032867675</v>
      </c>
      <c r="Q5" s="6"/>
    </row>
    <row r="6" spans="1:134">
      <c r="A6" s="12"/>
      <c r="B6" s="25">
        <v>311</v>
      </c>
      <c r="C6" s="20" t="s">
        <v>3</v>
      </c>
      <c r="D6" s="46">
        <v>35683300</v>
      </c>
      <c r="E6" s="46">
        <v>1462000</v>
      </c>
      <c r="F6" s="46">
        <v>3563784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40709084</v>
      </c>
      <c r="P6" s="47">
        <f t="shared" si="1"/>
        <v>331.60171058526453</v>
      </c>
      <c r="Q6" s="9"/>
    </row>
    <row r="7" spans="1:134">
      <c r="A7" s="12"/>
      <c r="B7" s="25">
        <v>312.41000000000003</v>
      </c>
      <c r="C7" s="20" t="s">
        <v>167</v>
      </c>
      <c r="D7" s="46">
        <v>3817012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3817012</v>
      </c>
      <c r="P7" s="47">
        <f t="shared" si="1"/>
        <v>31.092021341587586</v>
      </c>
      <c r="Q7" s="9"/>
    </row>
    <row r="8" spans="1:134">
      <c r="A8" s="12"/>
      <c r="B8" s="25">
        <v>314.10000000000002</v>
      </c>
      <c r="C8" s="20" t="s">
        <v>12</v>
      </c>
      <c r="D8" s="46">
        <v>8050677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8050677</v>
      </c>
      <c r="P8" s="47">
        <f t="shared" si="1"/>
        <v>65.577949741375804</v>
      </c>
      <c r="Q8" s="9"/>
    </row>
    <row r="9" spans="1:134">
      <c r="A9" s="12"/>
      <c r="B9" s="25">
        <v>314.3</v>
      </c>
      <c r="C9" s="20" t="s">
        <v>13</v>
      </c>
      <c r="D9" s="46">
        <v>1639203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1639203</v>
      </c>
      <c r="P9" s="47">
        <f t="shared" si="1"/>
        <v>13.352364273204904</v>
      </c>
      <c r="Q9" s="9"/>
    </row>
    <row r="10" spans="1:134">
      <c r="A10" s="12"/>
      <c r="B10" s="25">
        <v>314.39999999999998</v>
      </c>
      <c r="C10" s="20" t="s">
        <v>14</v>
      </c>
      <c r="D10" s="46">
        <v>124899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124899</v>
      </c>
      <c r="P10" s="47">
        <f t="shared" si="1"/>
        <v>1.0173828045452695</v>
      </c>
      <c r="Q10" s="9"/>
    </row>
    <row r="11" spans="1:134">
      <c r="A11" s="12"/>
      <c r="B11" s="25">
        <v>315.10000000000002</v>
      </c>
      <c r="C11" s="20" t="s">
        <v>168</v>
      </c>
      <c r="D11" s="46">
        <v>2559292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2559292</v>
      </c>
      <c r="P11" s="47">
        <f t="shared" si="1"/>
        <v>20.847081822995154</v>
      </c>
      <c r="Q11" s="9"/>
    </row>
    <row r="12" spans="1:134">
      <c r="A12" s="12"/>
      <c r="B12" s="25">
        <v>316</v>
      </c>
      <c r="C12" s="20" t="s">
        <v>117</v>
      </c>
      <c r="D12" s="46">
        <v>525471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525471</v>
      </c>
      <c r="P12" s="47">
        <f t="shared" si="1"/>
        <v>4.2802997597034986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SUM(D14:D26)</f>
        <v>6319285</v>
      </c>
      <c r="E13" s="32">
        <f t="shared" si="3"/>
        <v>18384411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6827613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31531309</v>
      </c>
      <c r="P13" s="45">
        <f t="shared" si="1"/>
        <v>256.84282165112205</v>
      </c>
      <c r="Q13" s="10"/>
    </row>
    <row r="14" spans="1:134">
      <c r="A14" s="12"/>
      <c r="B14" s="25">
        <v>322</v>
      </c>
      <c r="C14" s="20" t="s">
        <v>169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6306621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6306621</v>
      </c>
      <c r="P14" s="47">
        <f t="shared" si="1"/>
        <v>51.371490245591168</v>
      </c>
      <c r="Q14" s="9"/>
    </row>
    <row r="15" spans="1:134">
      <c r="A15" s="12"/>
      <c r="B15" s="25">
        <v>323.10000000000002</v>
      </c>
      <c r="C15" s="20" t="s">
        <v>18</v>
      </c>
      <c r="D15" s="46">
        <v>5682439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6" si="4">SUM(D15:N15)</f>
        <v>5682439</v>
      </c>
      <c r="P15" s="47">
        <f t="shared" si="1"/>
        <v>46.287125809473388</v>
      </c>
      <c r="Q15" s="9"/>
    </row>
    <row r="16" spans="1:134">
      <c r="A16" s="12"/>
      <c r="B16" s="25">
        <v>323.39999999999998</v>
      </c>
      <c r="C16" s="20" t="s">
        <v>19</v>
      </c>
      <c r="D16" s="46">
        <v>40916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40916</v>
      </c>
      <c r="P16" s="47">
        <f t="shared" si="1"/>
        <v>0.33328717468333807</v>
      </c>
      <c r="Q16" s="9"/>
    </row>
    <row r="17" spans="1:17">
      <c r="A17" s="12"/>
      <c r="B17" s="25">
        <v>323.7</v>
      </c>
      <c r="C17" s="20" t="s">
        <v>20</v>
      </c>
      <c r="D17" s="46">
        <v>462736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462736</v>
      </c>
      <c r="P17" s="47">
        <f t="shared" si="1"/>
        <v>3.769282776035515</v>
      </c>
      <c r="Q17" s="9"/>
    </row>
    <row r="18" spans="1:17">
      <c r="A18" s="12"/>
      <c r="B18" s="25">
        <v>324.11</v>
      </c>
      <c r="C18" s="20" t="s">
        <v>21</v>
      </c>
      <c r="D18" s="46">
        <v>0</v>
      </c>
      <c r="E18" s="46">
        <v>2502798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2502798</v>
      </c>
      <c r="P18" s="47">
        <f t="shared" si="1"/>
        <v>20.386901804260173</v>
      </c>
      <c r="Q18" s="9"/>
    </row>
    <row r="19" spans="1:17">
      <c r="A19" s="12"/>
      <c r="B19" s="25">
        <v>324.12</v>
      </c>
      <c r="C19" s="20" t="s">
        <v>105</v>
      </c>
      <c r="D19" s="46">
        <v>0</v>
      </c>
      <c r="E19" s="46">
        <v>488603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488603</v>
      </c>
      <c r="P19" s="47">
        <f t="shared" si="1"/>
        <v>3.9799861524050013</v>
      </c>
      <c r="Q19" s="9"/>
    </row>
    <row r="20" spans="1:17">
      <c r="A20" s="12"/>
      <c r="B20" s="25">
        <v>324.31</v>
      </c>
      <c r="C20" s="20" t="s">
        <v>23</v>
      </c>
      <c r="D20" s="46">
        <v>0</v>
      </c>
      <c r="E20" s="46">
        <v>10739561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10739561</v>
      </c>
      <c r="P20" s="47">
        <f t="shared" si="1"/>
        <v>87.480641876756408</v>
      </c>
      <c r="Q20" s="9"/>
    </row>
    <row r="21" spans="1:17">
      <c r="A21" s="12"/>
      <c r="B21" s="25">
        <v>324.32</v>
      </c>
      <c r="C21" s="20" t="s">
        <v>106</v>
      </c>
      <c r="D21" s="46">
        <v>0</v>
      </c>
      <c r="E21" s="46">
        <v>909694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909694</v>
      </c>
      <c r="P21" s="47">
        <f t="shared" si="1"/>
        <v>7.4100435791960253</v>
      </c>
      <c r="Q21" s="9"/>
    </row>
    <row r="22" spans="1:17">
      <c r="A22" s="12"/>
      <c r="B22" s="25">
        <v>324.61</v>
      </c>
      <c r="C22" s="20" t="s">
        <v>99</v>
      </c>
      <c r="D22" s="46">
        <v>0</v>
      </c>
      <c r="E22" s="46">
        <v>3185246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3185246</v>
      </c>
      <c r="P22" s="47">
        <f t="shared" si="1"/>
        <v>25.945880340487925</v>
      </c>
      <c r="Q22" s="9"/>
    </row>
    <row r="23" spans="1:17">
      <c r="A23" s="12"/>
      <c r="B23" s="25">
        <v>324.62</v>
      </c>
      <c r="C23" s="20" t="s">
        <v>107</v>
      </c>
      <c r="D23" s="46">
        <v>0</v>
      </c>
      <c r="E23" s="46">
        <v>558509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558509</v>
      </c>
      <c r="P23" s="47">
        <f t="shared" si="1"/>
        <v>4.5494155500346194</v>
      </c>
      <c r="Q23" s="9"/>
    </row>
    <row r="24" spans="1:17">
      <c r="A24" s="12"/>
      <c r="B24" s="25">
        <v>325.10000000000002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442631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442631</v>
      </c>
      <c r="P24" s="47">
        <f t="shared" si="1"/>
        <v>3.6055146010670795</v>
      </c>
      <c r="Q24" s="9"/>
    </row>
    <row r="25" spans="1:17">
      <c r="A25" s="12"/>
      <c r="B25" s="25">
        <v>325.2</v>
      </c>
      <c r="C25" s="20" t="s">
        <v>155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78361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78361</v>
      </c>
      <c r="P25" s="47">
        <f t="shared" si="1"/>
        <v>0.63830081863723376</v>
      </c>
      <c r="Q25" s="9"/>
    </row>
    <row r="26" spans="1:17">
      <c r="A26" s="12"/>
      <c r="B26" s="25">
        <v>329.1</v>
      </c>
      <c r="C26" s="20" t="s">
        <v>170</v>
      </c>
      <c r="D26" s="46">
        <v>133194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133194</v>
      </c>
      <c r="P26" s="47">
        <f t="shared" si="1"/>
        <v>1.0849509224941962</v>
      </c>
      <c r="Q26" s="9"/>
    </row>
    <row r="27" spans="1:17" ht="15.75">
      <c r="A27" s="29" t="s">
        <v>171</v>
      </c>
      <c r="B27" s="30"/>
      <c r="C27" s="31"/>
      <c r="D27" s="32">
        <f t="shared" ref="D27:N27" si="5">SUM(D28:D43)</f>
        <v>14055515</v>
      </c>
      <c r="E27" s="32">
        <f t="shared" si="5"/>
        <v>2056044</v>
      </c>
      <c r="F27" s="32">
        <f t="shared" si="5"/>
        <v>0</v>
      </c>
      <c r="G27" s="32">
        <f t="shared" si="5"/>
        <v>2205732</v>
      </c>
      <c r="H27" s="32">
        <f t="shared" si="5"/>
        <v>0</v>
      </c>
      <c r="I27" s="32">
        <f t="shared" si="5"/>
        <v>2981046</v>
      </c>
      <c r="J27" s="32">
        <f t="shared" si="5"/>
        <v>4243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21302580</v>
      </c>
      <c r="P27" s="45">
        <f t="shared" si="1"/>
        <v>173.52323544984318</v>
      </c>
      <c r="Q27" s="10"/>
    </row>
    <row r="28" spans="1:17">
      <c r="A28" s="12"/>
      <c r="B28" s="25">
        <v>331.2</v>
      </c>
      <c r="C28" s="20" t="s">
        <v>25</v>
      </c>
      <c r="D28" s="46">
        <v>100928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100928</v>
      </c>
      <c r="P28" s="47">
        <f t="shared" si="1"/>
        <v>0.82212356942125198</v>
      </c>
      <c r="Q28" s="9"/>
    </row>
    <row r="29" spans="1:17">
      <c r="A29" s="12"/>
      <c r="B29" s="25">
        <v>331.49</v>
      </c>
      <c r="C29" s="20" t="s">
        <v>118</v>
      </c>
      <c r="D29" s="46">
        <v>0</v>
      </c>
      <c r="E29" s="46">
        <v>0</v>
      </c>
      <c r="F29" s="46">
        <v>0</v>
      </c>
      <c r="G29" s="46">
        <v>1707149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9" si="6">SUM(D29:N29)</f>
        <v>1707149</v>
      </c>
      <c r="P29" s="47">
        <f t="shared" si="1"/>
        <v>13.905828208365577</v>
      </c>
      <c r="Q29" s="9"/>
    </row>
    <row r="30" spans="1:17">
      <c r="A30" s="12"/>
      <c r="B30" s="25">
        <v>331.5</v>
      </c>
      <c r="C30" s="20" t="s">
        <v>27</v>
      </c>
      <c r="D30" s="46">
        <v>0</v>
      </c>
      <c r="E30" s="46">
        <v>1585785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1585785</v>
      </c>
      <c r="P30" s="47">
        <f t="shared" si="1"/>
        <v>12.917240255773224</v>
      </c>
      <c r="Q30" s="9"/>
    </row>
    <row r="31" spans="1:17">
      <c r="A31" s="12"/>
      <c r="B31" s="25">
        <v>331.9</v>
      </c>
      <c r="C31" s="20" t="s">
        <v>28</v>
      </c>
      <c r="D31" s="46">
        <v>237711</v>
      </c>
      <c r="E31" s="46">
        <v>0</v>
      </c>
      <c r="F31" s="46">
        <v>0</v>
      </c>
      <c r="G31" s="46">
        <v>0</v>
      </c>
      <c r="H31" s="46">
        <v>0</v>
      </c>
      <c r="I31" s="46">
        <v>39192</v>
      </c>
      <c r="J31" s="46">
        <v>1055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277958</v>
      </c>
      <c r="P31" s="47">
        <f t="shared" si="1"/>
        <v>2.2641469474198672</v>
      </c>
      <c r="Q31" s="9"/>
    </row>
    <row r="32" spans="1:17">
      <c r="A32" s="12"/>
      <c r="B32" s="25">
        <v>334.49</v>
      </c>
      <c r="C32" s="20" t="s">
        <v>32</v>
      </c>
      <c r="D32" s="46">
        <v>0</v>
      </c>
      <c r="E32" s="46">
        <v>0</v>
      </c>
      <c r="F32" s="46">
        <v>0</v>
      </c>
      <c r="G32" s="46">
        <v>474051</v>
      </c>
      <c r="H32" s="46">
        <v>0</v>
      </c>
      <c r="I32" s="46">
        <v>0</v>
      </c>
      <c r="J32" s="46">
        <v>176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474227</v>
      </c>
      <c r="P32" s="47">
        <f t="shared" si="1"/>
        <v>3.8628843725817621</v>
      </c>
      <c r="Q32" s="9"/>
    </row>
    <row r="33" spans="1:17">
      <c r="A33" s="12"/>
      <c r="B33" s="25">
        <v>334.5</v>
      </c>
      <c r="C33" s="20" t="s">
        <v>33</v>
      </c>
      <c r="D33" s="46">
        <v>0</v>
      </c>
      <c r="E33" s="46">
        <v>465288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465288</v>
      </c>
      <c r="P33" s="47">
        <f t="shared" si="1"/>
        <v>3.7900704598216106</v>
      </c>
      <c r="Q33" s="9"/>
    </row>
    <row r="34" spans="1:17">
      <c r="A34" s="12"/>
      <c r="B34" s="25">
        <v>334.9</v>
      </c>
      <c r="C34" s="20" t="s">
        <v>35</v>
      </c>
      <c r="D34" s="46">
        <v>21549</v>
      </c>
      <c r="E34" s="46">
        <v>0</v>
      </c>
      <c r="F34" s="46">
        <v>0</v>
      </c>
      <c r="G34" s="46">
        <v>0</v>
      </c>
      <c r="H34" s="46">
        <v>0</v>
      </c>
      <c r="I34" s="46">
        <v>11478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33027</v>
      </c>
      <c r="P34" s="47">
        <f t="shared" si="1"/>
        <v>0.26902618824583552</v>
      </c>
      <c r="Q34" s="9"/>
    </row>
    <row r="35" spans="1:17">
      <c r="A35" s="12"/>
      <c r="B35" s="25">
        <v>335.125</v>
      </c>
      <c r="C35" s="20" t="s">
        <v>172</v>
      </c>
      <c r="D35" s="46">
        <v>5466964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5466964</v>
      </c>
      <c r="P35" s="47">
        <f t="shared" si="1"/>
        <v>44.531943143404064</v>
      </c>
      <c r="Q35" s="9"/>
    </row>
    <row r="36" spans="1:17">
      <c r="A36" s="12"/>
      <c r="B36" s="25">
        <v>335.14</v>
      </c>
      <c r="C36" s="20" t="s">
        <v>120</v>
      </c>
      <c r="D36" s="46">
        <v>2698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2698</v>
      </c>
      <c r="P36" s="47">
        <f t="shared" si="1"/>
        <v>2.1976947827149432E-2</v>
      </c>
      <c r="Q36" s="9"/>
    </row>
    <row r="37" spans="1:17">
      <c r="A37" s="12"/>
      <c r="B37" s="25">
        <v>335.15</v>
      </c>
      <c r="C37" s="20" t="s">
        <v>121</v>
      </c>
      <c r="D37" s="46">
        <v>24909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24909</v>
      </c>
      <c r="P37" s="47">
        <f t="shared" ref="P37:P68" si="7">(O37/P$86)</f>
        <v>0.20289984930558383</v>
      </c>
      <c r="Q37" s="9"/>
    </row>
    <row r="38" spans="1:17">
      <c r="A38" s="12"/>
      <c r="B38" s="25">
        <v>335.18</v>
      </c>
      <c r="C38" s="20" t="s">
        <v>173</v>
      </c>
      <c r="D38" s="46">
        <v>7563292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7563292</v>
      </c>
      <c r="P38" s="47">
        <f t="shared" si="7"/>
        <v>61.607884983505073</v>
      </c>
      <c r="Q38" s="9"/>
    </row>
    <row r="39" spans="1:17">
      <c r="A39" s="12"/>
      <c r="B39" s="25">
        <v>335.21</v>
      </c>
      <c r="C39" s="20" t="s">
        <v>40</v>
      </c>
      <c r="D39" s="46">
        <v>32521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32521</v>
      </c>
      <c r="P39" s="47">
        <f t="shared" si="7"/>
        <v>0.26490449232273044</v>
      </c>
      <c r="Q39" s="9"/>
    </row>
    <row r="40" spans="1:17">
      <c r="A40" s="12"/>
      <c r="B40" s="25">
        <v>335.48</v>
      </c>
      <c r="C40" s="20" t="s">
        <v>41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49439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49439</v>
      </c>
      <c r="P40" s="47">
        <f t="shared" si="7"/>
        <v>0.40271249949089727</v>
      </c>
      <c r="Q40" s="9"/>
    </row>
    <row r="41" spans="1:17">
      <c r="A41" s="12"/>
      <c r="B41" s="25">
        <v>337.2</v>
      </c>
      <c r="C41" s="20" t="s">
        <v>42</v>
      </c>
      <c r="D41" s="46">
        <v>181700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181700</v>
      </c>
      <c r="P41" s="47">
        <f t="shared" si="7"/>
        <v>1.480063536024111</v>
      </c>
      <c r="Q41" s="9"/>
    </row>
    <row r="42" spans="1:17">
      <c r="A42" s="12"/>
      <c r="B42" s="25">
        <v>337.5</v>
      </c>
      <c r="C42" s="20" t="s">
        <v>43</v>
      </c>
      <c r="D42" s="46">
        <v>381307</v>
      </c>
      <c r="E42" s="46">
        <v>4971</v>
      </c>
      <c r="F42" s="46">
        <v>0</v>
      </c>
      <c r="G42" s="46">
        <v>24532</v>
      </c>
      <c r="H42" s="46">
        <v>0</v>
      </c>
      <c r="I42" s="46">
        <v>85863</v>
      </c>
      <c r="J42" s="46">
        <v>3012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499685</v>
      </c>
      <c r="P42" s="47">
        <f t="shared" si="7"/>
        <v>4.0702561805074735</v>
      </c>
      <c r="Q42" s="9"/>
    </row>
    <row r="43" spans="1:17">
      <c r="A43" s="12"/>
      <c r="B43" s="25">
        <v>338</v>
      </c>
      <c r="C43" s="20" t="s">
        <v>45</v>
      </c>
      <c r="D43" s="46">
        <v>41936</v>
      </c>
      <c r="E43" s="46">
        <v>0</v>
      </c>
      <c r="F43" s="46">
        <v>0</v>
      </c>
      <c r="G43" s="46">
        <v>0</v>
      </c>
      <c r="H43" s="46">
        <v>0</v>
      </c>
      <c r="I43" s="46">
        <v>2795074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2837010</v>
      </c>
      <c r="P43" s="47">
        <f t="shared" si="7"/>
        <v>23.109273815826988</v>
      </c>
      <c r="Q43" s="9"/>
    </row>
    <row r="44" spans="1:17" ht="15.75">
      <c r="A44" s="29" t="s">
        <v>50</v>
      </c>
      <c r="B44" s="30"/>
      <c r="C44" s="31"/>
      <c r="D44" s="32">
        <f t="shared" ref="D44:N44" si="8">SUM(D45:D63)</f>
        <v>5599477</v>
      </c>
      <c r="E44" s="32">
        <f t="shared" si="8"/>
        <v>1016561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52361701</v>
      </c>
      <c r="J44" s="32">
        <f t="shared" si="8"/>
        <v>26673388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O44" s="32">
        <f>SUM(D44:N44)</f>
        <v>85651127</v>
      </c>
      <c r="P44" s="45">
        <f t="shared" si="7"/>
        <v>697.68359874557086</v>
      </c>
      <c r="Q44" s="10"/>
    </row>
    <row r="45" spans="1:17">
      <c r="A45" s="12"/>
      <c r="B45" s="25">
        <v>341.2</v>
      </c>
      <c r="C45" s="20" t="s">
        <v>124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26673388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63" si="9">SUM(D45:N45)</f>
        <v>26673388</v>
      </c>
      <c r="P45" s="47">
        <f t="shared" si="7"/>
        <v>217.27192603755142</v>
      </c>
      <c r="Q45" s="9"/>
    </row>
    <row r="46" spans="1:17">
      <c r="A46" s="12"/>
      <c r="B46" s="25">
        <v>341.3</v>
      </c>
      <c r="C46" s="20" t="s">
        <v>125</v>
      </c>
      <c r="D46" s="46">
        <v>965303</v>
      </c>
      <c r="E46" s="46">
        <v>285764</v>
      </c>
      <c r="F46" s="46">
        <v>0</v>
      </c>
      <c r="G46" s="46">
        <v>0</v>
      </c>
      <c r="H46" s="46">
        <v>0</v>
      </c>
      <c r="I46" s="46">
        <v>151776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1402843</v>
      </c>
      <c r="P46" s="47">
        <f t="shared" si="7"/>
        <v>11.427059829756038</v>
      </c>
      <c r="Q46" s="9"/>
    </row>
    <row r="47" spans="1:17">
      <c r="A47" s="12"/>
      <c r="B47" s="25">
        <v>341.9</v>
      </c>
      <c r="C47" s="20" t="s">
        <v>143</v>
      </c>
      <c r="D47" s="46">
        <v>1647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1647</v>
      </c>
      <c r="P47" s="47">
        <f t="shared" si="7"/>
        <v>1.3415875860383659E-2</v>
      </c>
      <c r="Q47" s="9"/>
    </row>
    <row r="48" spans="1:17">
      <c r="A48" s="12"/>
      <c r="B48" s="25">
        <v>342.1</v>
      </c>
      <c r="C48" s="20" t="s">
        <v>55</v>
      </c>
      <c r="D48" s="46">
        <v>10492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10492</v>
      </c>
      <c r="P48" s="47">
        <f t="shared" si="7"/>
        <v>8.5464098073555164E-2</v>
      </c>
      <c r="Q48" s="9"/>
    </row>
    <row r="49" spans="1:17">
      <c r="A49" s="12"/>
      <c r="B49" s="25">
        <v>342.5</v>
      </c>
      <c r="C49" s="20" t="s">
        <v>57</v>
      </c>
      <c r="D49" s="46">
        <v>74255</v>
      </c>
      <c r="E49" s="46">
        <v>0</v>
      </c>
      <c r="F49" s="46">
        <v>0</v>
      </c>
      <c r="G49" s="46">
        <v>0</v>
      </c>
      <c r="H49" s="46">
        <v>0</v>
      </c>
      <c r="I49" s="46">
        <v>368850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443105</v>
      </c>
      <c r="P49" s="47">
        <f t="shared" si="7"/>
        <v>3.6093756363784468</v>
      </c>
      <c r="Q49" s="9"/>
    </row>
    <row r="50" spans="1:17">
      <c r="A50" s="12"/>
      <c r="B50" s="25">
        <v>342.9</v>
      </c>
      <c r="C50" s="20" t="s">
        <v>58</v>
      </c>
      <c r="D50" s="46">
        <v>29140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29140</v>
      </c>
      <c r="P50" s="47">
        <f t="shared" si="7"/>
        <v>0.23736406956380077</v>
      </c>
      <c r="Q50" s="9"/>
    </row>
    <row r="51" spans="1:17">
      <c r="A51" s="12"/>
      <c r="B51" s="25">
        <v>343.3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18269095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18269095</v>
      </c>
      <c r="P51" s="47">
        <f t="shared" si="7"/>
        <v>148.81354620616625</v>
      </c>
      <c r="Q51" s="9"/>
    </row>
    <row r="52" spans="1:17">
      <c r="A52" s="12"/>
      <c r="B52" s="25">
        <v>343.4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11856182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11856182</v>
      </c>
      <c r="P52" s="47">
        <f t="shared" si="7"/>
        <v>96.576239156111271</v>
      </c>
      <c r="Q52" s="9"/>
    </row>
    <row r="53" spans="1:17">
      <c r="A53" s="12"/>
      <c r="B53" s="25">
        <v>343.5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12939080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12939080</v>
      </c>
      <c r="P53" s="47">
        <f t="shared" si="7"/>
        <v>105.397140878915</v>
      </c>
      <c r="Q53" s="9"/>
    </row>
    <row r="54" spans="1:17">
      <c r="A54" s="12"/>
      <c r="B54" s="25">
        <v>343.6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1385587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1385587</v>
      </c>
      <c r="P54" s="47">
        <f t="shared" si="7"/>
        <v>11.28649859487639</v>
      </c>
      <c r="Q54" s="9"/>
    </row>
    <row r="55" spans="1:17">
      <c r="A55" s="12"/>
      <c r="B55" s="25">
        <v>343.7</v>
      </c>
      <c r="C55" s="20" t="s">
        <v>63</v>
      </c>
      <c r="D55" s="46">
        <v>0</v>
      </c>
      <c r="E55" s="46">
        <v>98736</v>
      </c>
      <c r="F55" s="46">
        <v>0</v>
      </c>
      <c r="G55" s="46">
        <v>0</v>
      </c>
      <c r="H55" s="46">
        <v>0</v>
      </c>
      <c r="I55" s="46">
        <v>7391131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7489867</v>
      </c>
      <c r="P55" s="47">
        <f t="shared" si="7"/>
        <v>61.009791064228402</v>
      </c>
      <c r="Q55" s="9"/>
    </row>
    <row r="56" spans="1:17">
      <c r="A56" s="12"/>
      <c r="B56" s="25">
        <v>343.9</v>
      </c>
      <c r="C56" s="20" t="s">
        <v>64</v>
      </c>
      <c r="D56" s="46">
        <v>0</v>
      </c>
      <c r="E56" s="46">
        <v>6742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6742</v>
      </c>
      <c r="P56" s="47">
        <f t="shared" si="7"/>
        <v>5.4917932635523151E-2</v>
      </c>
      <c r="Q56" s="9"/>
    </row>
    <row r="57" spans="1:17">
      <c r="A57" s="12"/>
      <c r="B57" s="25">
        <v>344.9</v>
      </c>
      <c r="C57" s="20" t="s">
        <v>126</v>
      </c>
      <c r="D57" s="46">
        <v>598919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9"/>
        <v>598919</v>
      </c>
      <c r="P57" s="47">
        <f t="shared" si="7"/>
        <v>4.8785810287948523</v>
      </c>
      <c r="Q57" s="9"/>
    </row>
    <row r="58" spans="1:17">
      <c r="A58" s="12"/>
      <c r="B58" s="25">
        <v>345.9</v>
      </c>
      <c r="C58" s="20" t="s">
        <v>66</v>
      </c>
      <c r="D58" s="46">
        <v>0</v>
      </c>
      <c r="E58" s="46">
        <v>625319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9"/>
        <v>625319</v>
      </c>
      <c r="P58" s="47">
        <f t="shared" si="7"/>
        <v>5.0936260334785972</v>
      </c>
      <c r="Q58" s="9"/>
    </row>
    <row r="59" spans="1:17">
      <c r="A59" s="12"/>
      <c r="B59" s="25">
        <v>347.2</v>
      </c>
      <c r="C59" s="20" t="s">
        <v>67</v>
      </c>
      <c r="D59" s="46">
        <v>177839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9"/>
        <v>177839</v>
      </c>
      <c r="P59" s="47">
        <f t="shared" si="7"/>
        <v>1.4486132040891133</v>
      </c>
      <c r="Q59" s="9"/>
    </row>
    <row r="60" spans="1:17">
      <c r="A60" s="12"/>
      <c r="B60" s="25">
        <v>347.4</v>
      </c>
      <c r="C60" s="20" t="s">
        <v>68</v>
      </c>
      <c r="D60" s="46">
        <v>12413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9"/>
        <v>12413</v>
      </c>
      <c r="P60" s="47">
        <f t="shared" si="7"/>
        <v>0.10111188042194437</v>
      </c>
      <c r="Q60" s="9"/>
    </row>
    <row r="61" spans="1:17">
      <c r="A61" s="12"/>
      <c r="B61" s="25">
        <v>347.5</v>
      </c>
      <c r="C61" s="20" t="s">
        <v>69</v>
      </c>
      <c r="D61" s="46">
        <v>121555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9"/>
        <v>121555</v>
      </c>
      <c r="P61" s="47">
        <f t="shared" si="7"/>
        <v>0.99014377061866166</v>
      </c>
      <c r="Q61" s="9"/>
    </row>
    <row r="62" spans="1:17">
      <c r="A62" s="12"/>
      <c r="B62" s="25">
        <v>347.9</v>
      </c>
      <c r="C62" s="20" t="s">
        <v>70</v>
      </c>
      <c r="D62" s="46">
        <v>292647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9"/>
        <v>292647</v>
      </c>
      <c r="P62" s="47">
        <f t="shared" si="7"/>
        <v>2.3837983138516678</v>
      </c>
      <c r="Q62" s="9"/>
    </row>
    <row r="63" spans="1:17">
      <c r="A63" s="12"/>
      <c r="B63" s="25">
        <v>349</v>
      </c>
      <c r="C63" s="20" t="s">
        <v>174</v>
      </c>
      <c r="D63" s="46">
        <v>3315267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9"/>
        <v>3315267</v>
      </c>
      <c r="P63" s="47">
        <f t="shared" si="7"/>
        <v>27.004985134199487</v>
      </c>
      <c r="Q63" s="9"/>
    </row>
    <row r="64" spans="1:17" ht="15.75">
      <c r="A64" s="29" t="s">
        <v>51</v>
      </c>
      <c r="B64" s="30"/>
      <c r="C64" s="31"/>
      <c r="D64" s="32">
        <f t="shared" ref="D64:N64" si="10">SUM(D65:D67)</f>
        <v>475189</v>
      </c>
      <c r="E64" s="32">
        <f t="shared" si="10"/>
        <v>39342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0</v>
      </c>
      <c r="J64" s="32">
        <f t="shared" si="10"/>
        <v>0</v>
      </c>
      <c r="K64" s="32">
        <f t="shared" si="10"/>
        <v>0</v>
      </c>
      <c r="L64" s="32">
        <f t="shared" si="10"/>
        <v>0</v>
      </c>
      <c r="M64" s="32">
        <f t="shared" si="10"/>
        <v>0</v>
      </c>
      <c r="N64" s="32">
        <f t="shared" si="10"/>
        <v>0</v>
      </c>
      <c r="O64" s="32">
        <f t="shared" ref="O64:O69" si="11">SUM(D64:N64)</f>
        <v>514531</v>
      </c>
      <c r="P64" s="45">
        <f t="shared" si="7"/>
        <v>4.1911864130656129</v>
      </c>
      <c r="Q64" s="10"/>
    </row>
    <row r="65" spans="1:17">
      <c r="A65" s="13"/>
      <c r="B65" s="39">
        <v>351.1</v>
      </c>
      <c r="C65" s="21" t="s">
        <v>73</v>
      </c>
      <c r="D65" s="46">
        <v>242850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1"/>
        <v>242850</v>
      </c>
      <c r="P65" s="47">
        <f t="shared" si="7"/>
        <v>1.9781696737669532</v>
      </c>
      <c r="Q65" s="9"/>
    </row>
    <row r="66" spans="1:17">
      <c r="A66" s="13"/>
      <c r="B66" s="39">
        <v>354</v>
      </c>
      <c r="C66" s="21" t="s">
        <v>74</v>
      </c>
      <c r="D66" s="46">
        <v>232339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1"/>
        <v>232339</v>
      </c>
      <c r="P66" s="47">
        <f t="shared" si="7"/>
        <v>1.8925508084551785</v>
      </c>
      <c r="Q66" s="9"/>
    </row>
    <row r="67" spans="1:17">
      <c r="A67" s="13"/>
      <c r="B67" s="39">
        <v>359</v>
      </c>
      <c r="C67" s="21" t="s">
        <v>75</v>
      </c>
      <c r="D67" s="46">
        <v>0</v>
      </c>
      <c r="E67" s="46">
        <v>39342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1"/>
        <v>39342</v>
      </c>
      <c r="P67" s="47">
        <f t="shared" si="7"/>
        <v>0.32046593084348146</v>
      </c>
      <c r="Q67" s="9"/>
    </row>
    <row r="68" spans="1:17" ht="15.75">
      <c r="A68" s="29" t="s">
        <v>4</v>
      </c>
      <c r="B68" s="30"/>
      <c r="C68" s="31"/>
      <c r="D68" s="32">
        <f t="shared" ref="D68:N68" si="12">SUM(D69:D77)</f>
        <v>898230</v>
      </c>
      <c r="E68" s="32">
        <f t="shared" si="12"/>
        <v>61021</v>
      </c>
      <c r="F68" s="32">
        <f t="shared" si="12"/>
        <v>3633</v>
      </c>
      <c r="G68" s="32">
        <f t="shared" si="12"/>
        <v>77825</v>
      </c>
      <c r="H68" s="32">
        <f t="shared" si="12"/>
        <v>0</v>
      </c>
      <c r="I68" s="32">
        <f t="shared" si="12"/>
        <v>337393</v>
      </c>
      <c r="J68" s="32">
        <f t="shared" si="12"/>
        <v>481859</v>
      </c>
      <c r="K68" s="32">
        <f t="shared" si="12"/>
        <v>52250931</v>
      </c>
      <c r="L68" s="32">
        <f t="shared" si="12"/>
        <v>0</v>
      </c>
      <c r="M68" s="32">
        <f t="shared" si="12"/>
        <v>0</v>
      </c>
      <c r="N68" s="32">
        <f t="shared" si="12"/>
        <v>0</v>
      </c>
      <c r="O68" s="32">
        <f t="shared" si="11"/>
        <v>54110892</v>
      </c>
      <c r="P68" s="45">
        <f t="shared" si="7"/>
        <v>440.7680690750621</v>
      </c>
      <c r="Q68" s="10"/>
    </row>
    <row r="69" spans="1:17">
      <c r="A69" s="12"/>
      <c r="B69" s="25">
        <v>361.1</v>
      </c>
      <c r="C69" s="20" t="s">
        <v>76</v>
      </c>
      <c r="D69" s="46">
        <v>148591</v>
      </c>
      <c r="E69" s="46">
        <v>9603</v>
      </c>
      <c r="F69" s="46">
        <v>3633</v>
      </c>
      <c r="G69" s="46">
        <v>50974</v>
      </c>
      <c r="H69" s="46">
        <v>0</v>
      </c>
      <c r="I69" s="46">
        <v>375066</v>
      </c>
      <c r="J69" s="46">
        <v>26271</v>
      </c>
      <c r="K69" s="46">
        <v>4837100</v>
      </c>
      <c r="L69" s="46">
        <v>0</v>
      </c>
      <c r="M69" s="46">
        <v>0</v>
      </c>
      <c r="N69" s="46">
        <v>0</v>
      </c>
      <c r="O69" s="46">
        <f t="shared" si="11"/>
        <v>5451238</v>
      </c>
      <c r="P69" s="47">
        <f t="shared" ref="P69:P84" si="13">(O69/P$86)</f>
        <v>44.403844744023132</v>
      </c>
      <c r="Q69" s="9"/>
    </row>
    <row r="70" spans="1:17">
      <c r="A70" s="12"/>
      <c r="B70" s="25">
        <v>361.2</v>
      </c>
      <c r="C70" s="20" t="s">
        <v>77</v>
      </c>
      <c r="D70" s="46">
        <v>0</v>
      </c>
      <c r="E70" s="46">
        <v>36581</v>
      </c>
      <c r="F70" s="46">
        <v>0</v>
      </c>
      <c r="G70" s="46">
        <v>491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ref="O70:O77" si="14">SUM(D70:N70)</f>
        <v>37072</v>
      </c>
      <c r="P70" s="47">
        <f t="shared" si="13"/>
        <v>0.30197531869832606</v>
      </c>
      <c r="Q70" s="9"/>
    </row>
    <row r="71" spans="1:17">
      <c r="A71" s="12"/>
      <c r="B71" s="25">
        <v>361.3</v>
      </c>
      <c r="C71" s="20" t="s">
        <v>78</v>
      </c>
      <c r="D71" s="46">
        <v>-92800</v>
      </c>
      <c r="E71" s="46">
        <v>-6625</v>
      </c>
      <c r="F71" s="46">
        <v>0</v>
      </c>
      <c r="G71" s="46">
        <v>26360</v>
      </c>
      <c r="H71" s="46">
        <v>0</v>
      </c>
      <c r="I71" s="46">
        <v>-237839</v>
      </c>
      <c r="J71" s="46">
        <v>0</v>
      </c>
      <c r="K71" s="46">
        <v>39958093</v>
      </c>
      <c r="L71" s="46">
        <v>0</v>
      </c>
      <c r="M71" s="46">
        <v>0</v>
      </c>
      <c r="N71" s="46">
        <v>0</v>
      </c>
      <c r="O71" s="46">
        <f t="shared" si="14"/>
        <v>39647189</v>
      </c>
      <c r="P71" s="47">
        <f t="shared" si="13"/>
        <v>322.95189182584613</v>
      </c>
      <c r="Q71" s="9"/>
    </row>
    <row r="72" spans="1:17">
      <c r="A72" s="12"/>
      <c r="B72" s="25">
        <v>362</v>
      </c>
      <c r="C72" s="20" t="s">
        <v>79</v>
      </c>
      <c r="D72" s="46">
        <v>242195</v>
      </c>
      <c r="E72" s="46">
        <v>1900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244095</v>
      </c>
      <c r="P72" s="47">
        <f t="shared" si="13"/>
        <v>1.9883110006923796</v>
      </c>
      <c r="Q72" s="9"/>
    </row>
    <row r="73" spans="1:17">
      <c r="A73" s="12"/>
      <c r="B73" s="25">
        <v>364</v>
      </c>
      <c r="C73" s="20" t="s">
        <v>128</v>
      </c>
      <c r="D73" s="46">
        <v>52314</v>
      </c>
      <c r="E73" s="46">
        <v>0</v>
      </c>
      <c r="F73" s="46">
        <v>0</v>
      </c>
      <c r="G73" s="46">
        <v>0</v>
      </c>
      <c r="H73" s="46">
        <v>0</v>
      </c>
      <c r="I73" s="46">
        <v>-478838</v>
      </c>
      <c r="J73" s="46">
        <v>51598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-374926</v>
      </c>
      <c r="P73" s="47">
        <f t="shared" si="13"/>
        <v>-3.0540137661385574</v>
      </c>
      <c r="Q73" s="9"/>
    </row>
    <row r="74" spans="1:17">
      <c r="A74" s="12"/>
      <c r="B74" s="25">
        <v>365</v>
      </c>
      <c r="C74" s="20" t="s">
        <v>129</v>
      </c>
      <c r="D74" s="46">
        <v>143088</v>
      </c>
      <c r="E74" s="46">
        <v>829</v>
      </c>
      <c r="F74" s="46">
        <v>0</v>
      </c>
      <c r="G74" s="46">
        <v>0</v>
      </c>
      <c r="H74" s="46">
        <v>0</v>
      </c>
      <c r="I74" s="46">
        <v>179345</v>
      </c>
      <c r="J74" s="46">
        <v>97072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4"/>
        <v>420334</v>
      </c>
      <c r="P74" s="47">
        <f t="shared" si="13"/>
        <v>3.4238911741945994</v>
      </c>
      <c r="Q74" s="9"/>
    </row>
    <row r="75" spans="1:17">
      <c r="A75" s="12"/>
      <c r="B75" s="25">
        <v>366</v>
      </c>
      <c r="C75" s="20" t="s">
        <v>82</v>
      </c>
      <c r="D75" s="46">
        <v>348531</v>
      </c>
      <c r="E75" s="46">
        <v>18733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367264</v>
      </c>
      <c r="P75" s="47">
        <f t="shared" si="13"/>
        <v>2.9916018409155702</v>
      </c>
      <c r="Q75" s="9"/>
    </row>
    <row r="76" spans="1:17">
      <c r="A76" s="12"/>
      <c r="B76" s="25">
        <v>368</v>
      </c>
      <c r="C76" s="20" t="s">
        <v>84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7452159</v>
      </c>
      <c r="L76" s="46">
        <v>0</v>
      </c>
      <c r="M76" s="46">
        <v>0</v>
      </c>
      <c r="N76" s="46">
        <v>0</v>
      </c>
      <c r="O76" s="46">
        <f t="shared" si="14"/>
        <v>7452159</v>
      </c>
      <c r="P76" s="47">
        <f t="shared" si="13"/>
        <v>60.702635115871786</v>
      </c>
      <c r="Q76" s="9"/>
    </row>
    <row r="77" spans="1:17">
      <c r="A77" s="12"/>
      <c r="B77" s="25">
        <v>369.9</v>
      </c>
      <c r="C77" s="20" t="s">
        <v>85</v>
      </c>
      <c r="D77" s="46">
        <v>56311</v>
      </c>
      <c r="E77" s="46">
        <v>0</v>
      </c>
      <c r="F77" s="46">
        <v>0</v>
      </c>
      <c r="G77" s="46">
        <v>0</v>
      </c>
      <c r="H77" s="46">
        <v>0</v>
      </c>
      <c r="I77" s="46">
        <v>499659</v>
      </c>
      <c r="J77" s="46">
        <v>306918</v>
      </c>
      <c r="K77" s="46">
        <v>3579</v>
      </c>
      <c r="L77" s="46">
        <v>0</v>
      </c>
      <c r="M77" s="46">
        <v>0</v>
      </c>
      <c r="N77" s="46">
        <v>0</v>
      </c>
      <c r="O77" s="46">
        <f t="shared" si="14"/>
        <v>866467</v>
      </c>
      <c r="P77" s="47">
        <f t="shared" si="13"/>
        <v>7.0579318209587427</v>
      </c>
      <c r="Q77" s="9"/>
    </row>
    <row r="78" spans="1:17" ht="15.75">
      <c r="A78" s="29" t="s">
        <v>52</v>
      </c>
      <c r="B78" s="30"/>
      <c r="C78" s="31"/>
      <c r="D78" s="32">
        <f t="shared" ref="D78:N78" si="15">SUM(D79:D83)</f>
        <v>3180144</v>
      </c>
      <c r="E78" s="32">
        <f t="shared" si="15"/>
        <v>1001490</v>
      </c>
      <c r="F78" s="32">
        <f t="shared" si="15"/>
        <v>11709288</v>
      </c>
      <c r="G78" s="32">
        <f t="shared" si="15"/>
        <v>58746977</v>
      </c>
      <c r="H78" s="32">
        <f t="shared" si="15"/>
        <v>0</v>
      </c>
      <c r="I78" s="32">
        <f t="shared" si="15"/>
        <v>25451920</v>
      </c>
      <c r="J78" s="32">
        <f t="shared" si="15"/>
        <v>1272309</v>
      </c>
      <c r="K78" s="32">
        <f t="shared" si="15"/>
        <v>0</v>
      </c>
      <c r="L78" s="32">
        <f t="shared" si="15"/>
        <v>0</v>
      </c>
      <c r="M78" s="32">
        <f t="shared" si="15"/>
        <v>0</v>
      </c>
      <c r="N78" s="32">
        <f t="shared" si="15"/>
        <v>0</v>
      </c>
      <c r="O78" s="32">
        <f t="shared" ref="O78:O84" si="16">SUM(D78:N78)</f>
        <v>101362128</v>
      </c>
      <c r="P78" s="45">
        <f t="shared" si="13"/>
        <v>825.65982161039381</v>
      </c>
      <c r="Q78" s="9"/>
    </row>
    <row r="79" spans="1:17">
      <c r="A79" s="12"/>
      <c r="B79" s="25">
        <v>381</v>
      </c>
      <c r="C79" s="20" t="s">
        <v>86</v>
      </c>
      <c r="D79" s="46">
        <v>2400533</v>
      </c>
      <c r="E79" s="46">
        <v>57736</v>
      </c>
      <c r="F79" s="46">
        <v>7451288</v>
      </c>
      <c r="G79" s="46">
        <v>2309814</v>
      </c>
      <c r="H79" s="46">
        <v>0</v>
      </c>
      <c r="I79" s="46">
        <v>12177963</v>
      </c>
      <c r="J79" s="46">
        <v>1272309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6"/>
        <v>25669643</v>
      </c>
      <c r="P79" s="47">
        <f t="shared" si="13"/>
        <v>209.09577648352544</v>
      </c>
      <c r="Q79" s="9"/>
    </row>
    <row r="80" spans="1:17">
      <c r="A80" s="12"/>
      <c r="B80" s="25">
        <v>384</v>
      </c>
      <c r="C80" s="20" t="s">
        <v>111</v>
      </c>
      <c r="D80" s="46">
        <v>0</v>
      </c>
      <c r="E80" s="46">
        <v>0</v>
      </c>
      <c r="F80" s="46">
        <v>0</v>
      </c>
      <c r="G80" s="46">
        <v>56437163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6"/>
        <v>56437163</v>
      </c>
      <c r="P80" s="47">
        <f t="shared" si="13"/>
        <v>459.71704476031442</v>
      </c>
      <c r="Q80" s="9"/>
    </row>
    <row r="81" spans="1:120">
      <c r="A81" s="12"/>
      <c r="B81" s="25">
        <v>385</v>
      </c>
      <c r="C81" s="20" t="s">
        <v>131</v>
      </c>
      <c r="D81" s="46">
        <v>0</v>
      </c>
      <c r="E81" s="46">
        <v>0</v>
      </c>
      <c r="F81" s="46">
        <v>4258000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6"/>
        <v>4258000</v>
      </c>
      <c r="P81" s="47">
        <f t="shared" si="13"/>
        <v>34.684152649370752</v>
      </c>
      <c r="Q81" s="9"/>
    </row>
    <row r="82" spans="1:120">
      <c r="A82" s="12"/>
      <c r="B82" s="25">
        <v>388.1</v>
      </c>
      <c r="C82" s="20" t="s">
        <v>150</v>
      </c>
      <c r="D82" s="46">
        <v>779611</v>
      </c>
      <c r="E82" s="46">
        <v>943754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6"/>
        <v>1723365</v>
      </c>
      <c r="P82" s="47">
        <f t="shared" si="13"/>
        <v>14.037917973363744</v>
      </c>
      <c r="Q82" s="9"/>
    </row>
    <row r="83" spans="1:120" ht="15.75" thickBot="1">
      <c r="A83" s="12"/>
      <c r="B83" s="25">
        <v>389.8</v>
      </c>
      <c r="C83" s="20" t="s">
        <v>88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13273957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6"/>
        <v>13273957</v>
      </c>
      <c r="P83" s="47">
        <f t="shared" si="13"/>
        <v>108.12492974381949</v>
      </c>
      <c r="Q83" s="9"/>
    </row>
    <row r="84" spans="1:120" ht="16.5" thickBot="1">
      <c r="A84" s="14" t="s">
        <v>71</v>
      </c>
      <c r="B84" s="23"/>
      <c r="C84" s="22"/>
      <c r="D84" s="15">
        <f t="shared" ref="D84:N84" si="17">SUM(D5,D13,D27,D44,D64,D68,D78)</f>
        <v>82927694</v>
      </c>
      <c r="E84" s="15">
        <f t="shared" si="17"/>
        <v>24020869</v>
      </c>
      <c r="F84" s="15">
        <f t="shared" si="17"/>
        <v>15276705</v>
      </c>
      <c r="G84" s="15">
        <f t="shared" si="17"/>
        <v>61030534</v>
      </c>
      <c r="H84" s="15">
        <f t="shared" si="17"/>
        <v>0</v>
      </c>
      <c r="I84" s="15">
        <f t="shared" si="17"/>
        <v>87959673</v>
      </c>
      <c r="J84" s="15">
        <f t="shared" si="17"/>
        <v>28431799</v>
      </c>
      <c r="K84" s="15">
        <f t="shared" si="17"/>
        <v>52250931</v>
      </c>
      <c r="L84" s="15">
        <f t="shared" si="17"/>
        <v>0</v>
      </c>
      <c r="M84" s="15">
        <f t="shared" si="17"/>
        <v>0</v>
      </c>
      <c r="N84" s="15">
        <f t="shared" si="17"/>
        <v>0</v>
      </c>
      <c r="O84" s="15">
        <f t="shared" si="16"/>
        <v>351898205</v>
      </c>
      <c r="P84" s="38">
        <f t="shared" si="13"/>
        <v>2866.4375432737343</v>
      </c>
      <c r="Q84" s="6"/>
      <c r="R84" s="2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</row>
    <row r="85" spans="1:120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9"/>
    </row>
    <row r="86" spans="1:120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2"/>
      <c r="M86" s="118" t="s">
        <v>175</v>
      </c>
      <c r="N86" s="118"/>
      <c r="O86" s="118"/>
      <c r="P86" s="43">
        <v>122765</v>
      </c>
    </row>
    <row r="87" spans="1:120">
      <c r="A87" s="119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7"/>
    </row>
    <row r="88" spans="1:120" ht="15.75" customHeight="1" thickBot="1">
      <c r="A88" s="120" t="s">
        <v>103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100"/>
    </row>
  </sheetData>
  <mergeCells count="10">
    <mergeCell ref="M86:O86"/>
    <mergeCell ref="A87:P87"/>
    <mergeCell ref="A88:P8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89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49914407</v>
      </c>
      <c r="E5" s="27">
        <f t="shared" si="0"/>
        <v>1403970</v>
      </c>
      <c r="F5" s="27">
        <f t="shared" si="0"/>
        <v>3572072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54890449</v>
      </c>
      <c r="O5" s="33">
        <f t="shared" ref="O5:O36" si="1">(N5/O$83)</f>
        <v>462.94488394845155</v>
      </c>
      <c r="P5" s="6"/>
    </row>
    <row r="6" spans="1:133">
      <c r="A6" s="12"/>
      <c r="B6" s="25">
        <v>311</v>
      </c>
      <c r="C6" s="20" t="s">
        <v>3</v>
      </c>
      <c r="D6" s="46">
        <v>33692765</v>
      </c>
      <c r="E6" s="46">
        <v>1403970</v>
      </c>
      <c r="F6" s="46">
        <v>3572072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38668807</v>
      </c>
      <c r="O6" s="47">
        <f t="shared" si="1"/>
        <v>326.13189899466971</v>
      </c>
      <c r="P6" s="9"/>
    </row>
    <row r="7" spans="1:133">
      <c r="A7" s="12"/>
      <c r="B7" s="25">
        <v>312.41000000000003</v>
      </c>
      <c r="C7" s="20" t="s">
        <v>11</v>
      </c>
      <c r="D7" s="46">
        <v>3706202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3706202</v>
      </c>
      <c r="O7" s="47">
        <f t="shared" si="1"/>
        <v>31.258029147830779</v>
      </c>
      <c r="P7" s="9"/>
    </row>
    <row r="8" spans="1:133">
      <c r="A8" s="12"/>
      <c r="B8" s="25">
        <v>314.10000000000002</v>
      </c>
      <c r="C8" s="20" t="s">
        <v>12</v>
      </c>
      <c r="D8" s="46">
        <v>7702572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7702572</v>
      </c>
      <c r="O8" s="47">
        <f t="shared" si="1"/>
        <v>64.963329060117402</v>
      </c>
      <c r="P8" s="9"/>
    </row>
    <row r="9" spans="1:133">
      <c r="A9" s="12"/>
      <c r="B9" s="25">
        <v>314.3</v>
      </c>
      <c r="C9" s="20" t="s">
        <v>13</v>
      </c>
      <c r="D9" s="46">
        <v>1531957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1531957</v>
      </c>
      <c r="O9" s="47">
        <f t="shared" si="1"/>
        <v>12.920492881721881</v>
      </c>
      <c r="P9" s="9"/>
    </row>
    <row r="10" spans="1:133">
      <c r="A10" s="12"/>
      <c r="B10" s="25">
        <v>314.39999999999998</v>
      </c>
      <c r="C10" s="20" t="s">
        <v>14</v>
      </c>
      <c r="D10" s="46">
        <v>113410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113410</v>
      </c>
      <c r="O10" s="47">
        <f t="shared" si="1"/>
        <v>0.95649753727818632</v>
      </c>
      <c r="P10" s="9"/>
    </row>
    <row r="11" spans="1:133">
      <c r="A11" s="12"/>
      <c r="B11" s="25">
        <v>315</v>
      </c>
      <c r="C11" s="20" t="s">
        <v>116</v>
      </c>
      <c r="D11" s="46">
        <v>2613856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2613856</v>
      </c>
      <c r="O11" s="47">
        <f t="shared" si="1"/>
        <v>22.04520612644221</v>
      </c>
      <c r="P11" s="9"/>
    </row>
    <row r="12" spans="1:133">
      <c r="A12" s="12"/>
      <c r="B12" s="25">
        <v>316</v>
      </c>
      <c r="C12" s="20" t="s">
        <v>117</v>
      </c>
      <c r="D12" s="46">
        <v>553645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553645</v>
      </c>
      <c r="O12" s="47">
        <f t="shared" si="1"/>
        <v>4.6694302003913366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SUM(D14:D23)</f>
        <v>5747984</v>
      </c>
      <c r="E13" s="32">
        <f t="shared" si="3"/>
        <v>7880081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14089360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27717425</v>
      </c>
      <c r="O13" s="45">
        <f t="shared" si="1"/>
        <v>233.76817522434385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3943077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3943077</v>
      </c>
      <c r="O14" s="47">
        <f t="shared" si="1"/>
        <v>33.255827879360368</v>
      </c>
      <c r="P14" s="9"/>
    </row>
    <row r="15" spans="1:133">
      <c r="A15" s="12"/>
      <c r="B15" s="25">
        <v>323.10000000000002</v>
      </c>
      <c r="C15" s="20" t="s">
        <v>18</v>
      </c>
      <c r="D15" s="46">
        <v>5312526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5312526</v>
      </c>
      <c r="O15" s="47">
        <f t="shared" si="1"/>
        <v>44.805731732001888</v>
      </c>
      <c r="P15" s="9"/>
    </row>
    <row r="16" spans="1:133">
      <c r="A16" s="12"/>
      <c r="B16" s="25">
        <v>323.39999999999998</v>
      </c>
      <c r="C16" s="20" t="s">
        <v>19</v>
      </c>
      <c r="D16" s="46">
        <v>40756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40756</v>
      </c>
      <c r="O16" s="47">
        <f t="shared" si="1"/>
        <v>0.34373524053707577</v>
      </c>
      <c r="P16" s="9"/>
    </row>
    <row r="17" spans="1:16">
      <c r="A17" s="12"/>
      <c r="B17" s="25">
        <v>323.7</v>
      </c>
      <c r="C17" s="20" t="s">
        <v>20</v>
      </c>
      <c r="D17" s="46">
        <v>337945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337945</v>
      </c>
      <c r="O17" s="47">
        <f t="shared" si="1"/>
        <v>2.8502209702449228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1040580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1040580</v>
      </c>
      <c r="O18" s="47">
        <f t="shared" si="1"/>
        <v>8.7762296741110593</v>
      </c>
      <c r="P18" s="9"/>
    </row>
    <row r="19" spans="1:16">
      <c r="A19" s="12"/>
      <c r="B19" s="25">
        <v>324.31</v>
      </c>
      <c r="C19" s="20" t="s">
        <v>23</v>
      </c>
      <c r="D19" s="46">
        <v>0</v>
      </c>
      <c r="E19" s="46">
        <v>5376088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5376088</v>
      </c>
      <c r="O19" s="47">
        <f t="shared" si="1"/>
        <v>45.341812293367518</v>
      </c>
      <c r="P19" s="9"/>
    </row>
    <row r="20" spans="1:16">
      <c r="A20" s="12"/>
      <c r="B20" s="25">
        <v>324.61</v>
      </c>
      <c r="C20" s="20" t="s">
        <v>99</v>
      </c>
      <c r="D20" s="46">
        <v>0</v>
      </c>
      <c r="E20" s="46">
        <v>1463413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1463413</v>
      </c>
      <c r="O20" s="47">
        <f t="shared" si="1"/>
        <v>12.342394237905674</v>
      </c>
      <c r="P20" s="9"/>
    </row>
    <row r="21" spans="1:16">
      <c r="A21" s="12"/>
      <c r="B21" s="25">
        <v>325.10000000000002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276267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276267</v>
      </c>
      <c r="O21" s="47">
        <f t="shared" si="1"/>
        <v>2.3300300249645773</v>
      </c>
      <c r="P21" s="9"/>
    </row>
    <row r="22" spans="1:16">
      <c r="A22" s="12"/>
      <c r="B22" s="25">
        <v>325.2</v>
      </c>
      <c r="C22" s="20" t="s">
        <v>155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9809811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9809811</v>
      </c>
      <c r="O22" s="47">
        <f t="shared" si="1"/>
        <v>82.735738141825792</v>
      </c>
      <c r="P22" s="9"/>
    </row>
    <row r="23" spans="1:16">
      <c r="A23" s="12"/>
      <c r="B23" s="25">
        <v>329</v>
      </c>
      <c r="C23" s="20" t="s">
        <v>108</v>
      </c>
      <c r="D23" s="46">
        <v>56757</v>
      </c>
      <c r="E23" s="46">
        <v>0</v>
      </c>
      <c r="F23" s="46">
        <v>0</v>
      </c>
      <c r="G23" s="46">
        <v>0</v>
      </c>
      <c r="H23" s="46">
        <v>0</v>
      </c>
      <c r="I23" s="46">
        <v>60205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116962</v>
      </c>
      <c r="O23" s="47">
        <f t="shared" si="1"/>
        <v>0.9864550300249646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SUM(D25:D40)</f>
        <v>12127081</v>
      </c>
      <c r="E24" s="32">
        <f t="shared" si="6"/>
        <v>936829</v>
      </c>
      <c r="F24" s="32">
        <f t="shared" si="6"/>
        <v>0</v>
      </c>
      <c r="G24" s="32">
        <f t="shared" si="6"/>
        <v>950180</v>
      </c>
      <c r="H24" s="32">
        <f t="shared" si="6"/>
        <v>0</v>
      </c>
      <c r="I24" s="32">
        <f t="shared" si="6"/>
        <v>384333</v>
      </c>
      <c r="J24" s="32">
        <f t="shared" si="6"/>
        <v>82660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14481083</v>
      </c>
      <c r="O24" s="45">
        <f t="shared" si="1"/>
        <v>122.13314722353418</v>
      </c>
      <c r="P24" s="10"/>
    </row>
    <row r="25" spans="1:16">
      <c r="A25" s="12"/>
      <c r="B25" s="25">
        <v>331.2</v>
      </c>
      <c r="C25" s="20" t="s">
        <v>25</v>
      </c>
      <c r="D25" s="46">
        <v>280120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280120</v>
      </c>
      <c r="O25" s="47">
        <f t="shared" si="1"/>
        <v>2.3625261453343227</v>
      </c>
      <c r="P25" s="9"/>
    </row>
    <row r="26" spans="1:16">
      <c r="A26" s="12"/>
      <c r="B26" s="25">
        <v>331.49</v>
      </c>
      <c r="C26" s="20" t="s">
        <v>118</v>
      </c>
      <c r="D26" s="46">
        <v>0</v>
      </c>
      <c r="E26" s="46">
        <v>0</v>
      </c>
      <c r="F26" s="46">
        <v>0</v>
      </c>
      <c r="G26" s="46">
        <v>941732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941732</v>
      </c>
      <c r="O26" s="47">
        <f t="shared" si="1"/>
        <v>7.942547736320086</v>
      </c>
      <c r="P26" s="9"/>
    </row>
    <row r="27" spans="1:16">
      <c r="A27" s="12"/>
      <c r="B27" s="25">
        <v>331.5</v>
      </c>
      <c r="C27" s="20" t="s">
        <v>27</v>
      </c>
      <c r="D27" s="46">
        <v>0</v>
      </c>
      <c r="E27" s="46">
        <v>302154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302154</v>
      </c>
      <c r="O27" s="47">
        <f t="shared" si="1"/>
        <v>2.5483604345185884</v>
      </c>
      <c r="P27" s="9"/>
    </row>
    <row r="28" spans="1:16">
      <c r="A28" s="12"/>
      <c r="B28" s="25">
        <v>331.9</v>
      </c>
      <c r="C28" s="20" t="s">
        <v>28</v>
      </c>
      <c r="D28" s="46">
        <v>33336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33336</v>
      </c>
      <c r="O28" s="47">
        <f t="shared" si="1"/>
        <v>0.28115511773834423</v>
      </c>
      <c r="P28" s="9"/>
    </row>
    <row r="29" spans="1:16">
      <c r="A29" s="12"/>
      <c r="B29" s="25">
        <v>334.5</v>
      </c>
      <c r="C29" s="20" t="s">
        <v>33</v>
      </c>
      <c r="D29" s="46">
        <v>0</v>
      </c>
      <c r="E29" s="46">
        <v>634675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634675</v>
      </c>
      <c r="O29" s="47">
        <f t="shared" si="1"/>
        <v>5.3528355036772144</v>
      </c>
      <c r="P29" s="9"/>
    </row>
    <row r="30" spans="1:16">
      <c r="A30" s="12"/>
      <c r="B30" s="25">
        <v>334.9</v>
      </c>
      <c r="C30" s="20" t="s">
        <v>35</v>
      </c>
      <c r="D30" s="46">
        <v>541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541</v>
      </c>
      <c r="O30" s="47">
        <f t="shared" si="1"/>
        <v>4.5627825382902635E-3</v>
      </c>
      <c r="P30" s="9"/>
    </row>
    <row r="31" spans="1:16">
      <c r="A31" s="12"/>
      <c r="B31" s="25">
        <v>335.12</v>
      </c>
      <c r="C31" s="20" t="s">
        <v>119</v>
      </c>
      <c r="D31" s="46">
        <v>4316689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4316689</v>
      </c>
      <c r="O31" s="47">
        <f t="shared" si="1"/>
        <v>36.406863571958709</v>
      </c>
      <c r="P31" s="9"/>
    </row>
    <row r="32" spans="1:16">
      <c r="A32" s="12"/>
      <c r="B32" s="25">
        <v>335.14</v>
      </c>
      <c r="C32" s="20" t="s">
        <v>120</v>
      </c>
      <c r="D32" s="46">
        <v>2656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2656</v>
      </c>
      <c r="O32" s="47">
        <f t="shared" si="1"/>
        <v>2.2400647729572905E-2</v>
      </c>
      <c r="P32" s="9"/>
    </row>
    <row r="33" spans="1:16">
      <c r="A33" s="12"/>
      <c r="B33" s="25">
        <v>335.15</v>
      </c>
      <c r="C33" s="20" t="s">
        <v>121</v>
      </c>
      <c r="D33" s="46">
        <v>32155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32155</v>
      </c>
      <c r="O33" s="47">
        <f t="shared" si="1"/>
        <v>0.27119458875919306</v>
      </c>
      <c r="P33" s="9"/>
    </row>
    <row r="34" spans="1:16">
      <c r="A34" s="12"/>
      <c r="B34" s="25">
        <v>335.18</v>
      </c>
      <c r="C34" s="20" t="s">
        <v>122</v>
      </c>
      <c r="D34" s="46">
        <v>6599351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6599351</v>
      </c>
      <c r="O34" s="47">
        <f t="shared" si="1"/>
        <v>55.658786519128263</v>
      </c>
      <c r="P34" s="9"/>
    </row>
    <row r="35" spans="1:16">
      <c r="A35" s="12"/>
      <c r="B35" s="25">
        <v>335.21</v>
      </c>
      <c r="C35" s="20" t="s">
        <v>40</v>
      </c>
      <c r="D35" s="46">
        <v>36298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36298</v>
      </c>
      <c r="O35" s="47">
        <f t="shared" si="1"/>
        <v>0.30613656298495379</v>
      </c>
      <c r="P35" s="9"/>
    </row>
    <row r="36" spans="1:16">
      <c r="A36" s="12"/>
      <c r="B36" s="25">
        <v>335.49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82660</v>
      </c>
      <c r="K36" s="46">
        <v>0</v>
      </c>
      <c r="L36" s="46">
        <v>0</v>
      </c>
      <c r="M36" s="46">
        <v>0</v>
      </c>
      <c r="N36" s="46">
        <f t="shared" si="7"/>
        <v>82660</v>
      </c>
      <c r="O36" s="47">
        <f t="shared" si="1"/>
        <v>0.69715268875244585</v>
      </c>
      <c r="P36" s="9"/>
    </row>
    <row r="37" spans="1:16">
      <c r="A37" s="12"/>
      <c r="B37" s="25">
        <v>337.2</v>
      </c>
      <c r="C37" s="20" t="s">
        <v>42</v>
      </c>
      <c r="D37" s="46">
        <v>168335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168335</v>
      </c>
      <c r="O37" s="47">
        <f t="shared" ref="O37:O68" si="8">(N37/O$83)</f>
        <v>1.419733823628635</v>
      </c>
      <c r="P37" s="9"/>
    </row>
    <row r="38" spans="1:16">
      <c r="A38" s="12"/>
      <c r="B38" s="25">
        <v>337.5</v>
      </c>
      <c r="C38" s="20" t="s">
        <v>43</v>
      </c>
      <c r="D38" s="46">
        <v>45301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45301</v>
      </c>
      <c r="O38" s="47">
        <f t="shared" si="8"/>
        <v>0.3820676742460023</v>
      </c>
      <c r="P38" s="9"/>
    </row>
    <row r="39" spans="1:16">
      <c r="A39" s="12"/>
      <c r="B39" s="25">
        <v>337.7</v>
      </c>
      <c r="C39" s="20" t="s">
        <v>44</v>
      </c>
      <c r="D39" s="46">
        <v>566796</v>
      </c>
      <c r="E39" s="46">
        <v>0</v>
      </c>
      <c r="F39" s="46">
        <v>0</v>
      </c>
      <c r="G39" s="46">
        <v>8448</v>
      </c>
      <c r="H39" s="46">
        <v>0</v>
      </c>
      <c r="I39" s="46">
        <v>10357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585601</v>
      </c>
      <c r="O39" s="47">
        <f t="shared" si="8"/>
        <v>4.9389464273665746</v>
      </c>
      <c r="P39" s="9"/>
    </row>
    <row r="40" spans="1:16">
      <c r="A40" s="12"/>
      <c r="B40" s="25">
        <v>338</v>
      </c>
      <c r="C40" s="20" t="s">
        <v>45</v>
      </c>
      <c r="D40" s="46">
        <v>45503</v>
      </c>
      <c r="E40" s="46">
        <v>0</v>
      </c>
      <c r="F40" s="46">
        <v>0</v>
      </c>
      <c r="G40" s="46">
        <v>0</v>
      </c>
      <c r="H40" s="46">
        <v>0</v>
      </c>
      <c r="I40" s="46">
        <v>373976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419479</v>
      </c>
      <c r="O40" s="47">
        <f t="shared" si="8"/>
        <v>3.5378769988529788</v>
      </c>
      <c r="P40" s="9"/>
    </row>
    <row r="41" spans="1:16" ht="15.75">
      <c r="A41" s="29" t="s">
        <v>50</v>
      </c>
      <c r="B41" s="30"/>
      <c r="C41" s="31"/>
      <c r="D41" s="32">
        <f t="shared" ref="D41:M41" si="9">SUM(D42:D60)</f>
        <v>4533860</v>
      </c>
      <c r="E41" s="32">
        <f t="shared" si="9"/>
        <v>351373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37328553</v>
      </c>
      <c r="J41" s="32">
        <f t="shared" si="9"/>
        <v>24280891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66494677</v>
      </c>
      <c r="O41" s="45">
        <f t="shared" si="8"/>
        <v>560.81469705148106</v>
      </c>
      <c r="P41" s="10"/>
    </row>
    <row r="42" spans="1:16">
      <c r="A42" s="12"/>
      <c r="B42" s="25">
        <v>341.2</v>
      </c>
      <c r="C42" s="20" t="s">
        <v>124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24280891</v>
      </c>
      <c r="K42" s="46">
        <v>0</v>
      </c>
      <c r="L42" s="46">
        <v>0</v>
      </c>
      <c r="M42" s="46">
        <v>0</v>
      </c>
      <c r="N42" s="46">
        <f t="shared" ref="N42:N60" si="10">SUM(D42:M42)</f>
        <v>24280891</v>
      </c>
      <c r="O42" s="47">
        <f t="shared" si="8"/>
        <v>204.78452027528508</v>
      </c>
      <c r="P42" s="9"/>
    </row>
    <row r="43" spans="1:16">
      <c r="A43" s="12"/>
      <c r="B43" s="25">
        <v>341.3</v>
      </c>
      <c r="C43" s="20" t="s">
        <v>125</v>
      </c>
      <c r="D43" s="46">
        <v>651376</v>
      </c>
      <c r="E43" s="46">
        <v>182516</v>
      </c>
      <c r="F43" s="46">
        <v>0</v>
      </c>
      <c r="G43" s="46">
        <v>0</v>
      </c>
      <c r="H43" s="46">
        <v>0</v>
      </c>
      <c r="I43" s="46">
        <v>84556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918448</v>
      </c>
      <c r="O43" s="47">
        <f t="shared" si="8"/>
        <v>7.746170973618514</v>
      </c>
      <c r="P43" s="9"/>
    </row>
    <row r="44" spans="1:16">
      <c r="A44" s="12"/>
      <c r="B44" s="25">
        <v>341.9</v>
      </c>
      <c r="C44" s="20" t="s">
        <v>143</v>
      </c>
      <c r="D44" s="46">
        <v>4806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4806</v>
      </c>
      <c r="O44" s="47">
        <f t="shared" si="8"/>
        <v>4.0533702179340124E-2</v>
      </c>
      <c r="P44" s="9"/>
    </row>
    <row r="45" spans="1:16">
      <c r="A45" s="12"/>
      <c r="B45" s="25">
        <v>342.1</v>
      </c>
      <c r="C45" s="20" t="s">
        <v>55</v>
      </c>
      <c r="D45" s="46">
        <v>14131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14131</v>
      </c>
      <c r="O45" s="47">
        <f t="shared" si="8"/>
        <v>0.1191805546184468</v>
      </c>
      <c r="P45" s="9"/>
    </row>
    <row r="46" spans="1:16">
      <c r="A46" s="12"/>
      <c r="B46" s="25">
        <v>342.5</v>
      </c>
      <c r="C46" s="20" t="s">
        <v>57</v>
      </c>
      <c r="D46" s="46">
        <v>47575</v>
      </c>
      <c r="E46" s="46">
        <v>0</v>
      </c>
      <c r="F46" s="46">
        <v>0</v>
      </c>
      <c r="G46" s="46">
        <v>0</v>
      </c>
      <c r="H46" s="46">
        <v>0</v>
      </c>
      <c r="I46" s="46">
        <v>127171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174746</v>
      </c>
      <c r="O46" s="47">
        <f t="shared" si="8"/>
        <v>1.4738040618041968</v>
      </c>
      <c r="P46" s="9"/>
    </row>
    <row r="47" spans="1:16">
      <c r="A47" s="12"/>
      <c r="B47" s="25">
        <v>342.9</v>
      </c>
      <c r="C47" s="20" t="s">
        <v>58</v>
      </c>
      <c r="D47" s="46">
        <v>37550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37550</v>
      </c>
      <c r="O47" s="47">
        <f t="shared" si="8"/>
        <v>0.31669590445988799</v>
      </c>
      <c r="P47" s="9"/>
    </row>
    <row r="48" spans="1:16">
      <c r="A48" s="12"/>
      <c r="B48" s="25">
        <v>343.3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17353215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17353215</v>
      </c>
      <c r="O48" s="47">
        <f t="shared" si="8"/>
        <v>146.35664766210107</v>
      </c>
      <c r="P48" s="9"/>
    </row>
    <row r="49" spans="1:16">
      <c r="A49" s="12"/>
      <c r="B49" s="25">
        <v>343.4</v>
      </c>
      <c r="C49" s="20" t="s">
        <v>60</v>
      </c>
      <c r="D49" s="46">
        <v>470081</v>
      </c>
      <c r="E49" s="46">
        <v>0</v>
      </c>
      <c r="F49" s="46">
        <v>0</v>
      </c>
      <c r="G49" s="46">
        <v>0</v>
      </c>
      <c r="H49" s="46">
        <v>0</v>
      </c>
      <c r="I49" s="46">
        <v>6209924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6680005</v>
      </c>
      <c r="O49" s="47">
        <f t="shared" si="8"/>
        <v>56.339020646380135</v>
      </c>
      <c r="P49" s="9"/>
    </row>
    <row r="50" spans="1:16">
      <c r="A50" s="12"/>
      <c r="B50" s="25">
        <v>343.5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12603570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12603570</v>
      </c>
      <c r="O50" s="47">
        <f t="shared" si="8"/>
        <v>106.2982423588152</v>
      </c>
      <c r="P50" s="9"/>
    </row>
    <row r="51" spans="1:16">
      <c r="A51" s="12"/>
      <c r="B51" s="25">
        <v>343.6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950117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950117</v>
      </c>
      <c r="O51" s="47">
        <f t="shared" si="8"/>
        <v>8.013266648674179</v>
      </c>
      <c r="P51" s="9"/>
    </row>
    <row r="52" spans="1:16">
      <c r="A52" s="12"/>
      <c r="B52" s="25">
        <v>343.7</v>
      </c>
      <c r="C52" s="20" t="s">
        <v>63</v>
      </c>
      <c r="D52" s="46">
        <v>0</v>
      </c>
      <c r="E52" s="46">
        <v>46313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46313</v>
      </c>
      <c r="O52" s="47">
        <f t="shared" si="8"/>
        <v>0.39060286080561368</v>
      </c>
      <c r="P52" s="9"/>
    </row>
    <row r="53" spans="1:16">
      <c r="A53" s="12"/>
      <c r="B53" s="25">
        <v>343.9</v>
      </c>
      <c r="C53" s="20" t="s">
        <v>64</v>
      </c>
      <c r="D53" s="46">
        <v>0</v>
      </c>
      <c r="E53" s="46">
        <v>9021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9021</v>
      </c>
      <c r="O53" s="47">
        <f t="shared" si="8"/>
        <v>7.6082922879697729E-2</v>
      </c>
      <c r="P53" s="9"/>
    </row>
    <row r="54" spans="1:16">
      <c r="A54" s="12"/>
      <c r="B54" s="25">
        <v>344.9</v>
      </c>
      <c r="C54" s="20" t="s">
        <v>126</v>
      </c>
      <c r="D54" s="46">
        <v>463410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463410</v>
      </c>
      <c r="O54" s="47">
        <f t="shared" si="8"/>
        <v>3.9083901221240134</v>
      </c>
      <c r="P54" s="9"/>
    </row>
    <row r="55" spans="1:16">
      <c r="A55" s="12"/>
      <c r="B55" s="25">
        <v>345.9</v>
      </c>
      <c r="C55" s="20" t="s">
        <v>66</v>
      </c>
      <c r="D55" s="46">
        <v>0</v>
      </c>
      <c r="E55" s="46">
        <v>113523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113523</v>
      </c>
      <c r="O55" s="47">
        <f t="shared" si="8"/>
        <v>0.95745057688415092</v>
      </c>
      <c r="P55" s="9"/>
    </row>
    <row r="56" spans="1:16">
      <c r="A56" s="12"/>
      <c r="B56" s="25">
        <v>347.2</v>
      </c>
      <c r="C56" s="20" t="s">
        <v>67</v>
      </c>
      <c r="D56" s="46">
        <v>76702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76702</v>
      </c>
      <c r="O56" s="47">
        <f t="shared" si="8"/>
        <v>0.64690304297955603</v>
      </c>
      <c r="P56" s="9"/>
    </row>
    <row r="57" spans="1:16">
      <c r="A57" s="12"/>
      <c r="B57" s="25">
        <v>347.4</v>
      </c>
      <c r="C57" s="20" t="s">
        <v>68</v>
      </c>
      <c r="D57" s="46">
        <v>3217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3217</v>
      </c>
      <c r="O57" s="47">
        <f t="shared" si="8"/>
        <v>2.7132109844140072E-2</v>
      </c>
      <c r="P57" s="9"/>
    </row>
    <row r="58" spans="1:16">
      <c r="A58" s="12"/>
      <c r="B58" s="25">
        <v>347.5</v>
      </c>
      <c r="C58" s="20" t="s">
        <v>69</v>
      </c>
      <c r="D58" s="46">
        <v>83785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83785</v>
      </c>
      <c r="O58" s="47">
        <f t="shared" si="8"/>
        <v>0.70664091491802172</v>
      </c>
      <c r="P58" s="9"/>
    </row>
    <row r="59" spans="1:16">
      <c r="A59" s="12"/>
      <c r="B59" s="25">
        <v>347.9</v>
      </c>
      <c r="C59" s="20" t="s">
        <v>70</v>
      </c>
      <c r="D59" s="46">
        <v>877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877</v>
      </c>
      <c r="O59" s="47">
        <f t="shared" si="8"/>
        <v>7.3965994197422577E-3</v>
      </c>
      <c r="P59" s="9"/>
    </row>
    <row r="60" spans="1:16">
      <c r="A60" s="12"/>
      <c r="B60" s="25">
        <v>349</v>
      </c>
      <c r="C60" s="20" t="s">
        <v>1</v>
      </c>
      <c r="D60" s="46">
        <v>2680350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2680350</v>
      </c>
      <c r="O60" s="47">
        <f t="shared" si="8"/>
        <v>22.606015113690034</v>
      </c>
      <c r="P60" s="9"/>
    </row>
    <row r="61" spans="1:16" ht="15.75">
      <c r="A61" s="29" t="s">
        <v>51</v>
      </c>
      <c r="B61" s="30"/>
      <c r="C61" s="31"/>
      <c r="D61" s="32">
        <f t="shared" ref="D61:M61" si="11">SUM(D62:D64)</f>
        <v>399765</v>
      </c>
      <c r="E61" s="32">
        <f t="shared" si="11"/>
        <v>109766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6" si="12">SUM(D61:M61)</f>
        <v>509531</v>
      </c>
      <c r="O61" s="45">
        <f t="shared" si="8"/>
        <v>4.297373658997369</v>
      </c>
      <c r="P61" s="10"/>
    </row>
    <row r="62" spans="1:16">
      <c r="A62" s="13"/>
      <c r="B62" s="39">
        <v>351.1</v>
      </c>
      <c r="C62" s="21" t="s">
        <v>73</v>
      </c>
      <c r="D62" s="46">
        <v>204622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204622</v>
      </c>
      <c r="O62" s="47">
        <f t="shared" si="8"/>
        <v>1.7257776128466364</v>
      </c>
      <c r="P62" s="9"/>
    </row>
    <row r="63" spans="1:16">
      <c r="A63" s="13"/>
      <c r="B63" s="39">
        <v>354</v>
      </c>
      <c r="C63" s="21" t="s">
        <v>74</v>
      </c>
      <c r="D63" s="46">
        <v>195143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195143</v>
      </c>
      <c r="O63" s="47">
        <f t="shared" si="8"/>
        <v>1.6458319276701976</v>
      </c>
      <c r="P63" s="9"/>
    </row>
    <row r="64" spans="1:16">
      <c r="A64" s="13"/>
      <c r="B64" s="39">
        <v>359</v>
      </c>
      <c r="C64" s="21" t="s">
        <v>75</v>
      </c>
      <c r="D64" s="46">
        <v>0</v>
      </c>
      <c r="E64" s="46">
        <v>109766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109766</v>
      </c>
      <c r="O64" s="47">
        <f t="shared" si="8"/>
        <v>0.92576411848053441</v>
      </c>
      <c r="P64" s="9"/>
    </row>
    <row r="65" spans="1:16" ht="15.75">
      <c r="A65" s="29" t="s">
        <v>4</v>
      </c>
      <c r="B65" s="30"/>
      <c r="C65" s="31"/>
      <c r="D65" s="32">
        <f t="shared" ref="D65:M65" si="13">SUM(D66:D74)</f>
        <v>884054</v>
      </c>
      <c r="E65" s="32">
        <f t="shared" si="13"/>
        <v>161551</v>
      </c>
      <c r="F65" s="32">
        <f t="shared" si="13"/>
        <v>183101</v>
      </c>
      <c r="G65" s="32">
        <f t="shared" si="13"/>
        <v>645460</v>
      </c>
      <c r="H65" s="32">
        <f t="shared" si="13"/>
        <v>0</v>
      </c>
      <c r="I65" s="32">
        <f t="shared" si="13"/>
        <v>1453725</v>
      </c>
      <c r="J65" s="32">
        <f t="shared" si="13"/>
        <v>230649</v>
      </c>
      <c r="K65" s="32">
        <f t="shared" si="13"/>
        <v>31965955</v>
      </c>
      <c r="L65" s="32">
        <f t="shared" si="13"/>
        <v>0</v>
      </c>
      <c r="M65" s="32">
        <f t="shared" si="13"/>
        <v>0</v>
      </c>
      <c r="N65" s="32">
        <f t="shared" si="12"/>
        <v>35524495</v>
      </c>
      <c r="O65" s="45">
        <f t="shared" si="8"/>
        <v>299.61283820255045</v>
      </c>
      <c r="P65" s="10"/>
    </row>
    <row r="66" spans="1:16">
      <c r="A66" s="12"/>
      <c r="B66" s="25">
        <v>361.1</v>
      </c>
      <c r="C66" s="20" t="s">
        <v>76</v>
      </c>
      <c r="D66" s="46">
        <v>471058</v>
      </c>
      <c r="E66" s="46">
        <v>21733</v>
      </c>
      <c r="F66" s="46">
        <v>58512</v>
      </c>
      <c r="G66" s="46">
        <v>326666</v>
      </c>
      <c r="H66" s="46">
        <v>0</v>
      </c>
      <c r="I66" s="46">
        <v>819764</v>
      </c>
      <c r="J66" s="46">
        <v>208030</v>
      </c>
      <c r="K66" s="46">
        <v>4387460</v>
      </c>
      <c r="L66" s="46">
        <v>0</v>
      </c>
      <c r="M66" s="46">
        <v>0</v>
      </c>
      <c r="N66" s="46">
        <f t="shared" si="12"/>
        <v>6293223</v>
      </c>
      <c r="O66" s="47">
        <f t="shared" si="8"/>
        <v>53.076909452803456</v>
      </c>
      <c r="P66" s="9"/>
    </row>
    <row r="67" spans="1:16">
      <c r="A67" s="12"/>
      <c r="B67" s="25">
        <v>361.2</v>
      </c>
      <c r="C67" s="20" t="s">
        <v>77</v>
      </c>
      <c r="D67" s="46">
        <v>0</v>
      </c>
      <c r="E67" s="46">
        <v>90550</v>
      </c>
      <c r="F67" s="46">
        <v>0</v>
      </c>
      <c r="G67" s="46">
        <v>23452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4" si="14">SUM(D67:M67)</f>
        <v>114002</v>
      </c>
      <c r="O67" s="47">
        <f t="shared" si="8"/>
        <v>0.96149045273598277</v>
      </c>
      <c r="P67" s="9"/>
    </row>
    <row r="68" spans="1:16">
      <c r="A68" s="12"/>
      <c r="B68" s="25">
        <v>361.3</v>
      </c>
      <c r="C68" s="20" t="s">
        <v>78</v>
      </c>
      <c r="D68" s="46">
        <v>99993</v>
      </c>
      <c r="E68" s="46">
        <v>-2531</v>
      </c>
      <c r="F68" s="46">
        <v>-1391</v>
      </c>
      <c r="G68" s="46">
        <v>295342</v>
      </c>
      <c r="H68" s="46">
        <v>0</v>
      </c>
      <c r="I68" s="46">
        <v>137211</v>
      </c>
      <c r="J68" s="46">
        <v>0</v>
      </c>
      <c r="K68" s="46">
        <v>20198181</v>
      </c>
      <c r="L68" s="46">
        <v>0</v>
      </c>
      <c r="M68" s="46">
        <v>0</v>
      </c>
      <c r="N68" s="46">
        <f t="shared" si="14"/>
        <v>20726805</v>
      </c>
      <c r="O68" s="47">
        <f t="shared" si="8"/>
        <v>174.80943424870117</v>
      </c>
      <c r="P68" s="9"/>
    </row>
    <row r="69" spans="1:16">
      <c r="A69" s="12"/>
      <c r="B69" s="25">
        <v>362</v>
      </c>
      <c r="C69" s="20" t="s">
        <v>79</v>
      </c>
      <c r="D69" s="46">
        <v>240295</v>
      </c>
      <c r="E69" s="46">
        <v>2280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242575</v>
      </c>
      <c r="O69" s="47">
        <f t="shared" ref="O69:O81" si="15">(N69/O$83)</f>
        <v>2.0458724107685042</v>
      </c>
      <c r="P69" s="9"/>
    </row>
    <row r="70" spans="1:16">
      <c r="A70" s="12"/>
      <c r="B70" s="25">
        <v>364</v>
      </c>
      <c r="C70" s="20" t="s">
        <v>128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-11455</v>
      </c>
      <c r="K70" s="46">
        <v>0</v>
      </c>
      <c r="L70" s="46">
        <v>0</v>
      </c>
      <c r="M70" s="46">
        <v>0</v>
      </c>
      <c r="N70" s="46">
        <f t="shared" si="14"/>
        <v>-11455</v>
      </c>
      <c r="O70" s="47">
        <f t="shared" si="15"/>
        <v>-9.6611227312596984E-2</v>
      </c>
      <c r="P70" s="9"/>
    </row>
    <row r="71" spans="1:16">
      <c r="A71" s="12"/>
      <c r="B71" s="25">
        <v>365</v>
      </c>
      <c r="C71" s="20" t="s">
        <v>129</v>
      </c>
      <c r="D71" s="46">
        <v>22710</v>
      </c>
      <c r="E71" s="46">
        <v>4103</v>
      </c>
      <c r="F71" s="46">
        <v>0</v>
      </c>
      <c r="G71" s="46">
        <v>0</v>
      </c>
      <c r="H71" s="46">
        <v>0</v>
      </c>
      <c r="I71" s="46">
        <v>28165</v>
      </c>
      <c r="J71" s="46">
        <v>10272</v>
      </c>
      <c r="K71" s="46">
        <v>0</v>
      </c>
      <c r="L71" s="46">
        <v>0</v>
      </c>
      <c r="M71" s="46">
        <v>0</v>
      </c>
      <c r="N71" s="46">
        <f t="shared" si="14"/>
        <v>65250</v>
      </c>
      <c r="O71" s="47">
        <f t="shared" si="15"/>
        <v>0.55031711760340063</v>
      </c>
      <c r="P71" s="9"/>
    </row>
    <row r="72" spans="1:16">
      <c r="A72" s="12"/>
      <c r="B72" s="25">
        <v>366</v>
      </c>
      <c r="C72" s="20" t="s">
        <v>82</v>
      </c>
      <c r="D72" s="46">
        <v>19835</v>
      </c>
      <c r="E72" s="46">
        <v>45416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65251</v>
      </c>
      <c r="O72" s="47">
        <f t="shared" si="15"/>
        <v>0.55032555158221441</v>
      </c>
      <c r="P72" s="9"/>
    </row>
    <row r="73" spans="1:16">
      <c r="A73" s="12"/>
      <c r="B73" s="25">
        <v>368</v>
      </c>
      <c r="C73" s="20" t="s">
        <v>84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7376212</v>
      </c>
      <c r="L73" s="46">
        <v>0</v>
      </c>
      <c r="M73" s="46">
        <v>0</v>
      </c>
      <c r="N73" s="46">
        <f t="shared" si="14"/>
        <v>7376212</v>
      </c>
      <c r="O73" s="47">
        <f t="shared" si="15"/>
        <v>62.210815734430874</v>
      </c>
      <c r="P73" s="9"/>
    </row>
    <row r="74" spans="1:16">
      <c r="A74" s="12"/>
      <c r="B74" s="25">
        <v>369.9</v>
      </c>
      <c r="C74" s="20" t="s">
        <v>85</v>
      </c>
      <c r="D74" s="46">
        <v>30163</v>
      </c>
      <c r="E74" s="46">
        <v>0</v>
      </c>
      <c r="F74" s="46">
        <v>125980</v>
      </c>
      <c r="G74" s="46">
        <v>0</v>
      </c>
      <c r="H74" s="46">
        <v>0</v>
      </c>
      <c r="I74" s="46">
        <v>468585</v>
      </c>
      <c r="J74" s="46">
        <v>23802</v>
      </c>
      <c r="K74" s="46">
        <v>4102</v>
      </c>
      <c r="L74" s="46">
        <v>0</v>
      </c>
      <c r="M74" s="46">
        <v>0</v>
      </c>
      <c r="N74" s="46">
        <f t="shared" si="14"/>
        <v>652632</v>
      </c>
      <c r="O74" s="47">
        <f t="shared" si="15"/>
        <v>5.5042844612374333</v>
      </c>
      <c r="P74" s="9"/>
    </row>
    <row r="75" spans="1:16" ht="15.75">
      <c r="A75" s="29" t="s">
        <v>52</v>
      </c>
      <c r="B75" s="30"/>
      <c r="C75" s="31"/>
      <c r="D75" s="32">
        <f t="shared" ref="D75:M75" si="16">SUM(D76:D80)</f>
        <v>6588164</v>
      </c>
      <c r="E75" s="32">
        <f t="shared" si="16"/>
        <v>545458</v>
      </c>
      <c r="F75" s="32">
        <f t="shared" si="16"/>
        <v>64108214</v>
      </c>
      <c r="G75" s="32">
        <f t="shared" si="16"/>
        <v>1192342</v>
      </c>
      <c r="H75" s="32">
        <f t="shared" si="16"/>
        <v>0</v>
      </c>
      <c r="I75" s="32">
        <f t="shared" si="16"/>
        <v>20496070</v>
      </c>
      <c r="J75" s="32">
        <f t="shared" si="16"/>
        <v>3210115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 t="shared" ref="N75:N81" si="17">SUM(D75:M75)</f>
        <v>96140363</v>
      </c>
      <c r="O75" s="45">
        <f t="shared" si="15"/>
        <v>810.84578469738881</v>
      </c>
      <c r="P75" s="9"/>
    </row>
    <row r="76" spans="1:16">
      <c r="A76" s="12"/>
      <c r="B76" s="25">
        <v>381</v>
      </c>
      <c r="C76" s="20" t="s">
        <v>86</v>
      </c>
      <c r="D76" s="46">
        <v>4514095</v>
      </c>
      <c r="E76" s="46">
        <v>545458</v>
      </c>
      <c r="F76" s="46">
        <v>7958979</v>
      </c>
      <c r="G76" s="46">
        <v>1192342</v>
      </c>
      <c r="H76" s="46">
        <v>0</v>
      </c>
      <c r="I76" s="46">
        <v>12903731</v>
      </c>
      <c r="J76" s="46">
        <v>3210115</v>
      </c>
      <c r="K76" s="46">
        <v>0</v>
      </c>
      <c r="L76" s="46">
        <v>0</v>
      </c>
      <c r="M76" s="46">
        <v>0</v>
      </c>
      <c r="N76" s="46">
        <f t="shared" si="17"/>
        <v>30324720</v>
      </c>
      <c r="O76" s="47">
        <f t="shared" si="15"/>
        <v>255.75804601578841</v>
      </c>
      <c r="P76" s="9"/>
    </row>
    <row r="77" spans="1:16">
      <c r="A77" s="12"/>
      <c r="B77" s="25">
        <v>383</v>
      </c>
      <c r="C77" s="20" t="s">
        <v>87</v>
      </c>
      <c r="D77" s="46">
        <v>1939884</v>
      </c>
      <c r="E77" s="46">
        <v>0</v>
      </c>
      <c r="F77" s="46">
        <v>4479235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6419119</v>
      </c>
      <c r="O77" s="47">
        <f t="shared" si="15"/>
        <v>54.138713649551313</v>
      </c>
      <c r="P77" s="9"/>
    </row>
    <row r="78" spans="1:16">
      <c r="A78" s="12"/>
      <c r="B78" s="25">
        <v>385</v>
      </c>
      <c r="C78" s="20" t="s">
        <v>131</v>
      </c>
      <c r="D78" s="46">
        <v>0</v>
      </c>
      <c r="E78" s="46">
        <v>0</v>
      </c>
      <c r="F78" s="46">
        <v>51670000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51670000</v>
      </c>
      <c r="O78" s="47">
        <f t="shared" si="15"/>
        <v>435.7836853113825</v>
      </c>
      <c r="P78" s="9"/>
    </row>
    <row r="79" spans="1:16">
      <c r="A79" s="12"/>
      <c r="B79" s="25">
        <v>388.1</v>
      </c>
      <c r="C79" s="20" t="s">
        <v>150</v>
      </c>
      <c r="D79" s="46">
        <v>134185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134185</v>
      </c>
      <c r="O79" s="47">
        <f t="shared" si="15"/>
        <v>1.1317134471358208</v>
      </c>
      <c r="P79" s="9"/>
    </row>
    <row r="80" spans="1:16" ht="15.75" thickBot="1">
      <c r="A80" s="12"/>
      <c r="B80" s="25">
        <v>389.8</v>
      </c>
      <c r="C80" s="20" t="s">
        <v>132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7592339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7592339</v>
      </c>
      <c r="O80" s="47">
        <f t="shared" si="15"/>
        <v>64.0336262735308</v>
      </c>
      <c r="P80" s="9"/>
    </row>
    <row r="81" spans="1:119" ht="16.5" thickBot="1">
      <c r="A81" s="14" t="s">
        <v>71</v>
      </c>
      <c r="B81" s="23"/>
      <c r="C81" s="22"/>
      <c r="D81" s="15">
        <f t="shared" ref="D81:M81" si="18">SUM(D5,D13,D24,D41,D61,D65,D75)</f>
        <v>80195315</v>
      </c>
      <c r="E81" s="15">
        <f t="shared" si="18"/>
        <v>11389028</v>
      </c>
      <c r="F81" s="15">
        <f t="shared" si="18"/>
        <v>67863387</v>
      </c>
      <c r="G81" s="15">
        <f t="shared" si="18"/>
        <v>2787982</v>
      </c>
      <c r="H81" s="15">
        <f t="shared" si="18"/>
        <v>0</v>
      </c>
      <c r="I81" s="15">
        <f t="shared" si="18"/>
        <v>73752041</v>
      </c>
      <c r="J81" s="15">
        <f t="shared" si="18"/>
        <v>27804315</v>
      </c>
      <c r="K81" s="15">
        <f t="shared" si="18"/>
        <v>31965955</v>
      </c>
      <c r="L81" s="15">
        <f t="shared" si="18"/>
        <v>0</v>
      </c>
      <c r="M81" s="15">
        <f t="shared" si="18"/>
        <v>0</v>
      </c>
      <c r="N81" s="15">
        <f t="shared" si="17"/>
        <v>295758023</v>
      </c>
      <c r="O81" s="38">
        <f t="shared" si="15"/>
        <v>2494.4169000067473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161</v>
      </c>
      <c r="M83" s="118"/>
      <c r="N83" s="118"/>
      <c r="O83" s="43">
        <v>118568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103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89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48117268</v>
      </c>
      <c r="E5" s="27">
        <f t="shared" si="0"/>
        <v>1327443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49444711</v>
      </c>
      <c r="O5" s="33">
        <f t="shared" ref="O5:O36" si="1">(N5/O$81)</f>
        <v>428.7534988987357</v>
      </c>
      <c r="P5" s="6"/>
    </row>
    <row r="6" spans="1:133">
      <c r="A6" s="12"/>
      <c r="B6" s="25">
        <v>311</v>
      </c>
      <c r="C6" s="20" t="s">
        <v>3</v>
      </c>
      <c r="D6" s="46">
        <v>31754316</v>
      </c>
      <c r="E6" s="46">
        <v>1327443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33081759</v>
      </c>
      <c r="O6" s="47">
        <f t="shared" si="1"/>
        <v>286.86424966615215</v>
      </c>
      <c r="P6" s="9"/>
    </row>
    <row r="7" spans="1:133">
      <c r="A7" s="12"/>
      <c r="B7" s="25">
        <v>312.41000000000003</v>
      </c>
      <c r="C7" s="20" t="s">
        <v>11</v>
      </c>
      <c r="D7" s="46">
        <v>4147267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4147267</v>
      </c>
      <c r="O7" s="47">
        <f t="shared" si="1"/>
        <v>35.962496314666758</v>
      </c>
      <c r="P7" s="9"/>
    </row>
    <row r="8" spans="1:133">
      <c r="A8" s="12"/>
      <c r="B8" s="25">
        <v>314.10000000000002</v>
      </c>
      <c r="C8" s="20" t="s">
        <v>12</v>
      </c>
      <c r="D8" s="46">
        <v>7570916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7570916</v>
      </c>
      <c r="O8" s="47">
        <f t="shared" si="1"/>
        <v>65.650231525641246</v>
      </c>
      <c r="P8" s="9"/>
    </row>
    <row r="9" spans="1:133">
      <c r="A9" s="12"/>
      <c r="B9" s="25">
        <v>314.3</v>
      </c>
      <c r="C9" s="20" t="s">
        <v>13</v>
      </c>
      <c r="D9" s="46">
        <v>1415851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1415851</v>
      </c>
      <c r="O9" s="47">
        <f t="shared" si="1"/>
        <v>12.277371186764018</v>
      </c>
      <c r="P9" s="9"/>
    </row>
    <row r="10" spans="1:133">
      <c r="A10" s="12"/>
      <c r="B10" s="25">
        <v>314.39999999999998</v>
      </c>
      <c r="C10" s="20" t="s">
        <v>14</v>
      </c>
      <c r="D10" s="46">
        <v>124903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124903</v>
      </c>
      <c r="O10" s="47">
        <f t="shared" si="1"/>
        <v>1.0830804183070013</v>
      </c>
      <c r="P10" s="9"/>
    </row>
    <row r="11" spans="1:133">
      <c r="A11" s="12"/>
      <c r="B11" s="25">
        <v>315</v>
      </c>
      <c r="C11" s="20" t="s">
        <v>116</v>
      </c>
      <c r="D11" s="46">
        <v>2540717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2540717</v>
      </c>
      <c r="O11" s="47">
        <f t="shared" si="1"/>
        <v>22.031503095679923</v>
      </c>
      <c r="P11" s="9"/>
    </row>
    <row r="12" spans="1:133">
      <c r="A12" s="12"/>
      <c r="B12" s="25">
        <v>316</v>
      </c>
      <c r="C12" s="20" t="s">
        <v>117</v>
      </c>
      <c r="D12" s="46">
        <v>563298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563298</v>
      </c>
      <c r="O12" s="47">
        <f t="shared" si="1"/>
        <v>4.8845666915246007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SUM(D14:D23)</f>
        <v>5829324</v>
      </c>
      <c r="E13" s="32">
        <f t="shared" si="3"/>
        <v>5261719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13960955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25051998</v>
      </c>
      <c r="O13" s="45">
        <f t="shared" si="1"/>
        <v>217.23520230311649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3602257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3602257</v>
      </c>
      <c r="O14" s="47">
        <f t="shared" si="1"/>
        <v>31.236511680338531</v>
      </c>
      <c r="P14" s="9"/>
    </row>
    <row r="15" spans="1:133">
      <c r="A15" s="12"/>
      <c r="B15" s="25">
        <v>323.10000000000002</v>
      </c>
      <c r="C15" s="20" t="s">
        <v>18</v>
      </c>
      <c r="D15" s="46">
        <v>5426541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5426541</v>
      </c>
      <c r="O15" s="47">
        <f t="shared" si="1"/>
        <v>47.055557482527185</v>
      </c>
      <c r="P15" s="9"/>
    </row>
    <row r="16" spans="1:133">
      <c r="A16" s="12"/>
      <c r="B16" s="25">
        <v>323.39999999999998</v>
      </c>
      <c r="C16" s="20" t="s">
        <v>19</v>
      </c>
      <c r="D16" s="46">
        <v>40924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40924</v>
      </c>
      <c r="O16" s="47">
        <f t="shared" si="1"/>
        <v>0.35486724128960651</v>
      </c>
      <c r="P16" s="9"/>
    </row>
    <row r="17" spans="1:16">
      <c r="A17" s="12"/>
      <c r="B17" s="25">
        <v>323.7</v>
      </c>
      <c r="C17" s="20" t="s">
        <v>20</v>
      </c>
      <c r="D17" s="46">
        <v>343705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343705</v>
      </c>
      <c r="O17" s="47">
        <f t="shared" si="1"/>
        <v>2.9803940271587384</v>
      </c>
      <c r="P17" s="9"/>
    </row>
    <row r="18" spans="1:16">
      <c r="A18" s="12"/>
      <c r="B18" s="25">
        <v>324.12</v>
      </c>
      <c r="C18" s="20" t="s">
        <v>105</v>
      </c>
      <c r="D18" s="46">
        <v>0</v>
      </c>
      <c r="E18" s="46">
        <v>334565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334565</v>
      </c>
      <c r="O18" s="47">
        <f t="shared" si="1"/>
        <v>2.9011376840498779</v>
      </c>
      <c r="P18" s="9"/>
    </row>
    <row r="19" spans="1:16">
      <c r="A19" s="12"/>
      <c r="B19" s="25">
        <v>324.32</v>
      </c>
      <c r="C19" s="20" t="s">
        <v>106</v>
      </c>
      <c r="D19" s="46">
        <v>0</v>
      </c>
      <c r="E19" s="46">
        <v>4281868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4281868</v>
      </c>
      <c r="O19" s="47">
        <f t="shared" si="1"/>
        <v>37.129671701843534</v>
      </c>
      <c r="P19" s="9"/>
    </row>
    <row r="20" spans="1:16">
      <c r="A20" s="12"/>
      <c r="B20" s="25">
        <v>324.62</v>
      </c>
      <c r="C20" s="20" t="s">
        <v>107</v>
      </c>
      <c r="D20" s="46">
        <v>0</v>
      </c>
      <c r="E20" s="46">
        <v>645286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645286</v>
      </c>
      <c r="O20" s="47">
        <f t="shared" si="1"/>
        <v>5.5955151662302072</v>
      </c>
      <c r="P20" s="9"/>
    </row>
    <row r="21" spans="1:16">
      <c r="A21" s="12"/>
      <c r="B21" s="25">
        <v>325.10000000000002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305366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305366</v>
      </c>
      <c r="O21" s="47">
        <f t="shared" si="1"/>
        <v>2.6479422833457624</v>
      </c>
      <c r="P21" s="9"/>
    </row>
    <row r="22" spans="1:16">
      <c r="A22" s="12"/>
      <c r="B22" s="25">
        <v>325.2</v>
      </c>
      <c r="C22" s="20" t="s">
        <v>155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10008535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10008535</v>
      </c>
      <c r="O22" s="47">
        <f t="shared" si="1"/>
        <v>86.787733476700026</v>
      </c>
      <c r="P22" s="9"/>
    </row>
    <row r="23" spans="1:16">
      <c r="A23" s="12"/>
      <c r="B23" s="25">
        <v>329</v>
      </c>
      <c r="C23" s="20" t="s">
        <v>108</v>
      </c>
      <c r="D23" s="46">
        <v>18154</v>
      </c>
      <c r="E23" s="46">
        <v>0</v>
      </c>
      <c r="F23" s="46">
        <v>0</v>
      </c>
      <c r="G23" s="46">
        <v>0</v>
      </c>
      <c r="H23" s="46">
        <v>0</v>
      </c>
      <c r="I23" s="46">
        <v>44797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62951</v>
      </c>
      <c r="O23" s="47">
        <f t="shared" si="1"/>
        <v>0.54587155963302747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SUM(D25:D40)</f>
        <v>14972423</v>
      </c>
      <c r="E24" s="32">
        <f t="shared" si="5"/>
        <v>1033963</v>
      </c>
      <c r="F24" s="32">
        <f t="shared" si="5"/>
        <v>0</v>
      </c>
      <c r="G24" s="32">
        <f t="shared" si="5"/>
        <v>132180</v>
      </c>
      <c r="H24" s="32">
        <f t="shared" si="5"/>
        <v>0</v>
      </c>
      <c r="I24" s="32">
        <f t="shared" si="5"/>
        <v>177515</v>
      </c>
      <c r="J24" s="32">
        <f t="shared" si="5"/>
        <v>35620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16351701</v>
      </c>
      <c r="O24" s="45">
        <f t="shared" si="1"/>
        <v>141.79168762248312</v>
      </c>
      <c r="P24" s="10"/>
    </row>
    <row r="25" spans="1:16">
      <c r="A25" s="12"/>
      <c r="B25" s="25">
        <v>331.2</v>
      </c>
      <c r="C25" s="20" t="s">
        <v>25</v>
      </c>
      <c r="D25" s="46">
        <v>2347138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2347138</v>
      </c>
      <c r="O25" s="47">
        <f t="shared" si="1"/>
        <v>20.352907511142714</v>
      </c>
      <c r="P25" s="9"/>
    </row>
    <row r="26" spans="1:16">
      <c r="A26" s="12"/>
      <c r="B26" s="25">
        <v>331.5</v>
      </c>
      <c r="C26" s="20" t="s">
        <v>27</v>
      </c>
      <c r="D26" s="46">
        <v>0</v>
      </c>
      <c r="E26" s="46">
        <v>998320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998320</v>
      </c>
      <c r="O26" s="47">
        <f t="shared" si="1"/>
        <v>8.6568044258684385</v>
      </c>
      <c r="P26" s="9"/>
    </row>
    <row r="27" spans="1:16">
      <c r="A27" s="12"/>
      <c r="B27" s="25">
        <v>334.2</v>
      </c>
      <c r="C27" s="20" t="s">
        <v>30</v>
      </c>
      <c r="D27" s="46">
        <v>152507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152507</v>
      </c>
      <c r="O27" s="47">
        <f t="shared" si="1"/>
        <v>1.3224449801425573</v>
      </c>
      <c r="P27" s="9"/>
    </row>
    <row r="28" spans="1:16">
      <c r="A28" s="12"/>
      <c r="B28" s="25">
        <v>334.36</v>
      </c>
      <c r="C28" s="20" t="s">
        <v>31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75836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6">SUM(D28:M28)</f>
        <v>75836</v>
      </c>
      <c r="O28" s="47">
        <f t="shared" si="1"/>
        <v>0.65760219212292537</v>
      </c>
      <c r="P28" s="9"/>
    </row>
    <row r="29" spans="1:16">
      <c r="A29" s="12"/>
      <c r="B29" s="25">
        <v>334.49</v>
      </c>
      <c r="C29" s="20" t="s">
        <v>32</v>
      </c>
      <c r="D29" s="46">
        <v>0</v>
      </c>
      <c r="E29" s="46">
        <v>0</v>
      </c>
      <c r="F29" s="46">
        <v>0</v>
      </c>
      <c r="G29" s="46">
        <v>108788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108788</v>
      </c>
      <c r="O29" s="47">
        <f t="shared" si="1"/>
        <v>0.94334125318672934</v>
      </c>
      <c r="P29" s="9"/>
    </row>
    <row r="30" spans="1:16">
      <c r="A30" s="12"/>
      <c r="B30" s="25">
        <v>334.5</v>
      </c>
      <c r="C30" s="20" t="s">
        <v>33</v>
      </c>
      <c r="D30" s="46">
        <v>0</v>
      </c>
      <c r="E30" s="46">
        <v>35643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35643</v>
      </c>
      <c r="O30" s="47">
        <f t="shared" si="1"/>
        <v>0.30907372400756145</v>
      </c>
      <c r="P30" s="9"/>
    </row>
    <row r="31" spans="1:16">
      <c r="A31" s="12"/>
      <c r="B31" s="25">
        <v>335.12</v>
      </c>
      <c r="C31" s="20" t="s">
        <v>119</v>
      </c>
      <c r="D31" s="46">
        <v>4885365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4885365</v>
      </c>
      <c r="O31" s="47">
        <f t="shared" si="1"/>
        <v>42.362818889717488</v>
      </c>
      <c r="P31" s="9"/>
    </row>
    <row r="32" spans="1:16">
      <c r="A32" s="12"/>
      <c r="B32" s="25">
        <v>335.14</v>
      </c>
      <c r="C32" s="20" t="s">
        <v>120</v>
      </c>
      <c r="D32" s="46">
        <v>2801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2801</v>
      </c>
      <c r="O32" s="47">
        <f t="shared" si="1"/>
        <v>2.4288513900209849E-2</v>
      </c>
      <c r="P32" s="9"/>
    </row>
    <row r="33" spans="1:16">
      <c r="A33" s="12"/>
      <c r="B33" s="25">
        <v>335.15</v>
      </c>
      <c r="C33" s="20" t="s">
        <v>121</v>
      </c>
      <c r="D33" s="46">
        <v>24265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24265</v>
      </c>
      <c r="O33" s="47">
        <f t="shared" si="1"/>
        <v>0.21041084962106102</v>
      </c>
      <c r="P33" s="9"/>
    </row>
    <row r="34" spans="1:16">
      <c r="A34" s="12"/>
      <c r="B34" s="25">
        <v>335.18</v>
      </c>
      <c r="C34" s="20" t="s">
        <v>122</v>
      </c>
      <c r="D34" s="46">
        <v>6751673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6751673</v>
      </c>
      <c r="O34" s="47">
        <f t="shared" si="1"/>
        <v>58.546270442760274</v>
      </c>
      <c r="P34" s="9"/>
    </row>
    <row r="35" spans="1:16">
      <c r="A35" s="12"/>
      <c r="B35" s="25">
        <v>335.29</v>
      </c>
      <c r="C35" s="20" t="s">
        <v>149</v>
      </c>
      <c r="D35" s="46">
        <v>37932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37932</v>
      </c>
      <c r="O35" s="47">
        <f t="shared" si="1"/>
        <v>0.32892249527410206</v>
      </c>
      <c r="P35" s="9"/>
    </row>
    <row r="36" spans="1:16">
      <c r="A36" s="12"/>
      <c r="B36" s="25">
        <v>335.49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35620</v>
      </c>
      <c r="K36" s="46">
        <v>0</v>
      </c>
      <c r="L36" s="46">
        <v>0</v>
      </c>
      <c r="M36" s="46">
        <v>0</v>
      </c>
      <c r="N36" s="46">
        <f t="shared" si="6"/>
        <v>35620</v>
      </c>
      <c r="O36" s="47">
        <f t="shared" si="1"/>
        <v>0.30887428244393955</v>
      </c>
      <c r="P36" s="9"/>
    </row>
    <row r="37" spans="1:16">
      <c r="A37" s="12"/>
      <c r="B37" s="25">
        <v>337.1</v>
      </c>
      <c r="C37" s="20" t="s">
        <v>123</v>
      </c>
      <c r="D37" s="46">
        <v>722796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722796</v>
      </c>
      <c r="O37" s="47">
        <f t="shared" ref="O37:O68" si="7">(N37/O$81)</f>
        <v>6.2676332356358717</v>
      </c>
      <c r="P37" s="9"/>
    </row>
    <row r="38" spans="1:16">
      <c r="A38" s="12"/>
      <c r="B38" s="25">
        <v>337.2</v>
      </c>
      <c r="C38" s="20" t="s">
        <v>42</v>
      </c>
      <c r="D38" s="46">
        <v>47946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47946</v>
      </c>
      <c r="O38" s="47">
        <f t="shared" si="7"/>
        <v>0.41575761780059312</v>
      </c>
      <c r="P38" s="9"/>
    </row>
    <row r="39" spans="1:16">
      <c r="A39" s="12"/>
      <c r="B39" s="25">
        <v>337.7</v>
      </c>
      <c r="C39" s="20" t="s">
        <v>44</v>
      </c>
      <c r="D39" s="46">
        <v>0</v>
      </c>
      <c r="E39" s="46">
        <v>0</v>
      </c>
      <c r="F39" s="46">
        <v>0</v>
      </c>
      <c r="G39" s="46">
        <v>23392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23392</v>
      </c>
      <c r="O39" s="47">
        <f t="shared" si="7"/>
        <v>0.20284074157576179</v>
      </c>
      <c r="P39" s="9"/>
    </row>
    <row r="40" spans="1:16">
      <c r="A40" s="12"/>
      <c r="B40" s="25">
        <v>338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101679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101679</v>
      </c>
      <c r="O40" s="47">
        <f t="shared" si="7"/>
        <v>0.88169646728291218</v>
      </c>
      <c r="P40" s="9"/>
    </row>
    <row r="41" spans="1:16" ht="15.75">
      <c r="A41" s="29" t="s">
        <v>50</v>
      </c>
      <c r="B41" s="30"/>
      <c r="C41" s="31"/>
      <c r="D41" s="32">
        <f t="shared" ref="D41:M41" si="8">SUM(D42:D59)</f>
        <v>4423200</v>
      </c>
      <c r="E41" s="32">
        <f t="shared" si="8"/>
        <v>228504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35555547</v>
      </c>
      <c r="J41" s="32">
        <f t="shared" si="8"/>
        <v>24856567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65063818</v>
      </c>
      <c r="O41" s="45">
        <f t="shared" si="7"/>
        <v>564.19259117948002</v>
      </c>
      <c r="P41" s="10"/>
    </row>
    <row r="42" spans="1:16">
      <c r="A42" s="12"/>
      <c r="B42" s="25">
        <v>341.2</v>
      </c>
      <c r="C42" s="20" t="s">
        <v>124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24856567</v>
      </c>
      <c r="K42" s="46">
        <v>0</v>
      </c>
      <c r="L42" s="46">
        <v>0</v>
      </c>
      <c r="M42" s="46">
        <v>0</v>
      </c>
      <c r="N42" s="46">
        <f t="shared" ref="N42:N59" si="9">SUM(D42:M42)</f>
        <v>24856567</v>
      </c>
      <c r="O42" s="47">
        <f t="shared" si="7"/>
        <v>215.54054733702156</v>
      </c>
      <c r="P42" s="9"/>
    </row>
    <row r="43" spans="1:16">
      <c r="A43" s="12"/>
      <c r="B43" s="25">
        <v>341.3</v>
      </c>
      <c r="C43" s="20" t="s">
        <v>125</v>
      </c>
      <c r="D43" s="46">
        <v>586802</v>
      </c>
      <c r="E43" s="46">
        <v>147424</v>
      </c>
      <c r="F43" s="46">
        <v>0</v>
      </c>
      <c r="G43" s="46">
        <v>0</v>
      </c>
      <c r="H43" s="46">
        <v>0</v>
      </c>
      <c r="I43" s="46">
        <v>79867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814093</v>
      </c>
      <c r="O43" s="47">
        <f t="shared" si="7"/>
        <v>7.0593035153743431</v>
      </c>
      <c r="P43" s="9"/>
    </row>
    <row r="44" spans="1:16">
      <c r="A44" s="12"/>
      <c r="B44" s="25">
        <v>341.9</v>
      </c>
      <c r="C44" s="20" t="s">
        <v>143</v>
      </c>
      <c r="D44" s="46">
        <v>60684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60684</v>
      </c>
      <c r="O44" s="47">
        <f t="shared" si="7"/>
        <v>0.52621355855777741</v>
      </c>
      <c r="P44" s="9"/>
    </row>
    <row r="45" spans="1:16">
      <c r="A45" s="12"/>
      <c r="B45" s="25">
        <v>342.1</v>
      </c>
      <c r="C45" s="20" t="s">
        <v>55</v>
      </c>
      <c r="D45" s="46">
        <v>17499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17499</v>
      </c>
      <c r="O45" s="47">
        <f t="shared" si="7"/>
        <v>0.15174034442690901</v>
      </c>
      <c r="P45" s="9"/>
    </row>
    <row r="46" spans="1:16">
      <c r="A46" s="12"/>
      <c r="B46" s="25">
        <v>342.5</v>
      </c>
      <c r="C46" s="20" t="s">
        <v>57</v>
      </c>
      <c r="D46" s="46">
        <v>92862</v>
      </c>
      <c r="E46" s="46">
        <v>0</v>
      </c>
      <c r="F46" s="46">
        <v>0</v>
      </c>
      <c r="G46" s="46">
        <v>0</v>
      </c>
      <c r="H46" s="46">
        <v>0</v>
      </c>
      <c r="I46" s="46">
        <v>352331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445193</v>
      </c>
      <c r="O46" s="47">
        <f t="shared" si="7"/>
        <v>3.8604342623263559</v>
      </c>
      <c r="P46" s="9"/>
    </row>
    <row r="47" spans="1:16">
      <c r="A47" s="12"/>
      <c r="B47" s="25">
        <v>342.9</v>
      </c>
      <c r="C47" s="20" t="s">
        <v>58</v>
      </c>
      <c r="D47" s="46">
        <v>31020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31020</v>
      </c>
      <c r="O47" s="47">
        <f t="shared" si="7"/>
        <v>0.26898596971956784</v>
      </c>
      <c r="P47" s="9"/>
    </row>
    <row r="48" spans="1:16">
      <c r="A48" s="12"/>
      <c r="B48" s="25">
        <v>343.3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15742997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15742997</v>
      </c>
      <c r="O48" s="47">
        <f t="shared" si="7"/>
        <v>136.51338859887966</v>
      </c>
      <c r="P48" s="9"/>
    </row>
    <row r="49" spans="1:16">
      <c r="A49" s="12"/>
      <c r="B49" s="25">
        <v>343.4</v>
      </c>
      <c r="C49" s="20" t="s">
        <v>60</v>
      </c>
      <c r="D49" s="46">
        <v>410230</v>
      </c>
      <c r="E49" s="46">
        <v>0</v>
      </c>
      <c r="F49" s="46">
        <v>0</v>
      </c>
      <c r="G49" s="46">
        <v>0</v>
      </c>
      <c r="H49" s="46">
        <v>0</v>
      </c>
      <c r="I49" s="46">
        <v>6175019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6585249</v>
      </c>
      <c r="O49" s="47">
        <f t="shared" si="7"/>
        <v>57.10314597388183</v>
      </c>
      <c r="P49" s="9"/>
    </row>
    <row r="50" spans="1:16">
      <c r="A50" s="12"/>
      <c r="B50" s="25">
        <v>343.5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11646526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11646526</v>
      </c>
      <c r="O50" s="47">
        <f t="shared" si="7"/>
        <v>100.99136331315795</v>
      </c>
      <c r="P50" s="9"/>
    </row>
    <row r="51" spans="1:16">
      <c r="A51" s="12"/>
      <c r="B51" s="25">
        <v>343.6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1558807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1558807</v>
      </c>
      <c r="O51" s="47">
        <f t="shared" si="7"/>
        <v>13.516995889769515</v>
      </c>
      <c r="P51" s="9"/>
    </row>
    <row r="52" spans="1:16">
      <c r="A52" s="12"/>
      <c r="B52" s="25">
        <v>343.7</v>
      </c>
      <c r="C52" s="20" t="s">
        <v>63</v>
      </c>
      <c r="D52" s="46">
        <v>0</v>
      </c>
      <c r="E52" s="46">
        <v>24025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24025</v>
      </c>
      <c r="O52" s="47">
        <f t="shared" si="7"/>
        <v>0.2083297202615286</v>
      </c>
      <c r="P52" s="9"/>
    </row>
    <row r="53" spans="1:16">
      <c r="A53" s="12"/>
      <c r="B53" s="25">
        <v>344.9</v>
      </c>
      <c r="C53" s="20" t="s">
        <v>126</v>
      </c>
      <c r="D53" s="46">
        <v>293884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293884</v>
      </c>
      <c r="O53" s="47">
        <f t="shared" si="7"/>
        <v>2.5483775862367977</v>
      </c>
      <c r="P53" s="9"/>
    </row>
    <row r="54" spans="1:16">
      <c r="A54" s="12"/>
      <c r="B54" s="25">
        <v>345.9</v>
      </c>
      <c r="C54" s="20" t="s">
        <v>66</v>
      </c>
      <c r="D54" s="46">
        <v>0</v>
      </c>
      <c r="E54" s="46">
        <v>57055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57055</v>
      </c>
      <c r="O54" s="47">
        <f t="shared" si="7"/>
        <v>0.49474514836718059</v>
      </c>
      <c r="P54" s="9"/>
    </row>
    <row r="55" spans="1:16">
      <c r="A55" s="12"/>
      <c r="B55" s="25">
        <v>347.2</v>
      </c>
      <c r="C55" s="20" t="s">
        <v>67</v>
      </c>
      <c r="D55" s="46">
        <v>371393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371393</v>
      </c>
      <c r="O55" s="47">
        <f t="shared" si="7"/>
        <v>3.2204869842701305</v>
      </c>
      <c r="P55" s="9"/>
    </row>
    <row r="56" spans="1:16">
      <c r="A56" s="12"/>
      <c r="B56" s="25">
        <v>347.4</v>
      </c>
      <c r="C56" s="20" t="s">
        <v>68</v>
      </c>
      <c r="D56" s="46">
        <v>13422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13422</v>
      </c>
      <c r="O56" s="47">
        <f t="shared" si="7"/>
        <v>0.11638715943185168</v>
      </c>
      <c r="P56" s="9"/>
    </row>
    <row r="57" spans="1:16">
      <c r="A57" s="12"/>
      <c r="B57" s="25">
        <v>347.5</v>
      </c>
      <c r="C57" s="20" t="s">
        <v>69</v>
      </c>
      <c r="D57" s="46">
        <v>132605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132605</v>
      </c>
      <c r="O57" s="47">
        <f t="shared" si="7"/>
        <v>1.1498673280033298</v>
      </c>
      <c r="P57" s="9"/>
    </row>
    <row r="58" spans="1:16">
      <c r="A58" s="12"/>
      <c r="B58" s="25">
        <v>347.9</v>
      </c>
      <c r="C58" s="20" t="s">
        <v>70</v>
      </c>
      <c r="D58" s="46">
        <v>4442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4442</v>
      </c>
      <c r="O58" s="47">
        <f t="shared" si="7"/>
        <v>3.8518235896012901E-2</v>
      </c>
      <c r="P58" s="9"/>
    </row>
    <row r="59" spans="1:16">
      <c r="A59" s="12"/>
      <c r="B59" s="25">
        <v>349</v>
      </c>
      <c r="C59" s="20" t="s">
        <v>1</v>
      </c>
      <c r="D59" s="46">
        <v>2408357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2408357</v>
      </c>
      <c r="O59" s="47">
        <f t="shared" si="7"/>
        <v>20.883760253897783</v>
      </c>
      <c r="P59" s="9"/>
    </row>
    <row r="60" spans="1:16" ht="15.75">
      <c r="A60" s="29" t="s">
        <v>51</v>
      </c>
      <c r="B60" s="30"/>
      <c r="C60" s="31"/>
      <c r="D60" s="32">
        <f t="shared" ref="D60:M60" si="10">SUM(D61:D63)</f>
        <v>501339</v>
      </c>
      <c r="E60" s="32">
        <f t="shared" si="10"/>
        <v>72751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0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ref="N60:N65" si="11">SUM(D60:M60)</f>
        <v>574090</v>
      </c>
      <c r="O60" s="45">
        <f t="shared" si="7"/>
        <v>4.9781481417249092</v>
      </c>
      <c r="P60" s="10"/>
    </row>
    <row r="61" spans="1:16">
      <c r="A61" s="13"/>
      <c r="B61" s="39">
        <v>351.1</v>
      </c>
      <c r="C61" s="21" t="s">
        <v>73</v>
      </c>
      <c r="D61" s="46">
        <v>233755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233755</v>
      </c>
      <c r="O61" s="47">
        <f t="shared" si="7"/>
        <v>2.0269766393229394</v>
      </c>
      <c r="P61" s="9"/>
    </row>
    <row r="62" spans="1:16">
      <c r="A62" s="13"/>
      <c r="B62" s="39">
        <v>354</v>
      </c>
      <c r="C62" s="21" t="s">
        <v>74</v>
      </c>
      <c r="D62" s="46">
        <v>267584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267584</v>
      </c>
      <c r="O62" s="47">
        <f t="shared" si="7"/>
        <v>2.320320493921368</v>
      </c>
      <c r="P62" s="9"/>
    </row>
    <row r="63" spans="1:16">
      <c r="A63" s="13"/>
      <c r="B63" s="39">
        <v>359</v>
      </c>
      <c r="C63" s="21" t="s">
        <v>75</v>
      </c>
      <c r="D63" s="46">
        <v>0</v>
      </c>
      <c r="E63" s="46">
        <v>72751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72751</v>
      </c>
      <c r="O63" s="47">
        <f t="shared" si="7"/>
        <v>0.63085100848060216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SUM(D65:D73)</f>
        <v>1114230</v>
      </c>
      <c r="E64" s="32">
        <f t="shared" si="12"/>
        <v>226592</v>
      </c>
      <c r="F64" s="32">
        <f t="shared" si="12"/>
        <v>226698</v>
      </c>
      <c r="G64" s="32">
        <f t="shared" si="12"/>
        <v>483209</v>
      </c>
      <c r="H64" s="32">
        <f t="shared" si="12"/>
        <v>0</v>
      </c>
      <c r="I64" s="32">
        <f t="shared" si="12"/>
        <v>1806685</v>
      </c>
      <c r="J64" s="32">
        <f t="shared" si="12"/>
        <v>254079</v>
      </c>
      <c r="K64" s="32">
        <f t="shared" si="12"/>
        <v>16413708</v>
      </c>
      <c r="L64" s="32">
        <f t="shared" si="12"/>
        <v>0</v>
      </c>
      <c r="M64" s="32">
        <f t="shared" si="12"/>
        <v>0</v>
      </c>
      <c r="N64" s="32">
        <f t="shared" si="11"/>
        <v>20525201</v>
      </c>
      <c r="O64" s="45">
        <f t="shared" si="7"/>
        <v>177.98166004751911</v>
      </c>
      <c r="P64" s="10"/>
    </row>
    <row r="65" spans="1:119">
      <c r="A65" s="12"/>
      <c r="B65" s="25">
        <v>361.1</v>
      </c>
      <c r="C65" s="20" t="s">
        <v>76</v>
      </c>
      <c r="D65" s="46">
        <v>522272</v>
      </c>
      <c r="E65" s="46">
        <v>54071</v>
      </c>
      <c r="F65" s="46">
        <v>91153</v>
      </c>
      <c r="G65" s="46">
        <v>174701</v>
      </c>
      <c r="H65" s="46">
        <v>0</v>
      </c>
      <c r="I65" s="46">
        <v>981780</v>
      </c>
      <c r="J65" s="46">
        <v>216154</v>
      </c>
      <c r="K65" s="46">
        <v>4634844</v>
      </c>
      <c r="L65" s="46">
        <v>0</v>
      </c>
      <c r="M65" s="46">
        <v>0</v>
      </c>
      <c r="N65" s="46">
        <f t="shared" si="11"/>
        <v>6674975</v>
      </c>
      <c r="O65" s="47">
        <f t="shared" si="7"/>
        <v>57.881193527687692</v>
      </c>
      <c r="P65" s="9"/>
    </row>
    <row r="66" spans="1:119">
      <c r="A66" s="12"/>
      <c r="B66" s="25">
        <v>361.2</v>
      </c>
      <c r="C66" s="20" t="s">
        <v>77</v>
      </c>
      <c r="D66" s="46">
        <v>0</v>
      </c>
      <c r="E66" s="46">
        <v>103386</v>
      </c>
      <c r="F66" s="46">
        <v>0</v>
      </c>
      <c r="G66" s="46">
        <v>327988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3" si="13">SUM(D66:M66)</f>
        <v>431374</v>
      </c>
      <c r="O66" s="47">
        <f t="shared" si="7"/>
        <v>3.7406045680789441</v>
      </c>
      <c r="P66" s="9"/>
    </row>
    <row r="67" spans="1:119">
      <c r="A67" s="12"/>
      <c r="B67" s="25">
        <v>361.3</v>
      </c>
      <c r="C67" s="20" t="s">
        <v>78</v>
      </c>
      <c r="D67" s="46">
        <v>67699</v>
      </c>
      <c r="E67" s="46">
        <v>19035</v>
      </c>
      <c r="F67" s="46">
        <v>7771</v>
      </c>
      <c r="G67" s="46">
        <v>-19480</v>
      </c>
      <c r="H67" s="46">
        <v>0</v>
      </c>
      <c r="I67" s="46">
        <v>271464</v>
      </c>
      <c r="J67" s="46">
        <v>14456</v>
      </c>
      <c r="K67" s="46">
        <v>4761574</v>
      </c>
      <c r="L67" s="46">
        <v>0</v>
      </c>
      <c r="M67" s="46">
        <v>0</v>
      </c>
      <c r="N67" s="46">
        <f t="shared" si="13"/>
        <v>5122519</v>
      </c>
      <c r="O67" s="47">
        <f t="shared" si="7"/>
        <v>44.419269523594807</v>
      </c>
      <c r="P67" s="9"/>
    </row>
    <row r="68" spans="1:119">
      <c r="A68" s="12"/>
      <c r="B68" s="25">
        <v>362</v>
      </c>
      <c r="C68" s="20" t="s">
        <v>79</v>
      </c>
      <c r="D68" s="46">
        <v>288500</v>
      </c>
      <c r="E68" s="46">
        <v>570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289070</v>
      </c>
      <c r="O68" s="47">
        <f t="shared" si="7"/>
        <v>2.5066335998335099</v>
      </c>
      <c r="P68" s="9"/>
    </row>
    <row r="69" spans="1:119">
      <c r="A69" s="12"/>
      <c r="B69" s="25">
        <v>364</v>
      </c>
      <c r="C69" s="20" t="s">
        <v>128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-14295</v>
      </c>
      <c r="K69" s="46">
        <v>0</v>
      </c>
      <c r="L69" s="46">
        <v>0</v>
      </c>
      <c r="M69" s="46">
        <v>0</v>
      </c>
      <c r="N69" s="46">
        <f t="shared" si="13"/>
        <v>-14295</v>
      </c>
      <c r="O69" s="47">
        <f t="shared" ref="O69:O79" si="14">(N69/O$81)</f>
        <v>-0.12395726747715094</v>
      </c>
      <c r="P69" s="9"/>
    </row>
    <row r="70" spans="1:119">
      <c r="A70" s="12"/>
      <c r="B70" s="25">
        <v>365</v>
      </c>
      <c r="C70" s="20" t="s">
        <v>129</v>
      </c>
      <c r="D70" s="46">
        <v>27504</v>
      </c>
      <c r="E70" s="46">
        <v>0</v>
      </c>
      <c r="F70" s="46">
        <v>0</v>
      </c>
      <c r="G70" s="46">
        <v>0</v>
      </c>
      <c r="H70" s="46">
        <v>0</v>
      </c>
      <c r="I70" s="46">
        <v>11031</v>
      </c>
      <c r="J70" s="46">
        <v>5227</v>
      </c>
      <c r="K70" s="46">
        <v>0</v>
      </c>
      <c r="L70" s="46">
        <v>0</v>
      </c>
      <c r="M70" s="46">
        <v>0</v>
      </c>
      <c r="N70" s="46">
        <f t="shared" si="13"/>
        <v>43762</v>
      </c>
      <c r="O70" s="47">
        <f t="shared" si="14"/>
        <v>0.37947659596607758</v>
      </c>
      <c r="P70" s="9"/>
    </row>
    <row r="71" spans="1:119">
      <c r="A71" s="12"/>
      <c r="B71" s="25">
        <v>366</v>
      </c>
      <c r="C71" s="20" t="s">
        <v>82</v>
      </c>
      <c r="D71" s="46">
        <v>31509</v>
      </c>
      <c r="E71" s="46">
        <v>49437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80946</v>
      </c>
      <c r="O71" s="47">
        <f t="shared" si="14"/>
        <v>0.70191290473630352</v>
      </c>
      <c r="P71" s="9"/>
    </row>
    <row r="72" spans="1:119">
      <c r="A72" s="12"/>
      <c r="B72" s="25">
        <v>368</v>
      </c>
      <c r="C72" s="20" t="s">
        <v>84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7014389</v>
      </c>
      <c r="L72" s="46">
        <v>0</v>
      </c>
      <c r="M72" s="46">
        <v>0</v>
      </c>
      <c r="N72" s="46">
        <f t="shared" si="13"/>
        <v>7014389</v>
      </c>
      <c r="O72" s="47">
        <f t="shared" si="14"/>
        <v>60.82437869617246</v>
      </c>
      <c r="P72" s="9"/>
    </row>
    <row r="73" spans="1:119">
      <c r="A73" s="12"/>
      <c r="B73" s="25">
        <v>369.9</v>
      </c>
      <c r="C73" s="20" t="s">
        <v>85</v>
      </c>
      <c r="D73" s="46">
        <v>176746</v>
      </c>
      <c r="E73" s="46">
        <v>93</v>
      </c>
      <c r="F73" s="46">
        <v>127774</v>
      </c>
      <c r="G73" s="46">
        <v>0</v>
      </c>
      <c r="H73" s="46">
        <v>0</v>
      </c>
      <c r="I73" s="46">
        <v>542410</v>
      </c>
      <c r="J73" s="46">
        <v>32537</v>
      </c>
      <c r="K73" s="46">
        <v>2901</v>
      </c>
      <c r="L73" s="46">
        <v>0</v>
      </c>
      <c r="M73" s="46">
        <v>0</v>
      </c>
      <c r="N73" s="46">
        <f t="shared" si="13"/>
        <v>882461</v>
      </c>
      <c r="O73" s="47">
        <f t="shared" si="14"/>
        <v>7.6521478989264837</v>
      </c>
      <c r="P73" s="9"/>
    </row>
    <row r="74" spans="1:119" ht="15.75">
      <c r="A74" s="29" t="s">
        <v>52</v>
      </c>
      <c r="B74" s="30"/>
      <c r="C74" s="31"/>
      <c r="D74" s="32">
        <f t="shared" ref="D74:M74" si="15">SUM(D75:D78)</f>
        <v>2895729</v>
      </c>
      <c r="E74" s="32">
        <f t="shared" si="15"/>
        <v>1486170</v>
      </c>
      <c r="F74" s="32">
        <f t="shared" si="15"/>
        <v>7734766</v>
      </c>
      <c r="G74" s="32">
        <f t="shared" si="15"/>
        <v>56021885</v>
      </c>
      <c r="H74" s="32">
        <f t="shared" si="15"/>
        <v>0</v>
      </c>
      <c r="I74" s="32">
        <f t="shared" si="15"/>
        <v>22818945</v>
      </c>
      <c r="J74" s="32">
        <f t="shared" si="15"/>
        <v>960530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 t="shared" ref="N74:N79" si="16">SUM(D74:M74)</f>
        <v>91918025</v>
      </c>
      <c r="O74" s="45">
        <f t="shared" si="14"/>
        <v>797.05541874056985</v>
      </c>
      <c r="P74" s="9"/>
    </row>
    <row r="75" spans="1:119">
      <c r="A75" s="12"/>
      <c r="B75" s="25">
        <v>381</v>
      </c>
      <c r="C75" s="20" t="s">
        <v>86</v>
      </c>
      <c r="D75" s="46">
        <v>2182654</v>
      </c>
      <c r="E75" s="46">
        <v>1486170</v>
      </c>
      <c r="F75" s="46">
        <v>7734766</v>
      </c>
      <c r="G75" s="46">
        <v>1213074</v>
      </c>
      <c r="H75" s="46">
        <v>0</v>
      </c>
      <c r="I75" s="46">
        <v>12453810</v>
      </c>
      <c r="J75" s="46">
        <v>960530</v>
      </c>
      <c r="K75" s="46">
        <v>0</v>
      </c>
      <c r="L75" s="46">
        <v>0</v>
      </c>
      <c r="M75" s="46">
        <v>0</v>
      </c>
      <c r="N75" s="46">
        <f t="shared" si="16"/>
        <v>26031004</v>
      </c>
      <c r="O75" s="47">
        <f t="shared" si="14"/>
        <v>225.72452784377654</v>
      </c>
      <c r="P75" s="9"/>
    </row>
    <row r="76" spans="1:119">
      <c r="A76" s="12"/>
      <c r="B76" s="25">
        <v>384</v>
      </c>
      <c r="C76" s="20" t="s">
        <v>111</v>
      </c>
      <c r="D76" s="46">
        <v>0</v>
      </c>
      <c r="E76" s="46">
        <v>0</v>
      </c>
      <c r="F76" s="46">
        <v>0</v>
      </c>
      <c r="G76" s="46">
        <v>54808811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54808811</v>
      </c>
      <c r="O76" s="47">
        <f t="shared" si="14"/>
        <v>475.26760722151886</v>
      </c>
      <c r="P76" s="9"/>
    </row>
    <row r="77" spans="1:119">
      <c r="A77" s="12"/>
      <c r="B77" s="25">
        <v>388.1</v>
      </c>
      <c r="C77" s="20" t="s">
        <v>150</v>
      </c>
      <c r="D77" s="46">
        <v>713075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713075</v>
      </c>
      <c r="O77" s="47">
        <f t="shared" si="14"/>
        <v>6.1833388252024761</v>
      </c>
      <c r="P77" s="9"/>
    </row>
    <row r="78" spans="1:119" ht="15.75" thickBot="1">
      <c r="A78" s="12"/>
      <c r="B78" s="25">
        <v>389.8</v>
      </c>
      <c r="C78" s="20" t="s">
        <v>132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10365135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10365135</v>
      </c>
      <c r="O78" s="47">
        <f t="shared" si="14"/>
        <v>89.879944850071979</v>
      </c>
      <c r="P78" s="9"/>
    </row>
    <row r="79" spans="1:119" ht="16.5" thickBot="1">
      <c r="A79" s="14" t="s">
        <v>71</v>
      </c>
      <c r="B79" s="23"/>
      <c r="C79" s="22"/>
      <c r="D79" s="15">
        <f t="shared" ref="D79:M79" si="17">SUM(D5,D13,D24,D41,D60,D64,D74)</f>
        <v>77853513</v>
      </c>
      <c r="E79" s="15">
        <f t="shared" si="17"/>
        <v>9637142</v>
      </c>
      <c r="F79" s="15">
        <f t="shared" si="17"/>
        <v>7961464</v>
      </c>
      <c r="G79" s="15">
        <f t="shared" si="17"/>
        <v>56637274</v>
      </c>
      <c r="H79" s="15">
        <f t="shared" si="17"/>
        <v>0</v>
      </c>
      <c r="I79" s="15">
        <f t="shared" si="17"/>
        <v>74319647</v>
      </c>
      <c r="J79" s="15">
        <f t="shared" si="17"/>
        <v>26106796</v>
      </c>
      <c r="K79" s="15">
        <f t="shared" si="17"/>
        <v>16413708</v>
      </c>
      <c r="L79" s="15">
        <f t="shared" si="17"/>
        <v>0</v>
      </c>
      <c r="M79" s="15">
        <f t="shared" si="17"/>
        <v>0</v>
      </c>
      <c r="N79" s="15">
        <f t="shared" si="16"/>
        <v>268929544</v>
      </c>
      <c r="O79" s="38">
        <f t="shared" si="14"/>
        <v>2331.9882069336295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159</v>
      </c>
      <c r="M81" s="118"/>
      <c r="N81" s="118"/>
      <c r="O81" s="43">
        <v>115322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103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89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44493071</v>
      </c>
      <c r="E5" s="27">
        <f t="shared" si="0"/>
        <v>1227364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45720435</v>
      </c>
      <c r="O5" s="33">
        <f t="shared" ref="O5:O36" si="1">(N5/O$81)</f>
        <v>405.67185434283027</v>
      </c>
      <c r="P5" s="6"/>
    </row>
    <row r="6" spans="1:133">
      <c r="A6" s="12"/>
      <c r="B6" s="25">
        <v>311</v>
      </c>
      <c r="C6" s="20" t="s">
        <v>3</v>
      </c>
      <c r="D6" s="46">
        <v>28665926</v>
      </c>
      <c r="E6" s="46">
        <v>1227364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29893290</v>
      </c>
      <c r="O6" s="47">
        <f t="shared" si="1"/>
        <v>265.23952334897916</v>
      </c>
      <c r="P6" s="9"/>
    </row>
    <row r="7" spans="1:133">
      <c r="A7" s="12"/>
      <c r="B7" s="25">
        <v>312.10000000000002</v>
      </c>
      <c r="C7" s="20" t="s">
        <v>142</v>
      </c>
      <c r="D7" s="46">
        <v>3744098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3744098</v>
      </c>
      <c r="O7" s="47">
        <f t="shared" si="1"/>
        <v>33.220925796119005</v>
      </c>
      <c r="P7" s="9"/>
    </row>
    <row r="8" spans="1:133">
      <c r="A8" s="12"/>
      <c r="B8" s="25">
        <v>314.10000000000002</v>
      </c>
      <c r="C8" s="20" t="s">
        <v>12</v>
      </c>
      <c r="D8" s="46">
        <v>7356612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7356612</v>
      </c>
      <c r="O8" s="47">
        <f t="shared" si="1"/>
        <v>65.274322777565814</v>
      </c>
      <c r="P8" s="9"/>
    </row>
    <row r="9" spans="1:133">
      <c r="A9" s="12"/>
      <c r="B9" s="25">
        <v>314.3</v>
      </c>
      <c r="C9" s="20" t="s">
        <v>13</v>
      </c>
      <c r="D9" s="46">
        <v>1393850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1393850</v>
      </c>
      <c r="O9" s="47">
        <f t="shared" si="1"/>
        <v>12.367461380797318</v>
      </c>
      <c r="P9" s="9"/>
    </row>
    <row r="10" spans="1:133">
      <c r="A10" s="12"/>
      <c r="B10" s="25">
        <v>314.39999999999998</v>
      </c>
      <c r="C10" s="20" t="s">
        <v>14</v>
      </c>
      <c r="D10" s="46">
        <v>128314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128314</v>
      </c>
      <c r="O10" s="47">
        <f t="shared" si="1"/>
        <v>1.1385145027195371</v>
      </c>
      <c r="P10" s="9"/>
    </row>
    <row r="11" spans="1:133">
      <c r="A11" s="12"/>
      <c r="B11" s="25">
        <v>315</v>
      </c>
      <c r="C11" s="20" t="s">
        <v>116</v>
      </c>
      <c r="D11" s="46">
        <v>2638032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2638032</v>
      </c>
      <c r="O11" s="47">
        <f t="shared" si="1"/>
        <v>23.406936816233817</v>
      </c>
      <c r="P11" s="9"/>
    </row>
    <row r="12" spans="1:133">
      <c r="A12" s="12"/>
      <c r="B12" s="25">
        <v>316</v>
      </c>
      <c r="C12" s="20" t="s">
        <v>117</v>
      </c>
      <c r="D12" s="46">
        <v>566239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566239</v>
      </c>
      <c r="O12" s="47">
        <f t="shared" si="1"/>
        <v>5.0241697204156059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SUM(D14:D22)</f>
        <v>5605873</v>
      </c>
      <c r="E13" s="32">
        <f t="shared" si="3"/>
        <v>3849450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14870361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24325684</v>
      </c>
      <c r="O13" s="45">
        <f t="shared" si="1"/>
        <v>215.83883303904955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2870287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2870287</v>
      </c>
      <c r="O14" s="47">
        <f t="shared" si="1"/>
        <v>25.467707159525478</v>
      </c>
      <c r="P14" s="9"/>
    </row>
    <row r="15" spans="1:133">
      <c r="A15" s="12"/>
      <c r="B15" s="25">
        <v>323.10000000000002</v>
      </c>
      <c r="C15" s="20" t="s">
        <v>18</v>
      </c>
      <c r="D15" s="46">
        <v>5259462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5259462</v>
      </c>
      <c r="O15" s="47">
        <f t="shared" si="1"/>
        <v>46.666566107379573</v>
      </c>
      <c r="P15" s="9"/>
    </row>
    <row r="16" spans="1:133">
      <c r="A16" s="12"/>
      <c r="B16" s="25">
        <v>323.39999999999998</v>
      </c>
      <c r="C16" s="20" t="s">
        <v>19</v>
      </c>
      <c r="D16" s="46">
        <v>40584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40584</v>
      </c>
      <c r="O16" s="47">
        <f t="shared" si="1"/>
        <v>0.36009689183074095</v>
      </c>
      <c r="P16" s="9"/>
    </row>
    <row r="17" spans="1:16">
      <c r="A17" s="12"/>
      <c r="B17" s="25">
        <v>323.7</v>
      </c>
      <c r="C17" s="20" t="s">
        <v>20</v>
      </c>
      <c r="D17" s="46">
        <v>288327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288327</v>
      </c>
      <c r="O17" s="47">
        <f t="shared" si="1"/>
        <v>2.5582903738143616</v>
      </c>
      <c r="P17" s="9"/>
    </row>
    <row r="18" spans="1:16">
      <c r="A18" s="12"/>
      <c r="B18" s="25">
        <v>324.12</v>
      </c>
      <c r="C18" s="20" t="s">
        <v>105</v>
      </c>
      <c r="D18" s="46">
        <v>0</v>
      </c>
      <c r="E18" s="46">
        <v>243780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243780</v>
      </c>
      <c r="O18" s="47">
        <f t="shared" si="1"/>
        <v>2.1630302653877891</v>
      </c>
      <c r="P18" s="9"/>
    </row>
    <row r="19" spans="1:16">
      <c r="A19" s="12"/>
      <c r="B19" s="25">
        <v>324.32</v>
      </c>
      <c r="C19" s="20" t="s">
        <v>106</v>
      </c>
      <c r="D19" s="46">
        <v>0</v>
      </c>
      <c r="E19" s="46">
        <v>3108032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3108032</v>
      </c>
      <c r="O19" s="47">
        <f t="shared" si="1"/>
        <v>27.577189604535814</v>
      </c>
      <c r="P19" s="9"/>
    </row>
    <row r="20" spans="1:16">
      <c r="A20" s="12"/>
      <c r="B20" s="25">
        <v>324.62</v>
      </c>
      <c r="C20" s="20" t="s">
        <v>107</v>
      </c>
      <c r="D20" s="46">
        <v>0</v>
      </c>
      <c r="E20" s="46">
        <v>497638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497638</v>
      </c>
      <c r="O20" s="47">
        <f t="shared" si="1"/>
        <v>4.4154813980107006</v>
      </c>
      <c r="P20" s="9"/>
    </row>
    <row r="21" spans="1:16">
      <c r="A21" s="12"/>
      <c r="B21" s="25">
        <v>325.2</v>
      </c>
      <c r="C21" s="20" t="s">
        <v>155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11839554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11839554</v>
      </c>
      <c r="O21" s="47">
        <f t="shared" si="1"/>
        <v>105.05092144840864</v>
      </c>
      <c r="P21" s="9"/>
    </row>
    <row r="22" spans="1:16">
      <c r="A22" s="12"/>
      <c r="B22" s="25">
        <v>329</v>
      </c>
      <c r="C22" s="20" t="s">
        <v>108</v>
      </c>
      <c r="D22" s="46">
        <v>17500</v>
      </c>
      <c r="E22" s="46">
        <v>0</v>
      </c>
      <c r="F22" s="46">
        <v>0</v>
      </c>
      <c r="G22" s="46">
        <v>0</v>
      </c>
      <c r="H22" s="46">
        <v>0</v>
      </c>
      <c r="I22" s="46">
        <v>160520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178020</v>
      </c>
      <c r="O22" s="47">
        <f t="shared" si="1"/>
        <v>1.5795497901564288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SUM(D24:D38)</f>
        <v>14351751</v>
      </c>
      <c r="E23" s="32">
        <f t="shared" si="5"/>
        <v>1136305</v>
      </c>
      <c r="F23" s="32">
        <f t="shared" si="5"/>
        <v>0</v>
      </c>
      <c r="G23" s="32">
        <f t="shared" si="5"/>
        <v>383046</v>
      </c>
      <c r="H23" s="32">
        <f t="shared" si="5"/>
        <v>0</v>
      </c>
      <c r="I23" s="32">
        <f t="shared" si="5"/>
        <v>924986</v>
      </c>
      <c r="J23" s="32">
        <f t="shared" si="5"/>
        <v>52288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16848376</v>
      </c>
      <c r="O23" s="45">
        <f t="shared" si="1"/>
        <v>149.49358934544776</v>
      </c>
      <c r="P23" s="10"/>
    </row>
    <row r="24" spans="1:16">
      <c r="A24" s="12"/>
      <c r="B24" s="25">
        <v>331.2</v>
      </c>
      <c r="C24" s="20" t="s">
        <v>25</v>
      </c>
      <c r="D24" s="46">
        <v>1922297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1922297</v>
      </c>
      <c r="O24" s="47">
        <f t="shared" si="1"/>
        <v>17.056307285520351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1055055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1055055</v>
      </c>
      <c r="O25" s="47">
        <f t="shared" si="1"/>
        <v>9.3613745863020501</v>
      </c>
      <c r="P25" s="9"/>
    </row>
    <row r="26" spans="1:16">
      <c r="A26" s="12"/>
      <c r="B26" s="25">
        <v>334.2</v>
      </c>
      <c r="C26" s="20" t="s">
        <v>30</v>
      </c>
      <c r="D26" s="46">
        <v>138893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138893</v>
      </c>
      <c r="O26" s="47">
        <f t="shared" si="1"/>
        <v>1.2323806819694241</v>
      </c>
      <c r="P26" s="9"/>
    </row>
    <row r="27" spans="1:16">
      <c r="A27" s="12"/>
      <c r="B27" s="25">
        <v>334.36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924986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6">SUM(D27:M27)</f>
        <v>924986</v>
      </c>
      <c r="O27" s="47">
        <f t="shared" si="1"/>
        <v>8.2072881822134285</v>
      </c>
      <c r="P27" s="9"/>
    </row>
    <row r="28" spans="1:16">
      <c r="A28" s="12"/>
      <c r="B28" s="25">
        <v>334.49</v>
      </c>
      <c r="C28" s="20" t="s">
        <v>32</v>
      </c>
      <c r="D28" s="46">
        <v>0</v>
      </c>
      <c r="E28" s="46">
        <v>0</v>
      </c>
      <c r="F28" s="46">
        <v>0</v>
      </c>
      <c r="G28" s="46">
        <v>383046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383046</v>
      </c>
      <c r="O28" s="47">
        <f t="shared" si="1"/>
        <v>3.3987205309530357</v>
      </c>
      <c r="P28" s="9"/>
    </row>
    <row r="29" spans="1:16">
      <c r="A29" s="12"/>
      <c r="B29" s="25">
        <v>334.5</v>
      </c>
      <c r="C29" s="20" t="s">
        <v>33</v>
      </c>
      <c r="D29" s="46">
        <v>0</v>
      </c>
      <c r="E29" s="46">
        <v>17144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17144</v>
      </c>
      <c r="O29" s="47">
        <f t="shared" si="1"/>
        <v>0.15211662511202009</v>
      </c>
      <c r="P29" s="9"/>
    </row>
    <row r="30" spans="1:16">
      <c r="A30" s="12"/>
      <c r="B30" s="25">
        <v>335.12</v>
      </c>
      <c r="C30" s="20" t="s">
        <v>119</v>
      </c>
      <c r="D30" s="46">
        <v>4690878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4690878</v>
      </c>
      <c r="O30" s="47">
        <f t="shared" si="1"/>
        <v>41.621589487413821</v>
      </c>
      <c r="P30" s="9"/>
    </row>
    <row r="31" spans="1:16">
      <c r="A31" s="12"/>
      <c r="B31" s="25">
        <v>335.14</v>
      </c>
      <c r="C31" s="20" t="s">
        <v>120</v>
      </c>
      <c r="D31" s="46">
        <v>2535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2535</v>
      </c>
      <c r="O31" s="47">
        <f t="shared" si="1"/>
        <v>2.2492746422011836E-2</v>
      </c>
      <c r="P31" s="9"/>
    </row>
    <row r="32" spans="1:16">
      <c r="A32" s="12"/>
      <c r="B32" s="25">
        <v>335.15</v>
      </c>
      <c r="C32" s="20" t="s">
        <v>121</v>
      </c>
      <c r="D32" s="46">
        <v>24851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24851</v>
      </c>
      <c r="O32" s="47">
        <f t="shared" si="1"/>
        <v>0.22049989796189987</v>
      </c>
      <c r="P32" s="9"/>
    </row>
    <row r="33" spans="1:16">
      <c r="A33" s="12"/>
      <c r="B33" s="25">
        <v>335.18</v>
      </c>
      <c r="C33" s="20" t="s">
        <v>122</v>
      </c>
      <c r="D33" s="46">
        <v>6822769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6822769</v>
      </c>
      <c r="O33" s="47">
        <f t="shared" si="1"/>
        <v>60.537598821681769</v>
      </c>
      <c r="P33" s="9"/>
    </row>
    <row r="34" spans="1:16">
      <c r="A34" s="12"/>
      <c r="B34" s="25">
        <v>335.21</v>
      </c>
      <c r="C34" s="20" t="s">
        <v>40</v>
      </c>
      <c r="D34" s="46">
        <v>38449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38449</v>
      </c>
      <c r="O34" s="47">
        <f t="shared" si="1"/>
        <v>0.34115329671792233</v>
      </c>
      <c r="P34" s="9"/>
    </row>
    <row r="35" spans="1:16">
      <c r="A35" s="12"/>
      <c r="B35" s="25">
        <v>335.49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52288</v>
      </c>
      <c r="K35" s="46">
        <v>0</v>
      </c>
      <c r="L35" s="46">
        <v>0</v>
      </c>
      <c r="M35" s="46">
        <v>0</v>
      </c>
      <c r="N35" s="46">
        <f t="shared" si="6"/>
        <v>52288</v>
      </c>
      <c r="O35" s="47">
        <f t="shared" si="1"/>
        <v>0.46394505913773371</v>
      </c>
      <c r="P35" s="9"/>
    </row>
    <row r="36" spans="1:16">
      <c r="A36" s="12"/>
      <c r="B36" s="25">
        <v>337.1</v>
      </c>
      <c r="C36" s="20" t="s">
        <v>123</v>
      </c>
      <c r="D36" s="46">
        <v>566796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566796</v>
      </c>
      <c r="O36" s="47">
        <f t="shared" si="1"/>
        <v>5.0291119136136571</v>
      </c>
      <c r="P36" s="9"/>
    </row>
    <row r="37" spans="1:16">
      <c r="A37" s="12"/>
      <c r="B37" s="25">
        <v>337.2</v>
      </c>
      <c r="C37" s="20" t="s">
        <v>42</v>
      </c>
      <c r="D37" s="46">
        <v>144283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144283</v>
      </c>
      <c r="O37" s="47">
        <f t="shared" ref="O37:O68" si="7">(N37/O$81)</f>
        <v>1.2802054958608022</v>
      </c>
      <c r="P37" s="9"/>
    </row>
    <row r="38" spans="1:16">
      <c r="A38" s="12"/>
      <c r="B38" s="25">
        <v>337.5</v>
      </c>
      <c r="C38" s="20" t="s">
        <v>43</v>
      </c>
      <c r="D38" s="46">
        <v>0</v>
      </c>
      <c r="E38" s="46">
        <v>64106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64106</v>
      </c>
      <c r="O38" s="47">
        <f t="shared" si="7"/>
        <v>0.56880473456784642</v>
      </c>
      <c r="P38" s="9"/>
    </row>
    <row r="39" spans="1:16" ht="15.75">
      <c r="A39" s="29" t="s">
        <v>50</v>
      </c>
      <c r="B39" s="30"/>
      <c r="C39" s="31"/>
      <c r="D39" s="32">
        <f t="shared" ref="D39:M39" si="8">SUM(D40:D57)</f>
        <v>4179803</v>
      </c>
      <c r="E39" s="32">
        <f t="shared" si="8"/>
        <v>434044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34221158</v>
      </c>
      <c r="J39" s="32">
        <f t="shared" si="8"/>
        <v>21958011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60793016</v>
      </c>
      <c r="O39" s="45">
        <f t="shared" si="7"/>
        <v>539.4090308155063</v>
      </c>
      <c r="P39" s="10"/>
    </row>
    <row r="40" spans="1:16">
      <c r="A40" s="12"/>
      <c r="B40" s="25">
        <v>341.2</v>
      </c>
      <c r="C40" s="20" t="s">
        <v>124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21958011</v>
      </c>
      <c r="K40" s="46">
        <v>0</v>
      </c>
      <c r="L40" s="46">
        <v>0</v>
      </c>
      <c r="M40" s="46">
        <v>0</v>
      </c>
      <c r="N40" s="46">
        <f t="shared" ref="N40:N57" si="9">SUM(D40:M40)</f>
        <v>21958011</v>
      </c>
      <c r="O40" s="47">
        <f t="shared" si="7"/>
        <v>194.83075871982112</v>
      </c>
      <c r="P40" s="9"/>
    </row>
    <row r="41" spans="1:16">
      <c r="A41" s="12"/>
      <c r="B41" s="25">
        <v>341.3</v>
      </c>
      <c r="C41" s="20" t="s">
        <v>125</v>
      </c>
      <c r="D41" s="46">
        <v>590019</v>
      </c>
      <c r="E41" s="46">
        <v>150583</v>
      </c>
      <c r="F41" s="46">
        <v>0</v>
      </c>
      <c r="G41" s="46">
        <v>0</v>
      </c>
      <c r="H41" s="46">
        <v>0</v>
      </c>
      <c r="I41" s="46">
        <v>75877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816479</v>
      </c>
      <c r="O41" s="47">
        <f t="shared" si="7"/>
        <v>7.2445187794468646</v>
      </c>
      <c r="P41" s="9"/>
    </row>
    <row r="42" spans="1:16">
      <c r="A42" s="12"/>
      <c r="B42" s="25">
        <v>341.9</v>
      </c>
      <c r="C42" s="20" t="s">
        <v>143</v>
      </c>
      <c r="D42" s="46">
        <v>77194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77194</v>
      </c>
      <c r="O42" s="47">
        <f t="shared" si="7"/>
        <v>0.68493296540464765</v>
      </c>
      <c r="P42" s="9"/>
    </row>
    <row r="43" spans="1:16">
      <c r="A43" s="12"/>
      <c r="B43" s="25">
        <v>342.1</v>
      </c>
      <c r="C43" s="20" t="s">
        <v>55</v>
      </c>
      <c r="D43" s="46">
        <v>7230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7230</v>
      </c>
      <c r="O43" s="47">
        <f t="shared" si="7"/>
        <v>6.4150909913666898E-2</v>
      </c>
      <c r="P43" s="9"/>
    </row>
    <row r="44" spans="1:16">
      <c r="A44" s="12"/>
      <c r="B44" s="25">
        <v>342.5</v>
      </c>
      <c r="C44" s="20" t="s">
        <v>57</v>
      </c>
      <c r="D44" s="46">
        <v>175808</v>
      </c>
      <c r="E44" s="46">
        <v>0</v>
      </c>
      <c r="F44" s="46">
        <v>0</v>
      </c>
      <c r="G44" s="46">
        <v>0</v>
      </c>
      <c r="H44" s="46">
        <v>0</v>
      </c>
      <c r="I44" s="46">
        <v>34008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209816</v>
      </c>
      <c r="O44" s="47">
        <f t="shared" si="7"/>
        <v>1.8616718277241955</v>
      </c>
      <c r="P44" s="9"/>
    </row>
    <row r="45" spans="1:16">
      <c r="A45" s="12"/>
      <c r="B45" s="25">
        <v>342.9</v>
      </c>
      <c r="C45" s="20" t="s">
        <v>58</v>
      </c>
      <c r="D45" s="46">
        <v>43810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43810</v>
      </c>
      <c r="O45" s="47">
        <f t="shared" si="7"/>
        <v>0.38872079713938407</v>
      </c>
      <c r="P45" s="9"/>
    </row>
    <row r="46" spans="1:16">
      <c r="A46" s="12"/>
      <c r="B46" s="25">
        <v>343.3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15828136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15828136</v>
      </c>
      <c r="O46" s="47">
        <f t="shared" si="7"/>
        <v>140.44112401621962</v>
      </c>
      <c r="P46" s="9"/>
    </row>
    <row r="47" spans="1:16">
      <c r="A47" s="12"/>
      <c r="B47" s="25">
        <v>343.4</v>
      </c>
      <c r="C47" s="20" t="s">
        <v>60</v>
      </c>
      <c r="D47" s="46">
        <v>410538</v>
      </c>
      <c r="E47" s="46">
        <v>0</v>
      </c>
      <c r="F47" s="46">
        <v>0</v>
      </c>
      <c r="G47" s="46">
        <v>0</v>
      </c>
      <c r="H47" s="46">
        <v>0</v>
      </c>
      <c r="I47" s="46">
        <v>5956331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6366869</v>
      </c>
      <c r="O47" s="47">
        <f t="shared" si="7"/>
        <v>56.492453617028829</v>
      </c>
      <c r="P47" s="9"/>
    </row>
    <row r="48" spans="1:16">
      <c r="A48" s="12"/>
      <c r="B48" s="25">
        <v>343.5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11982635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11982635</v>
      </c>
      <c r="O48" s="47">
        <f t="shared" si="7"/>
        <v>106.32046174458533</v>
      </c>
      <c r="P48" s="9"/>
    </row>
    <row r="49" spans="1:16">
      <c r="A49" s="12"/>
      <c r="B49" s="25">
        <v>343.7</v>
      </c>
      <c r="C49" s="20" t="s">
        <v>63</v>
      </c>
      <c r="D49" s="46">
        <v>0</v>
      </c>
      <c r="E49" s="46">
        <v>9875</v>
      </c>
      <c r="F49" s="46">
        <v>0</v>
      </c>
      <c r="G49" s="46">
        <v>0</v>
      </c>
      <c r="H49" s="46">
        <v>0</v>
      </c>
      <c r="I49" s="46">
        <v>344171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354046</v>
      </c>
      <c r="O49" s="47">
        <f t="shared" si="7"/>
        <v>3.1414070610365297</v>
      </c>
      <c r="P49" s="9"/>
    </row>
    <row r="50" spans="1:16">
      <c r="A50" s="12"/>
      <c r="B50" s="25">
        <v>343.9</v>
      </c>
      <c r="C50" s="20" t="s">
        <v>64</v>
      </c>
      <c r="D50" s="46">
        <v>0</v>
      </c>
      <c r="E50" s="46">
        <v>641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641</v>
      </c>
      <c r="O50" s="47">
        <f t="shared" si="7"/>
        <v>5.6875149729820858E-3</v>
      </c>
      <c r="P50" s="9"/>
    </row>
    <row r="51" spans="1:16">
      <c r="A51" s="12"/>
      <c r="B51" s="25">
        <v>344.9</v>
      </c>
      <c r="C51" s="20" t="s">
        <v>126</v>
      </c>
      <c r="D51" s="46">
        <v>312915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312915</v>
      </c>
      <c r="O51" s="47">
        <f t="shared" si="7"/>
        <v>2.7764567047904669</v>
      </c>
      <c r="P51" s="9"/>
    </row>
    <row r="52" spans="1:16">
      <c r="A52" s="12"/>
      <c r="B52" s="25">
        <v>345.9</v>
      </c>
      <c r="C52" s="20" t="s">
        <v>66</v>
      </c>
      <c r="D52" s="46">
        <v>0</v>
      </c>
      <c r="E52" s="46">
        <v>272945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272945</v>
      </c>
      <c r="O52" s="47">
        <f t="shared" si="7"/>
        <v>2.4218077602193375</v>
      </c>
      <c r="P52" s="9"/>
    </row>
    <row r="53" spans="1:16">
      <c r="A53" s="12"/>
      <c r="B53" s="25">
        <v>347.2</v>
      </c>
      <c r="C53" s="20" t="s">
        <v>67</v>
      </c>
      <c r="D53" s="46">
        <v>521556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521556</v>
      </c>
      <c r="O53" s="47">
        <f t="shared" si="7"/>
        <v>4.6277029005439072</v>
      </c>
      <c r="P53" s="9"/>
    </row>
    <row r="54" spans="1:16">
      <c r="A54" s="12"/>
      <c r="B54" s="25">
        <v>347.4</v>
      </c>
      <c r="C54" s="20" t="s">
        <v>68</v>
      </c>
      <c r="D54" s="46">
        <v>36623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36623</v>
      </c>
      <c r="O54" s="47">
        <f t="shared" si="7"/>
        <v>0.32495142099145541</v>
      </c>
      <c r="P54" s="9"/>
    </row>
    <row r="55" spans="1:16">
      <c r="A55" s="12"/>
      <c r="B55" s="25">
        <v>347.5</v>
      </c>
      <c r="C55" s="20" t="s">
        <v>69</v>
      </c>
      <c r="D55" s="46">
        <v>117911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117911</v>
      </c>
      <c r="O55" s="47">
        <f t="shared" si="7"/>
        <v>1.0462099500456954</v>
      </c>
      <c r="P55" s="9"/>
    </row>
    <row r="56" spans="1:16">
      <c r="A56" s="12"/>
      <c r="B56" s="25">
        <v>347.9</v>
      </c>
      <c r="C56" s="20" t="s">
        <v>70</v>
      </c>
      <c r="D56" s="46">
        <v>6220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6220</v>
      </c>
      <c r="O56" s="47">
        <f t="shared" si="7"/>
        <v>5.5189302857954092E-2</v>
      </c>
      <c r="P56" s="9"/>
    </row>
    <row r="57" spans="1:16">
      <c r="A57" s="12"/>
      <c r="B57" s="25">
        <v>349</v>
      </c>
      <c r="C57" s="20" t="s">
        <v>1</v>
      </c>
      <c r="D57" s="46">
        <v>1879979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1879979</v>
      </c>
      <c r="O57" s="47">
        <f t="shared" si="7"/>
        <v>16.680824822764258</v>
      </c>
      <c r="P57" s="9"/>
    </row>
    <row r="58" spans="1:16" ht="15.75">
      <c r="A58" s="29" t="s">
        <v>51</v>
      </c>
      <c r="B58" s="30"/>
      <c r="C58" s="31"/>
      <c r="D58" s="32">
        <f t="shared" ref="D58:M58" si="10">SUM(D59:D61)</f>
        <v>522690</v>
      </c>
      <c r="E58" s="32">
        <f t="shared" si="10"/>
        <v>81460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0</v>
      </c>
      <c r="J58" s="32">
        <f t="shared" si="10"/>
        <v>0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ref="N58:N63" si="11">SUM(D58:M58)</f>
        <v>604150</v>
      </c>
      <c r="O58" s="45">
        <f t="shared" si="7"/>
        <v>5.3605494086226635</v>
      </c>
      <c r="P58" s="10"/>
    </row>
    <row r="59" spans="1:16">
      <c r="A59" s="13"/>
      <c r="B59" s="39">
        <v>351.1</v>
      </c>
      <c r="C59" s="21" t="s">
        <v>73</v>
      </c>
      <c r="D59" s="46">
        <v>243945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243945</v>
      </c>
      <c r="O59" s="47">
        <f t="shared" si="7"/>
        <v>2.1644942903028315</v>
      </c>
      <c r="P59" s="9"/>
    </row>
    <row r="60" spans="1:16">
      <c r="A60" s="13"/>
      <c r="B60" s="39">
        <v>354</v>
      </c>
      <c r="C60" s="21" t="s">
        <v>74</v>
      </c>
      <c r="D60" s="46">
        <v>278745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278745</v>
      </c>
      <c r="O60" s="47">
        <f t="shared" si="7"/>
        <v>2.4732704542026389</v>
      </c>
      <c r="P60" s="9"/>
    </row>
    <row r="61" spans="1:16">
      <c r="A61" s="13"/>
      <c r="B61" s="39">
        <v>359</v>
      </c>
      <c r="C61" s="21" t="s">
        <v>75</v>
      </c>
      <c r="D61" s="46">
        <v>0</v>
      </c>
      <c r="E61" s="46">
        <v>81460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81460</v>
      </c>
      <c r="O61" s="47">
        <f t="shared" si="7"/>
        <v>0.722784664117193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SUM(D63:D71)</f>
        <v>806332</v>
      </c>
      <c r="E62" s="32">
        <f t="shared" si="12"/>
        <v>134725</v>
      </c>
      <c r="F62" s="32">
        <f t="shared" si="12"/>
        <v>188175</v>
      </c>
      <c r="G62" s="32">
        <f t="shared" si="12"/>
        <v>168557</v>
      </c>
      <c r="H62" s="32">
        <f t="shared" si="12"/>
        <v>0</v>
      </c>
      <c r="I62" s="32">
        <f t="shared" si="12"/>
        <v>965306</v>
      </c>
      <c r="J62" s="32">
        <f t="shared" si="12"/>
        <v>104322</v>
      </c>
      <c r="K62" s="32">
        <f t="shared" si="12"/>
        <v>24198524</v>
      </c>
      <c r="L62" s="32">
        <f t="shared" si="12"/>
        <v>0</v>
      </c>
      <c r="M62" s="32">
        <f t="shared" si="12"/>
        <v>0</v>
      </c>
      <c r="N62" s="32">
        <f t="shared" si="11"/>
        <v>26565941</v>
      </c>
      <c r="O62" s="45">
        <f t="shared" si="7"/>
        <v>235.71636070024755</v>
      </c>
      <c r="P62" s="10"/>
    </row>
    <row r="63" spans="1:16">
      <c r="A63" s="12"/>
      <c r="B63" s="25">
        <v>361.1</v>
      </c>
      <c r="C63" s="20" t="s">
        <v>76</v>
      </c>
      <c r="D63" s="46">
        <v>321563</v>
      </c>
      <c r="E63" s="46">
        <v>19750</v>
      </c>
      <c r="F63" s="46">
        <v>59235</v>
      </c>
      <c r="G63" s="46">
        <v>61051</v>
      </c>
      <c r="H63" s="46">
        <v>0</v>
      </c>
      <c r="I63" s="46">
        <v>547491</v>
      </c>
      <c r="J63" s="46">
        <v>78571</v>
      </c>
      <c r="K63" s="46">
        <v>5656561</v>
      </c>
      <c r="L63" s="46">
        <v>0</v>
      </c>
      <c r="M63" s="46">
        <v>0</v>
      </c>
      <c r="N63" s="46">
        <f t="shared" si="11"/>
        <v>6744222</v>
      </c>
      <c r="O63" s="47">
        <f t="shared" si="7"/>
        <v>59.840660851973773</v>
      </c>
      <c r="P63" s="9"/>
    </row>
    <row r="64" spans="1:16">
      <c r="A64" s="12"/>
      <c r="B64" s="25">
        <v>361.2</v>
      </c>
      <c r="C64" s="20" t="s">
        <v>77</v>
      </c>
      <c r="D64" s="46">
        <v>0</v>
      </c>
      <c r="E64" s="46">
        <v>57805</v>
      </c>
      <c r="F64" s="46">
        <v>0</v>
      </c>
      <c r="G64" s="46">
        <v>85368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1" si="13">SUM(D64:M64)</f>
        <v>143173</v>
      </c>
      <c r="O64" s="47">
        <f t="shared" si="7"/>
        <v>1.2703566009777911</v>
      </c>
      <c r="P64" s="9"/>
    </row>
    <row r="65" spans="1:119">
      <c r="A65" s="12"/>
      <c r="B65" s="25">
        <v>361.3</v>
      </c>
      <c r="C65" s="20" t="s">
        <v>78</v>
      </c>
      <c r="D65" s="46">
        <v>-23712</v>
      </c>
      <c r="E65" s="46">
        <v>-3972</v>
      </c>
      <c r="F65" s="46">
        <v>-1950</v>
      </c>
      <c r="G65" s="46">
        <v>22138</v>
      </c>
      <c r="H65" s="46">
        <v>0</v>
      </c>
      <c r="I65" s="46">
        <v>-92906</v>
      </c>
      <c r="J65" s="46">
        <v>0</v>
      </c>
      <c r="K65" s="46">
        <v>11896633</v>
      </c>
      <c r="L65" s="46">
        <v>0</v>
      </c>
      <c r="M65" s="46">
        <v>0</v>
      </c>
      <c r="N65" s="46">
        <f t="shared" si="13"/>
        <v>11796231</v>
      </c>
      <c r="O65" s="47">
        <f t="shared" si="7"/>
        <v>104.66652174298821</v>
      </c>
      <c r="P65" s="9"/>
    </row>
    <row r="66" spans="1:119">
      <c r="A66" s="12"/>
      <c r="B66" s="25">
        <v>362</v>
      </c>
      <c r="C66" s="20" t="s">
        <v>79</v>
      </c>
      <c r="D66" s="46">
        <v>225849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225849</v>
      </c>
      <c r="O66" s="47">
        <f t="shared" si="7"/>
        <v>2.0039306850749314</v>
      </c>
      <c r="P66" s="9"/>
    </row>
    <row r="67" spans="1:119">
      <c r="A67" s="12"/>
      <c r="B67" s="25">
        <v>364</v>
      </c>
      <c r="C67" s="20" t="s">
        <v>128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-27367</v>
      </c>
      <c r="K67" s="46">
        <v>0</v>
      </c>
      <c r="L67" s="46">
        <v>0</v>
      </c>
      <c r="M67" s="46">
        <v>0</v>
      </c>
      <c r="N67" s="46">
        <f t="shared" si="13"/>
        <v>-27367</v>
      </c>
      <c r="O67" s="47">
        <f t="shared" si="7"/>
        <v>-0.24282405969672502</v>
      </c>
      <c r="P67" s="9"/>
    </row>
    <row r="68" spans="1:119">
      <c r="A68" s="12"/>
      <c r="B68" s="25">
        <v>365</v>
      </c>
      <c r="C68" s="20" t="s">
        <v>129</v>
      </c>
      <c r="D68" s="46">
        <v>95490</v>
      </c>
      <c r="E68" s="46">
        <v>4313</v>
      </c>
      <c r="F68" s="46">
        <v>0</v>
      </c>
      <c r="G68" s="46">
        <v>0</v>
      </c>
      <c r="H68" s="46">
        <v>0</v>
      </c>
      <c r="I68" s="46">
        <v>31314</v>
      </c>
      <c r="J68" s="46">
        <v>53118</v>
      </c>
      <c r="K68" s="46">
        <v>0</v>
      </c>
      <c r="L68" s="46">
        <v>0</v>
      </c>
      <c r="M68" s="46">
        <v>0</v>
      </c>
      <c r="N68" s="46">
        <f t="shared" si="13"/>
        <v>184235</v>
      </c>
      <c r="O68" s="47">
        <f t="shared" si="7"/>
        <v>1.634694728623018</v>
      </c>
      <c r="P68" s="9"/>
    </row>
    <row r="69" spans="1:119">
      <c r="A69" s="12"/>
      <c r="B69" s="25">
        <v>366</v>
      </c>
      <c r="C69" s="20" t="s">
        <v>82</v>
      </c>
      <c r="D69" s="46">
        <v>23251</v>
      </c>
      <c r="E69" s="46">
        <v>56746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79997</v>
      </c>
      <c r="O69" s="47">
        <f t="shared" ref="O69:O79" si="14">(N69/O$81)</f>
        <v>0.70980364320381883</v>
      </c>
      <c r="P69" s="9"/>
    </row>
    <row r="70" spans="1:119">
      <c r="A70" s="12"/>
      <c r="B70" s="25">
        <v>368</v>
      </c>
      <c r="C70" s="20" t="s">
        <v>84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6640025</v>
      </c>
      <c r="L70" s="46">
        <v>0</v>
      </c>
      <c r="M70" s="46">
        <v>0</v>
      </c>
      <c r="N70" s="46">
        <f t="shared" si="13"/>
        <v>6640025</v>
      </c>
      <c r="O70" s="47">
        <f t="shared" si="14"/>
        <v>58.916133554563764</v>
      </c>
      <c r="P70" s="9"/>
    </row>
    <row r="71" spans="1:119">
      <c r="A71" s="12"/>
      <c r="B71" s="25">
        <v>369.9</v>
      </c>
      <c r="C71" s="20" t="s">
        <v>85</v>
      </c>
      <c r="D71" s="46">
        <v>163891</v>
      </c>
      <c r="E71" s="46">
        <v>83</v>
      </c>
      <c r="F71" s="46">
        <v>130890</v>
      </c>
      <c r="G71" s="46">
        <v>0</v>
      </c>
      <c r="H71" s="46">
        <v>0</v>
      </c>
      <c r="I71" s="46">
        <v>479407</v>
      </c>
      <c r="J71" s="46">
        <v>0</v>
      </c>
      <c r="K71" s="46">
        <v>5305</v>
      </c>
      <c r="L71" s="46">
        <v>0</v>
      </c>
      <c r="M71" s="46">
        <v>0</v>
      </c>
      <c r="N71" s="46">
        <f t="shared" si="13"/>
        <v>779576</v>
      </c>
      <c r="O71" s="47">
        <f t="shared" si="14"/>
        <v>6.9170829525389745</v>
      </c>
      <c r="P71" s="9"/>
    </row>
    <row r="72" spans="1:119" ht="15.75">
      <c r="A72" s="29" t="s">
        <v>52</v>
      </c>
      <c r="B72" s="30"/>
      <c r="C72" s="31"/>
      <c r="D72" s="32">
        <f t="shared" ref="D72:M72" si="15">SUM(D73:D78)</f>
        <v>7524982</v>
      </c>
      <c r="E72" s="32">
        <f t="shared" si="15"/>
        <v>35075</v>
      </c>
      <c r="F72" s="32">
        <f t="shared" si="15"/>
        <v>7032788</v>
      </c>
      <c r="G72" s="32">
        <f t="shared" si="15"/>
        <v>9545183</v>
      </c>
      <c r="H72" s="32">
        <f t="shared" si="15"/>
        <v>0</v>
      </c>
      <c r="I72" s="32">
        <f t="shared" si="15"/>
        <v>11700987</v>
      </c>
      <c r="J72" s="32">
        <f t="shared" si="15"/>
        <v>1703422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 t="shared" ref="N72:N79" si="16">SUM(D72:M72)</f>
        <v>37542437</v>
      </c>
      <c r="O72" s="45">
        <f t="shared" si="14"/>
        <v>333.10947357213206</v>
      </c>
      <c r="P72" s="9"/>
    </row>
    <row r="73" spans="1:119">
      <c r="A73" s="12"/>
      <c r="B73" s="25">
        <v>381</v>
      </c>
      <c r="C73" s="20" t="s">
        <v>86</v>
      </c>
      <c r="D73" s="46">
        <v>2594766</v>
      </c>
      <c r="E73" s="46">
        <v>35075</v>
      </c>
      <c r="F73" s="46">
        <v>7032788</v>
      </c>
      <c r="G73" s="46">
        <v>567683</v>
      </c>
      <c r="H73" s="46">
        <v>0</v>
      </c>
      <c r="I73" s="46">
        <v>9021106</v>
      </c>
      <c r="J73" s="46">
        <v>1678922</v>
      </c>
      <c r="K73" s="46">
        <v>0</v>
      </c>
      <c r="L73" s="46">
        <v>0</v>
      </c>
      <c r="M73" s="46">
        <v>0</v>
      </c>
      <c r="N73" s="46">
        <f t="shared" si="16"/>
        <v>20930340</v>
      </c>
      <c r="O73" s="47">
        <f t="shared" si="14"/>
        <v>185.71235903214645</v>
      </c>
      <c r="P73" s="9"/>
    </row>
    <row r="74" spans="1:119">
      <c r="A74" s="12"/>
      <c r="B74" s="25">
        <v>383</v>
      </c>
      <c r="C74" s="20" t="s">
        <v>87</v>
      </c>
      <c r="D74" s="46">
        <v>4363350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4363350</v>
      </c>
      <c r="O74" s="47">
        <f t="shared" si="14"/>
        <v>38.715473412420252</v>
      </c>
      <c r="P74" s="9"/>
    </row>
    <row r="75" spans="1:119">
      <c r="A75" s="12"/>
      <c r="B75" s="25">
        <v>384</v>
      </c>
      <c r="C75" s="20" t="s">
        <v>111</v>
      </c>
      <c r="D75" s="46">
        <v>0</v>
      </c>
      <c r="E75" s="46">
        <v>0</v>
      </c>
      <c r="F75" s="46">
        <v>0</v>
      </c>
      <c r="G75" s="46">
        <v>8977500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8977500</v>
      </c>
      <c r="O75" s="47">
        <f t="shared" si="14"/>
        <v>79.656264695704635</v>
      </c>
      <c r="P75" s="9"/>
    </row>
    <row r="76" spans="1:119">
      <c r="A76" s="12"/>
      <c r="B76" s="25">
        <v>388.1</v>
      </c>
      <c r="C76" s="20" t="s">
        <v>150</v>
      </c>
      <c r="D76" s="46">
        <v>566866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566866</v>
      </c>
      <c r="O76" s="47">
        <f t="shared" si="14"/>
        <v>5.0297330150927664</v>
      </c>
      <c r="P76" s="9"/>
    </row>
    <row r="77" spans="1:119">
      <c r="A77" s="12"/>
      <c r="B77" s="25">
        <v>389.4</v>
      </c>
      <c r="C77" s="20" t="s">
        <v>156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68</v>
      </c>
      <c r="J77" s="46">
        <v>24500</v>
      </c>
      <c r="K77" s="46">
        <v>0</v>
      </c>
      <c r="L77" s="46">
        <v>0</v>
      </c>
      <c r="M77" s="46">
        <v>0</v>
      </c>
      <c r="N77" s="46">
        <f t="shared" si="16"/>
        <v>24568</v>
      </c>
      <c r="O77" s="47">
        <f t="shared" si="14"/>
        <v>0.21798887341064568</v>
      </c>
      <c r="P77" s="9"/>
    </row>
    <row r="78" spans="1:119" ht="15.75" thickBot="1">
      <c r="A78" s="12"/>
      <c r="B78" s="25">
        <v>389.8</v>
      </c>
      <c r="C78" s="20" t="s">
        <v>132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2679813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2679813</v>
      </c>
      <c r="O78" s="47">
        <f t="shared" si="14"/>
        <v>23.777654543357318</v>
      </c>
      <c r="P78" s="9"/>
    </row>
    <row r="79" spans="1:119" ht="16.5" thickBot="1">
      <c r="A79" s="14" t="s">
        <v>71</v>
      </c>
      <c r="B79" s="23"/>
      <c r="C79" s="22"/>
      <c r="D79" s="15">
        <f t="shared" ref="D79:M79" si="17">SUM(D5,D13,D23,D39,D58,D62,D72)</f>
        <v>77484502</v>
      </c>
      <c r="E79" s="15">
        <f t="shared" si="17"/>
        <v>6898423</v>
      </c>
      <c r="F79" s="15">
        <f t="shared" si="17"/>
        <v>7220963</v>
      </c>
      <c r="G79" s="15">
        <f t="shared" si="17"/>
        <v>10096786</v>
      </c>
      <c r="H79" s="15">
        <f t="shared" si="17"/>
        <v>0</v>
      </c>
      <c r="I79" s="15">
        <f t="shared" si="17"/>
        <v>62682798</v>
      </c>
      <c r="J79" s="15">
        <f t="shared" si="17"/>
        <v>23818043</v>
      </c>
      <c r="K79" s="15">
        <f t="shared" si="17"/>
        <v>24198524</v>
      </c>
      <c r="L79" s="15">
        <f t="shared" si="17"/>
        <v>0</v>
      </c>
      <c r="M79" s="15">
        <f t="shared" si="17"/>
        <v>0</v>
      </c>
      <c r="N79" s="15">
        <f t="shared" si="16"/>
        <v>212400039</v>
      </c>
      <c r="O79" s="38">
        <f t="shared" si="14"/>
        <v>1884.5996912238361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157</v>
      </c>
      <c r="M81" s="118"/>
      <c r="N81" s="118"/>
      <c r="O81" s="43">
        <v>112703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103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89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41995100</v>
      </c>
      <c r="E5" s="27">
        <f t="shared" si="0"/>
        <v>794446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42789546</v>
      </c>
      <c r="O5" s="33">
        <f t="shared" ref="O5:O36" si="1">(N5/O$80)</f>
        <v>386.8051490196433</v>
      </c>
      <c r="P5" s="6"/>
    </row>
    <row r="6" spans="1:133">
      <c r="A6" s="12"/>
      <c r="B6" s="25">
        <v>311</v>
      </c>
      <c r="C6" s="20" t="s">
        <v>3</v>
      </c>
      <c r="D6" s="46">
        <v>26256111</v>
      </c>
      <c r="E6" s="46">
        <v>794446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27050557</v>
      </c>
      <c r="O6" s="47">
        <f t="shared" si="1"/>
        <v>244.52922990698136</v>
      </c>
      <c r="P6" s="9"/>
    </row>
    <row r="7" spans="1:133">
      <c r="A7" s="12"/>
      <c r="B7" s="25">
        <v>312.41000000000003</v>
      </c>
      <c r="C7" s="20" t="s">
        <v>11</v>
      </c>
      <c r="D7" s="46">
        <v>4089629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4089629</v>
      </c>
      <c r="O7" s="47">
        <f t="shared" si="1"/>
        <v>36.969066107409851</v>
      </c>
      <c r="P7" s="9"/>
    </row>
    <row r="8" spans="1:133">
      <c r="A8" s="12"/>
      <c r="B8" s="25">
        <v>314.10000000000002</v>
      </c>
      <c r="C8" s="20" t="s">
        <v>12</v>
      </c>
      <c r="D8" s="46">
        <v>7050646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7050646</v>
      </c>
      <c r="O8" s="47">
        <f t="shared" si="1"/>
        <v>63.735805393091852</v>
      </c>
      <c r="P8" s="9"/>
    </row>
    <row r="9" spans="1:133">
      <c r="A9" s="12"/>
      <c r="B9" s="25">
        <v>314.3</v>
      </c>
      <c r="C9" s="20" t="s">
        <v>13</v>
      </c>
      <c r="D9" s="46">
        <v>1367141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1367141</v>
      </c>
      <c r="O9" s="47">
        <f t="shared" si="1"/>
        <v>12.358560154759861</v>
      </c>
      <c r="P9" s="9"/>
    </row>
    <row r="10" spans="1:133">
      <c r="A10" s="12"/>
      <c r="B10" s="25">
        <v>314.39999999999998</v>
      </c>
      <c r="C10" s="20" t="s">
        <v>14</v>
      </c>
      <c r="D10" s="46">
        <v>112092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112092</v>
      </c>
      <c r="O10" s="47">
        <f t="shared" si="1"/>
        <v>1.013279336123591</v>
      </c>
      <c r="P10" s="9"/>
    </row>
    <row r="11" spans="1:133">
      <c r="A11" s="12"/>
      <c r="B11" s="25">
        <v>315</v>
      </c>
      <c r="C11" s="20" t="s">
        <v>116</v>
      </c>
      <c r="D11" s="46">
        <v>2569293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2569293</v>
      </c>
      <c r="O11" s="47">
        <f t="shared" si="1"/>
        <v>23.225667356697976</v>
      </c>
      <c r="P11" s="9"/>
    </row>
    <row r="12" spans="1:133">
      <c r="A12" s="12"/>
      <c r="B12" s="25">
        <v>316</v>
      </c>
      <c r="C12" s="20" t="s">
        <v>117</v>
      </c>
      <c r="D12" s="46">
        <v>550188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550188</v>
      </c>
      <c r="O12" s="47">
        <f t="shared" si="1"/>
        <v>4.9735407645787948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SUM(D14:D22)</f>
        <v>5449708</v>
      </c>
      <c r="E13" s="32">
        <f t="shared" si="3"/>
        <v>2963444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2485688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10898840</v>
      </c>
      <c r="O13" s="45">
        <f t="shared" si="1"/>
        <v>98.522368765988986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2072441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2072441</v>
      </c>
      <c r="O14" s="47">
        <f t="shared" si="1"/>
        <v>18.734268642144944</v>
      </c>
      <c r="P14" s="9"/>
    </row>
    <row r="15" spans="1:133">
      <c r="A15" s="12"/>
      <c r="B15" s="25">
        <v>323.10000000000002</v>
      </c>
      <c r="C15" s="20" t="s">
        <v>18</v>
      </c>
      <c r="D15" s="46">
        <v>5156938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5156938</v>
      </c>
      <c r="O15" s="47">
        <f t="shared" si="1"/>
        <v>46.617231497970586</v>
      </c>
      <c r="P15" s="9"/>
    </row>
    <row r="16" spans="1:133">
      <c r="A16" s="12"/>
      <c r="B16" s="25">
        <v>323.39999999999998</v>
      </c>
      <c r="C16" s="20" t="s">
        <v>19</v>
      </c>
      <c r="D16" s="46">
        <v>35656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35656</v>
      </c>
      <c r="O16" s="47">
        <f t="shared" si="1"/>
        <v>0.3223199515471466</v>
      </c>
      <c r="P16" s="9"/>
    </row>
    <row r="17" spans="1:16">
      <c r="A17" s="12"/>
      <c r="B17" s="25">
        <v>323.7</v>
      </c>
      <c r="C17" s="20" t="s">
        <v>20</v>
      </c>
      <c r="D17" s="46">
        <v>248036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248036</v>
      </c>
      <c r="O17" s="47">
        <f t="shared" si="1"/>
        <v>2.2421738698100757</v>
      </c>
      <c r="P17" s="9"/>
    </row>
    <row r="18" spans="1:16">
      <c r="A18" s="12"/>
      <c r="B18" s="25">
        <v>324.12</v>
      </c>
      <c r="C18" s="20" t="s">
        <v>105</v>
      </c>
      <c r="D18" s="46">
        <v>0</v>
      </c>
      <c r="E18" s="46">
        <v>219583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219583</v>
      </c>
      <c r="O18" s="47">
        <f t="shared" si="1"/>
        <v>1.9849669598546413</v>
      </c>
      <c r="P18" s="9"/>
    </row>
    <row r="19" spans="1:16">
      <c r="A19" s="12"/>
      <c r="B19" s="25">
        <v>324.32</v>
      </c>
      <c r="C19" s="20" t="s">
        <v>106</v>
      </c>
      <c r="D19" s="46">
        <v>0</v>
      </c>
      <c r="E19" s="46">
        <v>2312489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2312489</v>
      </c>
      <c r="O19" s="47">
        <f t="shared" si="1"/>
        <v>20.904233296873162</v>
      </c>
      <c r="P19" s="9"/>
    </row>
    <row r="20" spans="1:16">
      <c r="A20" s="12"/>
      <c r="B20" s="25">
        <v>324.62</v>
      </c>
      <c r="C20" s="20" t="s">
        <v>107</v>
      </c>
      <c r="D20" s="46">
        <v>0</v>
      </c>
      <c r="E20" s="46">
        <v>431372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431372</v>
      </c>
      <c r="O20" s="47">
        <f t="shared" si="1"/>
        <v>3.899478408649196</v>
      </c>
      <c r="P20" s="9"/>
    </row>
    <row r="21" spans="1:16">
      <c r="A21" s="12"/>
      <c r="B21" s="25">
        <v>325.10000000000002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223899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223899</v>
      </c>
      <c r="O21" s="47">
        <f t="shared" si="1"/>
        <v>2.0239823544832447</v>
      </c>
      <c r="P21" s="9"/>
    </row>
    <row r="22" spans="1:16">
      <c r="A22" s="12"/>
      <c r="B22" s="25">
        <v>329</v>
      </c>
      <c r="C22" s="20" t="s">
        <v>108</v>
      </c>
      <c r="D22" s="46">
        <v>9078</v>
      </c>
      <c r="E22" s="46">
        <v>0</v>
      </c>
      <c r="F22" s="46">
        <v>0</v>
      </c>
      <c r="G22" s="46">
        <v>0</v>
      </c>
      <c r="H22" s="46">
        <v>0</v>
      </c>
      <c r="I22" s="46">
        <v>189348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198426</v>
      </c>
      <c r="O22" s="47">
        <f t="shared" si="1"/>
        <v>1.7937137846559938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SUM(D24:D39)</f>
        <v>12033444</v>
      </c>
      <c r="E23" s="32">
        <f t="shared" si="5"/>
        <v>1596381</v>
      </c>
      <c r="F23" s="32">
        <f t="shared" si="5"/>
        <v>0</v>
      </c>
      <c r="G23" s="32">
        <f t="shared" si="5"/>
        <v>65059</v>
      </c>
      <c r="H23" s="32">
        <f t="shared" si="5"/>
        <v>0</v>
      </c>
      <c r="I23" s="32">
        <f t="shared" si="5"/>
        <v>264422</v>
      </c>
      <c r="J23" s="32">
        <f t="shared" si="5"/>
        <v>52648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14011954</v>
      </c>
      <c r="O23" s="45">
        <f t="shared" si="1"/>
        <v>126.66402104444826</v>
      </c>
      <c r="P23" s="10"/>
    </row>
    <row r="24" spans="1:16">
      <c r="A24" s="12"/>
      <c r="B24" s="25">
        <v>331.2</v>
      </c>
      <c r="C24" s="20" t="s">
        <v>25</v>
      </c>
      <c r="D24" s="46">
        <v>210219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210219</v>
      </c>
      <c r="O24" s="47">
        <f t="shared" si="1"/>
        <v>1.90031910181427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875373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875373</v>
      </c>
      <c r="O25" s="47">
        <f t="shared" si="1"/>
        <v>7.9131193332308829</v>
      </c>
      <c r="P25" s="9"/>
    </row>
    <row r="26" spans="1:16">
      <c r="A26" s="12"/>
      <c r="B26" s="25">
        <v>334.2</v>
      </c>
      <c r="C26" s="20" t="s">
        <v>30</v>
      </c>
      <c r="D26" s="46">
        <v>20489</v>
      </c>
      <c r="E26" s="46">
        <v>91765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112254</v>
      </c>
      <c r="O26" s="47">
        <f t="shared" si="1"/>
        <v>1.0147437693788814</v>
      </c>
      <c r="P26" s="9"/>
    </row>
    <row r="27" spans="1:16">
      <c r="A27" s="12"/>
      <c r="B27" s="25">
        <v>334.36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264422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6">SUM(D27:M27)</f>
        <v>264422</v>
      </c>
      <c r="O27" s="47">
        <f t="shared" si="1"/>
        <v>2.3902985816692732</v>
      </c>
      <c r="P27" s="9"/>
    </row>
    <row r="28" spans="1:16">
      <c r="A28" s="12"/>
      <c r="B28" s="25">
        <v>334.5</v>
      </c>
      <c r="C28" s="20" t="s">
        <v>33</v>
      </c>
      <c r="D28" s="46">
        <v>0</v>
      </c>
      <c r="E28" s="46">
        <v>615343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615343</v>
      </c>
      <c r="O28" s="47">
        <f t="shared" si="1"/>
        <v>5.5625231642605968</v>
      </c>
      <c r="P28" s="9"/>
    </row>
    <row r="29" spans="1:16">
      <c r="A29" s="12"/>
      <c r="B29" s="25">
        <v>334.9</v>
      </c>
      <c r="C29" s="20" t="s">
        <v>35</v>
      </c>
      <c r="D29" s="46">
        <v>0</v>
      </c>
      <c r="E29" s="46">
        <v>0</v>
      </c>
      <c r="F29" s="46">
        <v>0</v>
      </c>
      <c r="G29" s="46">
        <v>19836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19836</v>
      </c>
      <c r="O29" s="47">
        <f t="shared" si="1"/>
        <v>0.17931171637001347</v>
      </c>
      <c r="P29" s="9"/>
    </row>
    <row r="30" spans="1:16">
      <c r="A30" s="12"/>
      <c r="B30" s="25">
        <v>335.12</v>
      </c>
      <c r="C30" s="20" t="s">
        <v>119</v>
      </c>
      <c r="D30" s="46">
        <v>4525840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4525840</v>
      </c>
      <c r="O30" s="47">
        <f t="shared" si="1"/>
        <v>40.912287679777265</v>
      </c>
      <c r="P30" s="9"/>
    </row>
    <row r="31" spans="1:16">
      <c r="A31" s="12"/>
      <c r="B31" s="25">
        <v>335.14</v>
      </c>
      <c r="C31" s="20" t="s">
        <v>120</v>
      </c>
      <c r="D31" s="46">
        <v>2841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2841</v>
      </c>
      <c r="O31" s="47">
        <f t="shared" si="1"/>
        <v>2.5681820236298059E-2</v>
      </c>
      <c r="P31" s="9"/>
    </row>
    <row r="32" spans="1:16">
      <c r="A32" s="12"/>
      <c r="B32" s="25">
        <v>335.15</v>
      </c>
      <c r="C32" s="20" t="s">
        <v>121</v>
      </c>
      <c r="D32" s="46">
        <v>30147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30147</v>
      </c>
      <c r="O32" s="47">
        <f t="shared" si="1"/>
        <v>0.2725201811558175</v>
      </c>
      <c r="P32" s="9"/>
    </row>
    <row r="33" spans="1:16">
      <c r="A33" s="12"/>
      <c r="B33" s="25">
        <v>335.18</v>
      </c>
      <c r="C33" s="20" t="s">
        <v>122</v>
      </c>
      <c r="D33" s="46">
        <v>6311425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6311425</v>
      </c>
      <c r="O33" s="47">
        <f t="shared" si="1"/>
        <v>57.053460853529558</v>
      </c>
      <c r="P33" s="9"/>
    </row>
    <row r="34" spans="1:16">
      <c r="A34" s="12"/>
      <c r="B34" s="25">
        <v>335.29</v>
      </c>
      <c r="C34" s="20" t="s">
        <v>149</v>
      </c>
      <c r="D34" s="46">
        <v>39768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39768</v>
      </c>
      <c r="O34" s="47">
        <f t="shared" si="1"/>
        <v>0.35949124503945834</v>
      </c>
      <c r="P34" s="9"/>
    </row>
    <row r="35" spans="1:16">
      <c r="A35" s="12"/>
      <c r="B35" s="25">
        <v>335.49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52648</v>
      </c>
      <c r="K35" s="46">
        <v>0</v>
      </c>
      <c r="L35" s="46">
        <v>0</v>
      </c>
      <c r="M35" s="46">
        <v>0</v>
      </c>
      <c r="N35" s="46">
        <f t="shared" si="6"/>
        <v>52648</v>
      </c>
      <c r="O35" s="47">
        <f t="shared" si="1"/>
        <v>0.4759227285465048</v>
      </c>
      <c r="P35" s="9"/>
    </row>
    <row r="36" spans="1:16">
      <c r="A36" s="12"/>
      <c r="B36" s="25">
        <v>337.1</v>
      </c>
      <c r="C36" s="20" t="s">
        <v>123</v>
      </c>
      <c r="D36" s="46">
        <v>750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750</v>
      </c>
      <c r="O36" s="47">
        <f t="shared" si="1"/>
        <v>6.7797835893078293E-3</v>
      </c>
      <c r="P36" s="9"/>
    </row>
    <row r="37" spans="1:16">
      <c r="A37" s="12"/>
      <c r="B37" s="25">
        <v>337.5</v>
      </c>
      <c r="C37" s="20" t="s">
        <v>43</v>
      </c>
      <c r="D37" s="46">
        <v>0</v>
      </c>
      <c r="E37" s="46">
        <v>13900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13900</v>
      </c>
      <c r="O37" s="47">
        <f t="shared" ref="O37:O68" si="7">(N37/O$80)</f>
        <v>0.12565198918850509</v>
      </c>
      <c r="P37" s="9"/>
    </row>
    <row r="38" spans="1:16">
      <c r="A38" s="12"/>
      <c r="B38" s="25">
        <v>337.7</v>
      </c>
      <c r="C38" s="20" t="s">
        <v>44</v>
      </c>
      <c r="D38" s="46">
        <v>753353</v>
      </c>
      <c r="E38" s="46">
        <v>0</v>
      </c>
      <c r="F38" s="46">
        <v>0</v>
      </c>
      <c r="G38" s="46">
        <v>45223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798576</v>
      </c>
      <c r="O38" s="47">
        <f t="shared" si="7"/>
        <v>7.2188966128201191</v>
      </c>
      <c r="P38" s="9"/>
    </row>
    <row r="39" spans="1:16">
      <c r="A39" s="12"/>
      <c r="B39" s="25">
        <v>338</v>
      </c>
      <c r="C39" s="20" t="s">
        <v>45</v>
      </c>
      <c r="D39" s="46">
        <v>138612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138612</v>
      </c>
      <c r="O39" s="47">
        <f t="shared" si="7"/>
        <v>1.2530124838415158</v>
      </c>
      <c r="P39" s="9"/>
    </row>
    <row r="40" spans="1:16" ht="15.75">
      <c r="A40" s="29" t="s">
        <v>50</v>
      </c>
      <c r="B40" s="30"/>
      <c r="C40" s="31"/>
      <c r="D40" s="32">
        <f t="shared" ref="D40:M40" si="8">SUM(D41:D59)</f>
        <v>3446247</v>
      </c>
      <c r="E40" s="32">
        <f t="shared" si="8"/>
        <v>451713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36906570</v>
      </c>
      <c r="J40" s="32">
        <f t="shared" si="8"/>
        <v>20017344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60821874</v>
      </c>
      <c r="O40" s="45">
        <f t="shared" si="7"/>
        <v>549.81219095486472</v>
      </c>
      <c r="P40" s="10"/>
    </row>
    <row r="41" spans="1:16">
      <c r="A41" s="12"/>
      <c r="B41" s="25">
        <v>341.2</v>
      </c>
      <c r="C41" s="20" t="s">
        <v>124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20017344</v>
      </c>
      <c r="K41" s="46">
        <v>0</v>
      </c>
      <c r="L41" s="46">
        <v>0</v>
      </c>
      <c r="M41" s="46">
        <v>0</v>
      </c>
      <c r="N41" s="46">
        <f t="shared" ref="N41:N59" si="9">SUM(D41:M41)</f>
        <v>20017344</v>
      </c>
      <c r="O41" s="47">
        <f t="shared" si="7"/>
        <v>180.9510138036394</v>
      </c>
      <c r="P41" s="9"/>
    </row>
    <row r="42" spans="1:16">
      <c r="A42" s="12"/>
      <c r="B42" s="25">
        <v>341.3</v>
      </c>
      <c r="C42" s="20" t="s">
        <v>125</v>
      </c>
      <c r="D42" s="46">
        <v>369891</v>
      </c>
      <c r="E42" s="46">
        <v>136016</v>
      </c>
      <c r="F42" s="46">
        <v>0</v>
      </c>
      <c r="G42" s="46">
        <v>0</v>
      </c>
      <c r="H42" s="46">
        <v>0</v>
      </c>
      <c r="I42" s="46">
        <v>55915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561822</v>
      </c>
      <c r="O42" s="47">
        <f t="shared" si="7"/>
        <v>5.0787087676161375</v>
      </c>
      <c r="P42" s="9"/>
    </row>
    <row r="43" spans="1:16">
      <c r="A43" s="12"/>
      <c r="B43" s="25">
        <v>341.9</v>
      </c>
      <c r="C43" s="20" t="s">
        <v>143</v>
      </c>
      <c r="D43" s="46">
        <v>103048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103048</v>
      </c>
      <c r="O43" s="47">
        <f t="shared" si="7"/>
        <v>0.9315241857479909</v>
      </c>
      <c r="P43" s="9"/>
    </row>
    <row r="44" spans="1:16">
      <c r="A44" s="12"/>
      <c r="B44" s="25">
        <v>342.1</v>
      </c>
      <c r="C44" s="20" t="s">
        <v>55</v>
      </c>
      <c r="D44" s="46">
        <v>2780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2780</v>
      </c>
      <c r="O44" s="47">
        <f t="shared" si="7"/>
        <v>2.5130397837701022E-2</v>
      </c>
      <c r="P44" s="9"/>
    </row>
    <row r="45" spans="1:16">
      <c r="A45" s="12"/>
      <c r="B45" s="25">
        <v>342.5</v>
      </c>
      <c r="C45" s="20" t="s">
        <v>57</v>
      </c>
      <c r="D45" s="46">
        <v>170488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170488</v>
      </c>
      <c r="O45" s="47">
        <f t="shared" si="7"/>
        <v>1.541162326098551</v>
      </c>
      <c r="P45" s="9"/>
    </row>
    <row r="46" spans="1:16">
      <c r="A46" s="12"/>
      <c r="B46" s="25">
        <v>342.9</v>
      </c>
      <c r="C46" s="20" t="s">
        <v>58</v>
      </c>
      <c r="D46" s="46">
        <v>41430</v>
      </c>
      <c r="E46" s="46">
        <v>1050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42480</v>
      </c>
      <c r="O46" s="47">
        <f t="shared" si="7"/>
        <v>0.38400694249839545</v>
      </c>
      <c r="P46" s="9"/>
    </row>
    <row r="47" spans="1:16">
      <c r="A47" s="12"/>
      <c r="B47" s="25">
        <v>343.3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15020862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15020862</v>
      </c>
      <c r="O47" s="47">
        <f t="shared" si="7"/>
        <v>135.78425824647678</v>
      </c>
      <c r="P47" s="9"/>
    </row>
    <row r="48" spans="1:16">
      <c r="A48" s="12"/>
      <c r="B48" s="25">
        <v>343.4</v>
      </c>
      <c r="C48" s="20" t="s">
        <v>60</v>
      </c>
      <c r="D48" s="46">
        <v>299110</v>
      </c>
      <c r="E48" s="46">
        <v>0</v>
      </c>
      <c r="F48" s="46">
        <v>0</v>
      </c>
      <c r="G48" s="46">
        <v>0</v>
      </c>
      <c r="H48" s="46">
        <v>0</v>
      </c>
      <c r="I48" s="46">
        <v>5702699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6001809</v>
      </c>
      <c r="O48" s="47">
        <f t="shared" si="7"/>
        <v>54.254621552480046</v>
      </c>
      <c r="P48" s="9"/>
    </row>
    <row r="49" spans="1:16">
      <c r="A49" s="12"/>
      <c r="B49" s="25">
        <v>343.5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11305489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11305489</v>
      </c>
      <c r="O49" s="47">
        <f t="shared" si="7"/>
        <v>102.19835838840024</v>
      </c>
      <c r="P49" s="9"/>
    </row>
    <row r="50" spans="1:16">
      <c r="A50" s="12"/>
      <c r="B50" s="25">
        <v>343.6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1316158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1316158</v>
      </c>
      <c r="O50" s="47">
        <f t="shared" si="7"/>
        <v>11.897688545781619</v>
      </c>
      <c r="P50" s="9"/>
    </row>
    <row r="51" spans="1:16">
      <c r="A51" s="12"/>
      <c r="B51" s="25">
        <v>343.7</v>
      </c>
      <c r="C51" s="20" t="s">
        <v>63</v>
      </c>
      <c r="D51" s="46">
        <v>0</v>
      </c>
      <c r="E51" s="46">
        <v>8390</v>
      </c>
      <c r="F51" s="46">
        <v>0</v>
      </c>
      <c r="G51" s="46">
        <v>0</v>
      </c>
      <c r="H51" s="46">
        <v>0</v>
      </c>
      <c r="I51" s="46">
        <v>3505447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3513837</v>
      </c>
      <c r="O51" s="47">
        <f t="shared" si="7"/>
        <v>31.764072570803538</v>
      </c>
      <c r="P51" s="9"/>
    </row>
    <row r="52" spans="1:16">
      <c r="A52" s="12"/>
      <c r="B52" s="25">
        <v>343.9</v>
      </c>
      <c r="C52" s="20" t="s">
        <v>64</v>
      </c>
      <c r="D52" s="46">
        <v>0</v>
      </c>
      <c r="E52" s="46">
        <v>6500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6500</v>
      </c>
      <c r="O52" s="47">
        <f t="shared" si="7"/>
        <v>5.8758124440667851E-2</v>
      </c>
      <c r="P52" s="9"/>
    </row>
    <row r="53" spans="1:16">
      <c r="A53" s="12"/>
      <c r="B53" s="25">
        <v>344.9</v>
      </c>
      <c r="C53" s="20" t="s">
        <v>126</v>
      </c>
      <c r="D53" s="46">
        <v>199375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199375</v>
      </c>
      <c r="O53" s="47">
        <f t="shared" si="7"/>
        <v>1.8022924708243313</v>
      </c>
      <c r="P53" s="9"/>
    </row>
    <row r="54" spans="1:16">
      <c r="A54" s="12"/>
      <c r="B54" s="25">
        <v>345.9</v>
      </c>
      <c r="C54" s="20" t="s">
        <v>66</v>
      </c>
      <c r="D54" s="46">
        <v>0</v>
      </c>
      <c r="E54" s="46">
        <v>299757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299757</v>
      </c>
      <c r="O54" s="47">
        <f t="shared" si="7"/>
        <v>2.7097167858401958</v>
      </c>
      <c r="P54" s="9"/>
    </row>
    <row r="55" spans="1:16">
      <c r="A55" s="12"/>
      <c r="B55" s="25">
        <v>347.2</v>
      </c>
      <c r="C55" s="20" t="s">
        <v>67</v>
      </c>
      <c r="D55" s="46">
        <v>429395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429395</v>
      </c>
      <c r="O55" s="47">
        <f t="shared" si="7"/>
        <v>3.8816068991077803</v>
      </c>
      <c r="P55" s="9"/>
    </row>
    <row r="56" spans="1:16">
      <c r="A56" s="12"/>
      <c r="B56" s="25">
        <v>347.4</v>
      </c>
      <c r="C56" s="20" t="s">
        <v>68</v>
      </c>
      <c r="D56" s="46">
        <v>34111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34111</v>
      </c>
      <c r="O56" s="47">
        <f t="shared" si="7"/>
        <v>0.30835359735317247</v>
      </c>
      <c r="P56" s="9"/>
    </row>
    <row r="57" spans="1:16">
      <c r="A57" s="12"/>
      <c r="B57" s="25">
        <v>347.5</v>
      </c>
      <c r="C57" s="20" t="s">
        <v>69</v>
      </c>
      <c r="D57" s="46">
        <v>121080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121080</v>
      </c>
      <c r="O57" s="47">
        <f t="shared" si="7"/>
        <v>1.0945282626578559</v>
      </c>
      <c r="P57" s="9"/>
    </row>
    <row r="58" spans="1:16">
      <c r="A58" s="12"/>
      <c r="B58" s="25">
        <v>347.9</v>
      </c>
      <c r="C58" s="20" t="s">
        <v>70</v>
      </c>
      <c r="D58" s="46">
        <v>7487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7487</v>
      </c>
      <c r="O58" s="47">
        <f t="shared" si="7"/>
        <v>6.7680319644196962E-2</v>
      </c>
      <c r="P58" s="9"/>
    </row>
    <row r="59" spans="1:16">
      <c r="A59" s="12"/>
      <c r="B59" s="25">
        <v>349</v>
      </c>
      <c r="C59" s="20" t="s">
        <v>1</v>
      </c>
      <c r="D59" s="46">
        <v>1668052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1668052</v>
      </c>
      <c r="O59" s="47">
        <f t="shared" si="7"/>
        <v>15.078708767616138</v>
      </c>
      <c r="P59" s="9"/>
    </row>
    <row r="60" spans="1:16" ht="15.75">
      <c r="A60" s="29" t="s">
        <v>51</v>
      </c>
      <c r="B60" s="30"/>
      <c r="C60" s="31"/>
      <c r="D60" s="32">
        <f t="shared" ref="D60:M60" si="10">SUM(D61:D63)</f>
        <v>480380</v>
      </c>
      <c r="E60" s="32">
        <f t="shared" si="10"/>
        <v>99793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0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ref="N60:N65" si="11">SUM(D60:M60)</f>
        <v>580173</v>
      </c>
      <c r="O60" s="45">
        <f t="shared" si="7"/>
        <v>5.2445965124793217</v>
      </c>
      <c r="P60" s="10"/>
    </row>
    <row r="61" spans="1:16">
      <c r="A61" s="13"/>
      <c r="B61" s="39">
        <v>351.1</v>
      </c>
      <c r="C61" s="21" t="s">
        <v>73</v>
      </c>
      <c r="D61" s="46">
        <v>221458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221458</v>
      </c>
      <c r="O61" s="47">
        <f t="shared" si="7"/>
        <v>2.001916418827911</v>
      </c>
      <c r="P61" s="9"/>
    </row>
    <row r="62" spans="1:16">
      <c r="A62" s="13"/>
      <c r="B62" s="39">
        <v>354</v>
      </c>
      <c r="C62" s="21" t="s">
        <v>74</v>
      </c>
      <c r="D62" s="46">
        <v>258922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258922</v>
      </c>
      <c r="O62" s="47">
        <f t="shared" si="7"/>
        <v>2.3405801686810155</v>
      </c>
      <c r="P62" s="9"/>
    </row>
    <row r="63" spans="1:16">
      <c r="A63" s="13"/>
      <c r="B63" s="39">
        <v>359</v>
      </c>
      <c r="C63" s="21" t="s">
        <v>75</v>
      </c>
      <c r="D63" s="46">
        <v>0</v>
      </c>
      <c r="E63" s="46">
        <v>99793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99793</v>
      </c>
      <c r="O63" s="47">
        <f t="shared" si="7"/>
        <v>0.90209992497039493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SUM(D65:D72)</f>
        <v>670219</v>
      </c>
      <c r="E64" s="32">
        <f t="shared" si="12"/>
        <v>87011</v>
      </c>
      <c r="F64" s="32">
        <f t="shared" si="12"/>
        <v>155999</v>
      </c>
      <c r="G64" s="32">
        <f t="shared" si="12"/>
        <v>298460</v>
      </c>
      <c r="H64" s="32">
        <f t="shared" si="12"/>
        <v>0</v>
      </c>
      <c r="I64" s="32">
        <f t="shared" si="12"/>
        <v>531134</v>
      </c>
      <c r="J64" s="32">
        <f t="shared" si="12"/>
        <v>57414</v>
      </c>
      <c r="K64" s="32">
        <f t="shared" si="12"/>
        <v>25890785</v>
      </c>
      <c r="L64" s="32">
        <f t="shared" si="12"/>
        <v>0</v>
      </c>
      <c r="M64" s="32">
        <f t="shared" si="12"/>
        <v>0</v>
      </c>
      <c r="N64" s="32">
        <f t="shared" si="11"/>
        <v>27691022</v>
      </c>
      <c r="O64" s="45">
        <f t="shared" si="7"/>
        <v>250.31884870234941</v>
      </c>
      <c r="P64" s="10"/>
    </row>
    <row r="65" spans="1:119">
      <c r="A65" s="12"/>
      <c r="B65" s="25">
        <v>361.1</v>
      </c>
      <c r="C65" s="20" t="s">
        <v>76</v>
      </c>
      <c r="D65" s="46">
        <v>139179</v>
      </c>
      <c r="E65" s="46">
        <v>21481</v>
      </c>
      <c r="F65" s="46">
        <v>30649</v>
      </c>
      <c r="G65" s="46">
        <v>35957</v>
      </c>
      <c r="H65" s="46">
        <v>0</v>
      </c>
      <c r="I65" s="46">
        <v>392501</v>
      </c>
      <c r="J65" s="46">
        <v>42533</v>
      </c>
      <c r="K65" s="46">
        <v>4897132</v>
      </c>
      <c r="L65" s="46">
        <v>0</v>
      </c>
      <c r="M65" s="46">
        <v>0</v>
      </c>
      <c r="N65" s="46">
        <f t="shared" si="11"/>
        <v>5559432</v>
      </c>
      <c r="O65" s="47">
        <f t="shared" si="7"/>
        <v>50.255661119297073</v>
      </c>
      <c r="P65" s="9"/>
    </row>
    <row r="66" spans="1:119">
      <c r="A66" s="12"/>
      <c r="B66" s="25">
        <v>361.2</v>
      </c>
      <c r="C66" s="20" t="s">
        <v>77</v>
      </c>
      <c r="D66" s="46">
        <v>0</v>
      </c>
      <c r="E66" s="46">
        <v>23286</v>
      </c>
      <c r="F66" s="46">
        <v>0</v>
      </c>
      <c r="G66" s="46">
        <v>17604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2" si="13">SUM(D66:M66)</f>
        <v>40890</v>
      </c>
      <c r="O66" s="47">
        <f t="shared" si="7"/>
        <v>0.36963380128906287</v>
      </c>
      <c r="P66" s="9"/>
    </row>
    <row r="67" spans="1:119">
      <c r="A67" s="12"/>
      <c r="B67" s="25">
        <v>361.3</v>
      </c>
      <c r="C67" s="20" t="s">
        <v>78</v>
      </c>
      <c r="D67" s="46">
        <v>-15348</v>
      </c>
      <c r="E67" s="46">
        <v>-1685</v>
      </c>
      <c r="F67" s="46">
        <v>-5120</v>
      </c>
      <c r="G67" s="46">
        <v>-5101</v>
      </c>
      <c r="H67" s="46">
        <v>0</v>
      </c>
      <c r="I67" s="46">
        <v>-76136</v>
      </c>
      <c r="J67" s="46">
        <v>0</v>
      </c>
      <c r="K67" s="46">
        <v>15274813</v>
      </c>
      <c r="L67" s="46">
        <v>0</v>
      </c>
      <c r="M67" s="46">
        <v>0</v>
      </c>
      <c r="N67" s="46">
        <f t="shared" si="13"/>
        <v>15171423</v>
      </c>
      <c r="O67" s="47">
        <f t="shared" si="7"/>
        <v>137.14528624246313</v>
      </c>
      <c r="P67" s="9"/>
    </row>
    <row r="68" spans="1:119">
      <c r="A68" s="12"/>
      <c r="B68" s="25">
        <v>362</v>
      </c>
      <c r="C68" s="20" t="s">
        <v>79</v>
      </c>
      <c r="D68" s="46">
        <v>265573</v>
      </c>
      <c r="E68" s="46">
        <v>1000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266573</v>
      </c>
      <c r="O68" s="47">
        <f t="shared" si="7"/>
        <v>2.4097430010034078</v>
      </c>
      <c r="P68" s="9"/>
    </row>
    <row r="69" spans="1:119">
      <c r="A69" s="12"/>
      <c r="B69" s="25">
        <v>365</v>
      </c>
      <c r="C69" s="20" t="s">
        <v>129</v>
      </c>
      <c r="D69" s="46">
        <v>45595</v>
      </c>
      <c r="E69" s="46">
        <v>5100</v>
      </c>
      <c r="F69" s="46">
        <v>0</v>
      </c>
      <c r="G69" s="46">
        <v>0</v>
      </c>
      <c r="H69" s="46">
        <v>0</v>
      </c>
      <c r="I69" s="46">
        <v>23623</v>
      </c>
      <c r="J69" s="46">
        <v>10622</v>
      </c>
      <c r="K69" s="46">
        <v>0</v>
      </c>
      <c r="L69" s="46">
        <v>0</v>
      </c>
      <c r="M69" s="46">
        <v>0</v>
      </c>
      <c r="N69" s="46">
        <f t="shared" si="13"/>
        <v>84940</v>
      </c>
      <c r="O69" s="47">
        <f t="shared" ref="O69:O78" si="14">(N69/O$80)</f>
        <v>0.76783309076774264</v>
      </c>
      <c r="P69" s="9"/>
    </row>
    <row r="70" spans="1:119">
      <c r="A70" s="12"/>
      <c r="B70" s="25">
        <v>366</v>
      </c>
      <c r="C70" s="20" t="s">
        <v>82</v>
      </c>
      <c r="D70" s="46">
        <v>31128</v>
      </c>
      <c r="E70" s="46">
        <v>37829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68957</v>
      </c>
      <c r="O70" s="47">
        <f t="shared" si="14"/>
        <v>0.62335138262386669</v>
      </c>
      <c r="P70" s="9"/>
    </row>
    <row r="71" spans="1:119">
      <c r="A71" s="12"/>
      <c r="B71" s="25">
        <v>368</v>
      </c>
      <c r="C71" s="20" t="s">
        <v>84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5712630</v>
      </c>
      <c r="L71" s="46">
        <v>0</v>
      </c>
      <c r="M71" s="46">
        <v>0</v>
      </c>
      <c r="N71" s="46">
        <f t="shared" si="13"/>
        <v>5712630</v>
      </c>
      <c r="O71" s="47">
        <f t="shared" si="14"/>
        <v>51.640526834383444</v>
      </c>
      <c r="P71" s="9"/>
    </row>
    <row r="72" spans="1:119">
      <c r="A72" s="12"/>
      <c r="B72" s="25">
        <v>369.9</v>
      </c>
      <c r="C72" s="20" t="s">
        <v>85</v>
      </c>
      <c r="D72" s="46">
        <v>204092</v>
      </c>
      <c r="E72" s="46">
        <v>0</v>
      </c>
      <c r="F72" s="46">
        <v>130470</v>
      </c>
      <c r="G72" s="46">
        <v>250000</v>
      </c>
      <c r="H72" s="46">
        <v>0</v>
      </c>
      <c r="I72" s="46">
        <v>191146</v>
      </c>
      <c r="J72" s="46">
        <v>4259</v>
      </c>
      <c r="K72" s="46">
        <v>6210</v>
      </c>
      <c r="L72" s="46">
        <v>0</v>
      </c>
      <c r="M72" s="46">
        <v>0</v>
      </c>
      <c r="N72" s="46">
        <f t="shared" si="13"/>
        <v>786177</v>
      </c>
      <c r="O72" s="47">
        <f t="shared" si="14"/>
        <v>7.1068132305216816</v>
      </c>
      <c r="P72" s="9"/>
    </row>
    <row r="73" spans="1:119" ht="15.75">
      <c r="A73" s="29" t="s">
        <v>52</v>
      </c>
      <c r="B73" s="30"/>
      <c r="C73" s="31"/>
      <c r="D73" s="32">
        <f t="shared" ref="D73:M73" si="15">SUM(D74:D77)</f>
        <v>2281418</v>
      </c>
      <c r="E73" s="32">
        <f t="shared" si="15"/>
        <v>76</v>
      </c>
      <c r="F73" s="32">
        <f t="shared" si="15"/>
        <v>10266599</v>
      </c>
      <c r="G73" s="32">
        <f t="shared" si="15"/>
        <v>1976213</v>
      </c>
      <c r="H73" s="32">
        <f t="shared" si="15"/>
        <v>0</v>
      </c>
      <c r="I73" s="32">
        <f t="shared" si="15"/>
        <v>9425765</v>
      </c>
      <c r="J73" s="32">
        <f t="shared" si="15"/>
        <v>1286211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 t="shared" ref="N73:N78" si="16">SUM(D73:M73)</f>
        <v>25236282</v>
      </c>
      <c r="O73" s="45">
        <f t="shared" si="14"/>
        <v>228.12870741165943</v>
      </c>
      <c r="P73" s="9"/>
    </row>
    <row r="74" spans="1:119">
      <c r="A74" s="12"/>
      <c r="B74" s="25">
        <v>381</v>
      </c>
      <c r="C74" s="20" t="s">
        <v>86</v>
      </c>
      <c r="D74" s="46">
        <v>1951028</v>
      </c>
      <c r="E74" s="46">
        <v>76</v>
      </c>
      <c r="F74" s="46">
        <v>6283599</v>
      </c>
      <c r="G74" s="46">
        <v>1976213</v>
      </c>
      <c r="H74" s="46">
        <v>0</v>
      </c>
      <c r="I74" s="46">
        <v>7353543</v>
      </c>
      <c r="J74" s="46">
        <v>1286211</v>
      </c>
      <c r="K74" s="46">
        <v>0</v>
      </c>
      <c r="L74" s="46">
        <v>0</v>
      </c>
      <c r="M74" s="46">
        <v>0</v>
      </c>
      <c r="N74" s="46">
        <f t="shared" si="16"/>
        <v>18850670</v>
      </c>
      <c r="O74" s="47">
        <f t="shared" si="14"/>
        <v>170.4046174846099</v>
      </c>
      <c r="P74" s="9"/>
    </row>
    <row r="75" spans="1:119">
      <c r="A75" s="12"/>
      <c r="B75" s="25">
        <v>385</v>
      </c>
      <c r="C75" s="20" t="s">
        <v>131</v>
      </c>
      <c r="D75" s="46">
        <v>0</v>
      </c>
      <c r="E75" s="46">
        <v>0</v>
      </c>
      <c r="F75" s="46">
        <v>3983000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3983000</v>
      </c>
      <c r="O75" s="47">
        <f t="shared" si="14"/>
        <v>36.005170714950779</v>
      </c>
      <c r="P75" s="9"/>
    </row>
    <row r="76" spans="1:119">
      <c r="A76" s="12"/>
      <c r="B76" s="25">
        <v>388.1</v>
      </c>
      <c r="C76" s="20" t="s">
        <v>150</v>
      </c>
      <c r="D76" s="46">
        <v>330390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330390</v>
      </c>
      <c r="O76" s="47">
        <f t="shared" si="14"/>
        <v>2.9866302667618849</v>
      </c>
      <c r="P76" s="9"/>
    </row>
    <row r="77" spans="1:119" ht="15.75" thickBot="1">
      <c r="A77" s="12"/>
      <c r="B77" s="25">
        <v>389.8</v>
      </c>
      <c r="C77" s="20" t="s">
        <v>132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2072222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2072222</v>
      </c>
      <c r="O77" s="47">
        <f t="shared" si="14"/>
        <v>18.732288945336865</v>
      </c>
      <c r="P77" s="9"/>
    </row>
    <row r="78" spans="1:119" ht="16.5" thickBot="1">
      <c r="A78" s="14" t="s">
        <v>71</v>
      </c>
      <c r="B78" s="23"/>
      <c r="C78" s="22"/>
      <c r="D78" s="15">
        <f t="shared" ref="D78:M78" si="17">SUM(D5,D13,D23,D40,D60,D64,D73)</f>
        <v>66356516</v>
      </c>
      <c r="E78" s="15">
        <f t="shared" si="17"/>
        <v>5992864</v>
      </c>
      <c r="F78" s="15">
        <f t="shared" si="17"/>
        <v>10422598</v>
      </c>
      <c r="G78" s="15">
        <f t="shared" si="17"/>
        <v>2339732</v>
      </c>
      <c r="H78" s="15">
        <f t="shared" si="17"/>
        <v>0</v>
      </c>
      <c r="I78" s="15">
        <f t="shared" si="17"/>
        <v>49613579</v>
      </c>
      <c r="J78" s="15">
        <f t="shared" si="17"/>
        <v>21413617</v>
      </c>
      <c r="K78" s="15">
        <f t="shared" si="17"/>
        <v>25890785</v>
      </c>
      <c r="L78" s="15">
        <f t="shared" si="17"/>
        <v>0</v>
      </c>
      <c r="M78" s="15">
        <f t="shared" si="17"/>
        <v>0</v>
      </c>
      <c r="N78" s="15">
        <f t="shared" si="16"/>
        <v>182029691</v>
      </c>
      <c r="O78" s="38">
        <f t="shared" si="14"/>
        <v>1645.4958824114335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153</v>
      </c>
      <c r="M80" s="118"/>
      <c r="N80" s="118"/>
      <c r="O80" s="43">
        <v>110623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103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89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39514823</v>
      </c>
      <c r="E5" s="27">
        <f t="shared" si="0"/>
        <v>661954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40176777</v>
      </c>
      <c r="O5" s="33">
        <f t="shared" ref="O5:O36" si="1">(N5/O$80)</f>
        <v>368.0472783569374</v>
      </c>
      <c r="P5" s="6"/>
    </row>
    <row r="6" spans="1:133">
      <c r="A6" s="12"/>
      <c r="B6" s="25">
        <v>311</v>
      </c>
      <c r="C6" s="20" t="s">
        <v>3</v>
      </c>
      <c r="D6" s="46">
        <v>24067163</v>
      </c>
      <c r="E6" s="46">
        <v>661954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24729117</v>
      </c>
      <c r="O6" s="47">
        <f t="shared" si="1"/>
        <v>226.5359465748154</v>
      </c>
      <c r="P6" s="9"/>
    </row>
    <row r="7" spans="1:133">
      <c r="A7" s="12"/>
      <c r="B7" s="25">
        <v>312.41000000000003</v>
      </c>
      <c r="C7" s="20" t="s">
        <v>11</v>
      </c>
      <c r="D7" s="46">
        <v>3854156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3854156</v>
      </c>
      <c r="O7" s="47">
        <f t="shared" si="1"/>
        <v>35.306755097927848</v>
      </c>
      <c r="P7" s="9"/>
    </row>
    <row r="8" spans="1:133">
      <c r="A8" s="12"/>
      <c r="B8" s="25">
        <v>314.10000000000002</v>
      </c>
      <c r="C8" s="20" t="s">
        <v>12</v>
      </c>
      <c r="D8" s="46">
        <v>6862108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6862108</v>
      </c>
      <c r="O8" s="47">
        <f t="shared" si="1"/>
        <v>62.861691797511952</v>
      </c>
      <c r="P8" s="9"/>
    </row>
    <row r="9" spans="1:133">
      <c r="A9" s="12"/>
      <c r="B9" s="25">
        <v>314.3</v>
      </c>
      <c r="C9" s="20" t="s">
        <v>13</v>
      </c>
      <c r="D9" s="46">
        <v>1328805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1328805</v>
      </c>
      <c r="O9" s="47">
        <f t="shared" si="1"/>
        <v>12.172779905095179</v>
      </c>
      <c r="P9" s="9"/>
    </row>
    <row r="10" spans="1:133">
      <c r="A10" s="12"/>
      <c r="B10" s="25">
        <v>314.39999999999998</v>
      </c>
      <c r="C10" s="20" t="s">
        <v>14</v>
      </c>
      <c r="D10" s="46">
        <v>97281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97281</v>
      </c>
      <c r="O10" s="47">
        <f t="shared" si="1"/>
        <v>0.89116175958666932</v>
      </c>
      <c r="P10" s="9"/>
    </row>
    <row r="11" spans="1:133">
      <c r="A11" s="12"/>
      <c r="B11" s="25">
        <v>315</v>
      </c>
      <c r="C11" s="20" t="s">
        <v>116</v>
      </c>
      <c r="D11" s="46">
        <v>2756084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2756084</v>
      </c>
      <c r="O11" s="47">
        <f t="shared" si="1"/>
        <v>25.247650281233398</v>
      </c>
      <c r="P11" s="9"/>
    </row>
    <row r="12" spans="1:133">
      <c r="A12" s="12"/>
      <c r="B12" s="25">
        <v>316</v>
      </c>
      <c r="C12" s="20" t="s">
        <v>117</v>
      </c>
      <c r="D12" s="46">
        <v>549226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549226</v>
      </c>
      <c r="O12" s="47">
        <f t="shared" si="1"/>
        <v>5.0312929407669333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SUM(D14:D22)</f>
        <v>5376631</v>
      </c>
      <c r="E13" s="32">
        <f t="shared" si="3"/>
        <v>2176573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1705426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9258630</v>
      </c>
      <c r="O13" s="45">
        <f t="shared" si="1"/>
        <v>84.815503563511115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1468551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1468551</v>
      </c>
      <c r="O14" s="47">
        <f t="shared" si="1"/>
        <v>13.45295066048625</v>
      </c>
      <c r="P14" s="9"/>
    </row>
    <row r="15" spans="1:133">
      <c r="A15" s="12"/>
      <c r="B15" s="25">
        <v>323.10000000000002</v>
      </c>
      <c r="C15" s="20" t="s">
        <v>18</v>
      </c>
      <c r="D15" s="46">
        <v>5079825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5079825</v>
      </c>
      <c r="O15" s="47">
        <f t="shared" si="1"/>
        <v>46.534737362818561</v>
      </c>
      <c r="P15" s="9"/>
    </row>
    <row r="16" spans="1:133">
      <c r="A16" s="12"/>
      <c r="B16" s="25">
        <v>323.39999999999998</v>
      </c>
      <c r="C16" s="20" t="s">
        <v>19</v>
      </c>
      <c r="D16" s="46">
        <v>34658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34658</v>
      </c>
      <c r="O16" s="47">
        <f t="shared" si="1"/>
        <v>0.31749143474835567</v>
      </c>
      <c r="P16" s="9"/>
    </row>
    <row r="17" spans="1:16">
      <c r="A17" s="12"/>
      <c r="B17" s="25">
        <v>323.7</v>
      </c>
      <c r="C17" s="20" t="s">
        <v>20</v>
      </c>
      <c r="D17" s="46">
        <v>253021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253021</v>
      </c>
      <c r="O17" s="47">
        <f t="shared" si="1"/>
        <v>2.3178487019292429</v>
      </c>
      <c r="P17" s="9"/>
    </row>
    <row r="18" spans="1:16">
      <c r="A18" s="12"/>
      <c r="B18" s="25">
        <v>324.12</v>
      </c>
      <c r="C18" s="20" t="s">
        <v>105</v>
      </c>
      <c r="D18" s="46">
        <v>0</v>
      </c>
      <c r="E18" s="46">
        <v>167595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167595</v>
      </c>
      <c r="O18" s="47">
        <f t="shared" si="1"/>
        <v>1.5352870046353126</v>
      </c>
      <c r="P18" s="9"/>
    </row>
    <row r="19" spans="1:16">
      <c r="A19" s="12"/>
      <c r="B19" s="25">
        <v>324.32</v>
      </c>
      <c r="C19" s="20" t="s">
        <v>106</v>
      </c>
      <c r="D19" s="46">
        <v>0</v>
      </c>
      <c r="E19" s="46">
        <v>1684401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1684401</v>
      </c>
      <c r="O19" s="47">
        <f t="shared" si="1"/>
        <v>15.430287096242282</v>
      </c>
      <c r="P19" s="9"/>
    </row>
    <row r="20" spans="1:16">
      <c r="A20" s="12"/>
      <c r="B20" s="25">
        <v>324.62</v>
      </c>
      <c r="C20" s="20" t="s">
        <v>107</v>
      </c>
      <c r="D20" s="46">
        <v>0</v>
      </c>
      <c r="E20" s="46">
        <v>324577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324577</v>
      </c>
      <c r="O20" s="47">
        <f t="shared" si="1"/>
        <v>2.9733515325845992</v>
      </c>
      <c r="P20" s="9"/>
    </row>
    <row r="21" spans="1:16">
      <c r="A21" s="12"/>
      <c r="B21" s="25">
        <v>325.10000000000002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236875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236875</v>
      </c>
      <c r="O21" s="47">
        <f t="shared" si="1"/>
        <v>2.1699400890419742</v>
      </c>
      <c r="P21" s="9"/>
    </row>
    <row r="22" spans="1:16">
      <c r="A22" s="12"/>
      <c r="B22" s="25">
        <v>329</v>
      </c>
      <c r="C22" s="20" t="s">
        <v>108</v>
      </c>
      <c r="D22" s="46">
        <v>9127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9127</v>
      </c>
      <c r="O22" s="47">
        <f t="shared" si="1"/>
        <v>8.360968102453234E-2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SUM(D24:D38)</f>
        <v>10281540</v>
      </c>
      <c r="E23" s="32">
        <f t="shared" si="5"/>
        <v>2528783</v>
      </c>
      <c r="F23" s="32">
        <f t="shared" si="5"/>
        <v>0</v>
      </c>
      <c r="G23" s="32">
        <f t="shared" si="5"/>
        <v>1768709</v>
      </c>
      <c r="H23" s="32">
        <f t="shared" si="5"/>
        <v>0</v>
      </c>
      <c r="I23" s="32">
        <f t="shared" si="5"/>
        <v>0</v>
      </c>
      <c r="J23" s="32">
        <f t="shared" si="5"/>
        <v>49592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14628624</v>
      </c>
      <c r="O23" s="45">
        <f t="shared" si="1"/>
        <v>134.00839119840236</v>
      </c>
      <c r="P23" s="10"/>
    </row>
    <row r="24" spans="1:16">
      <c r="A24" s="12"/>
      <c r="B24" s="25">
        <v>331.2</v>
      </c>
      <c r="C24" s="20" t="s">
        <v>25</v>
      </c>
      <c r="D24" s="46">
        <v>65876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65876</v>
      </c>
      <c r="O24" s="47">
        <f t="shared" si="1"/>
        <v>0.60347007200307801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655499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655499</v>
      </c>
      <c r="O25" s="47">
        <f t="shared" si="1"/>
        <v>6.0048276872904491</v>
      </c>
      <c r="P25" s="9"/>
    </row>
    <row r="26" spans="1:16">
      <c r="A26" s="12"/>
      <c r="B26" s="25">
        <v>334.2</v>
      </c>
      <c r="C26" s="20" t="s">
        <v>30</v>
      </c>
      <c r="D26" s="46">
        <v>0</v>
      </c>
      <c r="E26" s="46">
        <v>0</v>
      </c>
      <c r="F26" s="46">
        <v>0</v>
      </c>
      <c r="G26" s="46">
        <v>1199820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1199820</v>
      </c>
      <c r="O26" s="47">
        <f t="shared" si="1"/>
        <v>10.991187409538117</v>
      </c>
      <c r="P26" s="9"/>
    </row>
    <row r="27" spans="1:16">
      <c r="A27" s="12"/>
      <c r="B27" s="25">
        <v>334.49</v>
      </c>
      <c r="C27" s="20" t="s">
        <v>32</v>
      </c>
      <c r="D27" s="46">
        <v>0</v>
      </c>
      <c r="E27" s="46">
        <v>0</v>
      </c>
      <c r="F27" s="46">
        <v>0</v>
      </c>
      <c r="G27" s="46">
        <v>449474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6">SUM(D27:M27)</f>
        <v>449474</v>
      </c>
      <c r="O27" s="47">
        <f t="shared" si="1"/>
        <v>4.117495099027134</v>
      </c>
      <c r="P27" s="9"/>
    </row>
    <row r="28" spans="1:16">
      <c r="A28" s="12"/>
      <c r="B28" s="25">
        <v>334.5</v>
      </c>
      <c r="C28" s="20" t="s">
        <v>33</v>
      </c>
      <c r="D28" s="46">
        <v>0</v>
      </c>
      <c r="E28" s="46">
        <v>1399054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1399054</v>
      </c>
      <c r="O28" s="47">
        <f t="shared" si="1"/>
        <v>12.816309704842345</v>
      </c>
      <c r="P28" s="9"/>
    </row>
    <row r="29" spans="1:16">
      <c r="A29" s="12"/>
      <c r="B29" s="25">
        <v>334.9</v>
      </c>
      <c r="C29" s="20" t="s">
        <v>35</v>
      </c>
      <c r="D29" s="46">
        <v>0</v>
      </c>
      <c r="E29" s="46">
        <v>0</v>
      </c>
      <c r="F29" s="46">
        <v>0</v>
      </c>
      <c r="G29" s="46">
        <v>119415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119415</v>
      </c>
      <c r="O29" s="47">
        <f t="shared" si="1"/>
        <v>1.0939246257855297</v>
      </c>
      <c r="P29" s="9"/>
    </row>
    <row r="30" spans="1:16">
      <c r="A30" s="12"/>
      <c r="B30" s="25">
        <v>335.12</v>
      </c>
      <c r="C30" s="20" t="s">
        <v>119</v>
      </c>
      <c r="D30" s="46">
        <v>4109953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4109953</v>
      </c>
      <c r="O30" s="47">
        <f t="shared" si="1"/>
        <v>37.650033894578698</v>
      </c>
      <c r="P30" s="9"/>
    </row>
    <row r="31" spans="1:16">
      <c r="A31" s="12"/>
      <c r="B31" s="25">
        <v>335.14</v>
      </c>
      <c r="C31" s="20" t="s">
        <v>120</v>
      </c>
      <c r="D31" s="46">
        <v>2447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2447</v>
      </c>
      <c r="O31" s="47">
        <f t="shared" si="1"/>
        <v>2.2416225426430444E-2</v>
      </c>
      <c r="P31" s="9"/>
    </row>
    <row r="32" spans="1:16">
      <c r="A32" s="12"/>
      <c r="B32" s="25">
        <v>335.15</v>
      </c>
      <c r="C32" s="20" t="s">
        <v>121</v>
      </c>
      <c r="D32" s="46">
        <v>24396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24396</v>
      </c>
      <c r="O32" s="47">
        <f t="shared" si="1"/>
        <v>0.22348436269031349</v>
      </c>
      <c r="P32" s="9"/>
    </row>
    <row r="33" spans="1:16">
      <c r="A33" s="12"/>
      <c r="B33" s="25">
        <v>335.18</v>
      </c>
      <c r="C33" s="20" t="s">
        <v>122</v>
      </c>
      <c r="D33" s="46">
        <v>5900650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5900650</v>
      </c>
      <c r="O33" s="47">
        <f t="shared" si="1"/>
        <v>54.054066433374253</v>
      </c>
      <c r="P33" s="9"/>
    </row>
    <row r="34" spans="1:16">
      <c r="A34" s="12"/>
      <c r="B34" s="25">
        <v>335.29</v>
      </c>
      <c r="C34" s="20" t="s">
        <v>149</v>
      </c>
      <c r="D34" s="46">
        <v>37503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37503</v>
      </c>
      <c r="O34" s="47">
        <f t="shared" si="1"/>
        <v>0.34355361755922392</v>
      </c>
      <c r="P34" s="9"/>
    </row>
    <row r="35" spans="1:16">
      <c r="A35" s="12"/>
      <c r="B35" s="25">
        <v>335.49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49592</v>
      </c>
      <c r="K35" s="46">
        <v>0</v>
      </c>
      <c r="L35" s="46">
        <v>0</v>
      </c>
      <c r="M35" s="46">
        <v>0</v>
      </c>
      <c r="N35" s="46">
        <f t="shared" si="6"/>
        <v>49592</v>
      </c>
      <c r="O35" s="47">
        <f t="shared" si="1"/>
        <v>0.45429728293728588</v>
      </c>
      <c r="P35" s="9"/>
    </row>
    <row r="36" spans="1:16">
      <c r="A36" s="12"/>
      <c r="B36" s="25">
        <v>337.2</v>
      </c>
      <c r="C36" s="20" t="s">
        <v>42</v>
      </c>
      <c r="D36" s="46">
        <v>95400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95400</v>
      </c>
      <c r="O36" s="47">
        <f t="shared" si="1"/>
        <v>0.87393048863157508</v>
      </c>
      <c r="P36" s="9"/>
    </row>
    <row r="37" spans="1:16">
      <c r="A37" s="12"/>
      <c r="B37" s="25">
        <v>337.7</v>
      </c>
      <c r="C37" s="20" t="s">
        <v>44</v>
      </c>
      <c r="D37" s="46">
        <v>0</v>
      </c>
      <c r="E37" s="46">
        <v>474230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474230</v>
      </c>
      <c r="O37" s="47">
        <f t="shared" ref="O37:O68" si="7">(N37/O$80)</f>
        <v>4.3442773126179439</v>
      </c>
      <c r="P37" s="9"/>
    </row>
    <row r="38" spans="1:16">
      <c r="A38" s="12"/>
      <c r="B38" s="25">
        <v>338</v>
      </c>
      <c r="C38" s="20" t="s">
        <v>45</v>
      </c>
      <c r="D38" s="46">
        <v>45315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45315</v>
      </c>
      <c r="O38" s="47">
        <f t="shared" si="7"/>
        <v>0.41511698209999814</v>
      </c>
      <c r="P38" s="9"/>
    </row>
    <row r="39" spans="1:16" ht="15.75">
      <c r="A39" s="29" t="s">
        <v>50</v>
      </c>
      <c r="B39" s="30"/>
      <c r="C39" s="31"/>
      <c r="D39" s="32">
        <f t="shared" ref="D39:M39" si="8">SUM(D40:D58)</f>
        <v>2894245</v>
      </c>
      <c r="E39" s="32">
        <f t="shared" si="8"/>
        <v>487001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35733265</v>
      </c>
      <c r="J39" s="32">
        <f t="shared" si="8"/>
        <v>18454761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57569272</v>
      </c>
      <c r="O39" s="45">
        <f t="shared" si="7"/>
        <v>527.37465418369027</v>
      </c>
      <c r="P39" s="10"/>
    </row>
    <row r="40" spans="1:16">
      <c r="A40" s="12"/>
      <c r="B40" s="25">
        <v>341.2</v>
      </c>
      <c r="C40" s="20" t="s">
        <v>124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18454761</v>
      </c>
      <c r="K40" s="46">
        <v>0</v>
      </c>
      <c r="L40" s="46">
        <v>0</v>
      </c>
      <c r="M40" s="46">
        <v>0</v>
      </c>
      <c r="N40" s="46">
        <f t="shared" ref="N40:N58" si="9">SUM(D40:M40)</f>
        <v>18454761</v>
      </c>
      <c r="O40" s="47">
        <f t="shared" si="7"/>
        <v>169.05847272860518</v>
      </c>
      <c r="P40" s="9"/>
    </row>
    <row r="41" spans="1:16">
      <c r="A41" s="12"/>
      <c r="B41" s="25">
        <v>341.3</v>
      </c>
      <c r="C41" s="20" t="s">
        <v>125</v>
      </c>
      <c r="D41" s="46">
        <v>331332</v>
      </c>
      <c r="E41" s="46">
        <v>149294</v>
      </c>
      <c r="F41" s="46">
        <v>0</v>
      </c>
      <c r="G41" s="46">
        <v>0</v>
      </c>
      <c r="H41" s="46">
        <v>0</v>
      </c>
      <c r="I41" s="46">
        <v>37674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518300</v>
      </c>
      <c r="O41" s="47">
        <f t="shared" si="7"/>
        <v>4.7479892270203914</v>
      </c>
      <c r="P41" s="9"/>
    </row>
    <row r="42" spans="1:16">
      <c r="A42" s="12"/>
      <c r="B42" s="25">
        <v>341.9</v>
      </c>
      <c r="C42" s="20" t="s">
        <v>143</v>
      </c>
      <c r="D42" s="46">
        <v>50000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50000</v>
      </c>
      <c r="O42" s="47">
        <f t="shared" si="7"/>
        <v>0.45803484729118193</v>
      </c>
      <c r="P42" s="9"/>
    </row>
    <row r="43" spans="1:16">
      <c r="A43" s="12"/>
      <c r="B43" s="25">
        <v>342.1</v>
      </c>
      <c r="C43" s="20" t="s">
        <v>55</v>
      </c>
      <c r="D43" s="46">
        <v>18722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18722</v>
      </c>
      <c r="O43" s="47">
        <f t="shared" si="7"/>
        <v>0.17150656821971016</v>
      </c>
      <c r="P43" s="9"/>
    </row>
    <row r="44" spans="1:16">
      <c r="A44" s="12"/>
      <c r="B44" s="25">
        <v>342.5</v>
      </c>
      <c r="C44" s="20" t="s">
        <v>57</v>
      </c>
      <c r="D44" s="46">
        <v>38770</v>
      </c>
      <c r="E44" s="46">
        <v>0</v>
      </c>
      <c r="F44" s="46">
        <v>0</v>
      </c>
      <c r="G44" s="46">
        <v>0</v>
      </c>
      <c r="H44" s="46">
        <v>0</v>
      </c>
      <c r="I44" s="46">
        <v>67944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106714</v>
      </c>
      <c r="O44" s="47">
        <f t="shared" si="7"/>
        <v>0.9775746138766237</v>
      </c>
      <c r="P44" s="9"/>
    </row>
    <row r="45" spans="1:16">
      <c r="A45" s="12"/>
      <c r="B45" s="25">
        <v>342.9</v>
      </c>
      <c r="C45" s="20" t="s">
        <v>58</v>
      </c>
      <c r="D45" s="46">
        <v>44951</v>
      </c>
      <c r="E45" s="46">
        <v>400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45351</v>
      </c>
      <c r="O45" s="47">
        <f t="shared" si="7"/>
        <v>0.41544676719004781</v>
      </c>
      <c r="P45" s="9"/>
    </row>
    <row r="46" spans="1:16">
      <c r="A46" s="12"/>
      <c r="B46" s="25">
        <v>343.3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14459752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14459752</v>
      </c>
      <c r="O46" s="47">
        <f t="shared" si="7"/>
        <v>132.46140598376724</v>
      </c>
      <c r="P46" s="9"/>
    </row>
    <row r="47" spans="1:16">
      <c r="A47" s="12"/>
      <c r="B47" s="25">
        <v>343.4</v>
      </c>
      <c r="C47" s="20" t="s">
        <v>60</v>
      </c>
      <c r="D47" s="46">
        <v>264586</v>
      </c>
      <c r="E47" s="46">
        <v>0</v>
      </c>
      <c r="F47" s="46">
        <v>0</v>
      </c>
      <c r="G47" s="46">
        <v>0</v>
      </c>
      <c r="H47" s="46">
        <v>0</v>
      </c>
      <c r="I47" s="46">
        <v>5671726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5936312</v>
      </c>
      <c r="O47" s="47">
        <f t="shared" si="7"/>
        <v>54.380755207856211</v>
      </c>
      <c r="P47" s="9"/>
    </row>
    <row r="48" spans="1:16">
      <c r="A48" s="12"/>
      <c r="B48" s="25">
        <v>343.5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10699285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10699285</v>
      </c>
      <c r="O48" s="47">
        <f t="shared" si="7"/>
        <v>98.012907421996672</v>
      </c>
      <c r="P48" s="9"/>
    </row>
    <row r="49" spans="1:16">
      <c r="A49" s="12"/>
      <c r="B49" s="25">
        <v>343.6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1278856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1278856</v>
      </c>
      <c r="O49" s="47">
        <f t="shared" si="7"/>
        <v>11.715212253348234</v>
      </c>
      <c r="P49" s="9"/>
    </row>
    <row r="50" spans="1:16">
      <c r="A50" s="12"/>
      <c r="B50" s="25">
        <v>343.7</v>
      </c>
      <c r="C50" s="20" t="s">
        <v>63</v>
      </c>
      <c r="D50" s="46">
        <v>0</v>
      </c>
      <c r="E50" s="46">
        <v>7012</v>
      </c>
      <c r="F50" s="46">
        <v>0</v>
      </c>
      <c r="G50" s="46">
        <v>0</v>
      </c>
      <c r="H50" s="46">
        <v>0</v>
      </c>
      <c r="I50" s="46">
        <v>3518028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3525040</v>
      </c>
      <c r="O50" s="47">
        <f t="shared" si="7"/>
        <v>32.291823161906159</v>
      </c>
      <c r="P50" s="9"/>
    </row>
    <row r="51" spans="1:16">
      <c r="A51" s="12"/>
      <c r="B51" s="25">
        <v>343.9</v>
      </c>
      <c r="C51" s="20" t="s">
        <v>64</v>
      </c>
      <c r="D51" s="46">
        <v>0</v>
      </c>
      <c r="E51" s="46">
        <v>9975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9975</v>
      </c>
      <c r="O51" s="47">
        <f t="shared" si="7"/>
        <v>9.1377952034590787E-2</v>
      </c>
      <c r="P51" s="9"/>
    </row>
    <row r="52" spans="1:16">
      <c r="A52" s="12"/>
      <c r="B52" s="25">
        <v>344.9</v>
      </c>
      <c r="C52" s="20" t="s">
        <v>126</v>
      </c>
      <c r="D52" s="46">
        <v>186954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186954</v>
      </c>
      <c r="O52" s="47">
        <f t="shared" si="7"/>
        <v>1.7126289368095124</v>
      </c>
      <c r="P52" s="9"/>
    </row>
    <row r="53" spans="1:16">
      <c r="A53" s="12"/>
      <c r="B53" s="25">
        <v>345.9</v>
      </c>
      <c r="C53" s="20" t="s">
        <v>66</v>
      </c>
      <c r="D53" s="46">
        <v>0</v>
      </c>
      <c r="E53" s="46">
        <v>109255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109255</v>
      </c>
      <c r="O53" s="47">
        <f t="shared" si="7"/>
        <v>1.0008519448159616</v>
      </c>
      <c r="P53" s="9"/>
    </row>
    <row r="54" spans="1:16">
      <c r="A54" s="12"/>
      <c r="B54" s="25">
        <v>347.2</v>
      </c>
      <c r="C54" s="20" t="s">
        <v>67</v>
      </c>
      <c r="D54" s="46">
        <v>209784</v>
      </c>
      <c r="E54" s="46">
        <v>169612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379396</v>
      </c>
      <c r="O54" s="47">
        <f t="shared" si="7"/>
        <v>3.4755317784577051</v>
      </c>
      <c r="P54" s="9"/>
    </row>
    <row r="55" spans="1:16">
      <c r="A55" s="12"/>
      <c r="B55" s="25">
        <v>347.4</v>
      </c>
      <c r="C55" s="20" t="s">
        <v>68</v>
      </c>
      <c r="D55" s="46">
        <v>16698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16698</v>
      </c>
      <c r="O55" s="47">
        <f t="shared" si="7"/>
        <v>0.15296531760136312</v>
      </c>
      <c r="P55" s="9"/>
    </row>
    <row r="56" spans="1:16">
      <c r="A56" s="12"/>
      <c r="B56" s="25">
        <v>347.5</v>
      </c>
      <c r="C56" s="20" t="s">
        <v>69</v>
      </c>
      <c r="D56" s="46">
        <v>107031</v>
      </c>
      <c r="E56" s="46">
        <v>30608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137639</v>
      </c>
      <c r="O56" s="47">
        <f t="shared" si="7"/>
        <v>1.2608691669262198</v>
      </c>
      <c r="P56" s="9"/>
    </row>
    <row r="57" spans="1:16">
      <c r="A57" s="12"/>
      <c r="B57" s="25">
        <v>347.9</v>
      </c>
      <c r="C57" s="20" t="s">
        <v>70</v>
      </c>
      <c r="D57" s="46">
        <v>1686</v>
      </c>
      <c r="E57" s="46">
        <v>10845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12531</v>
      </c>
      <c r="O57" s="47">
        <f t="shared" si="7"/>
        <v>0.11479269342811602</v>
      </c>
      <c r="P57" s="9"/>
    </row>
    <row r="58" spans="1:16">
      <c r="A58" s="12"/>
      <c r="B58" s="25">
        <v>349</v>
      </c>
      <c r="C58" s="20" t="s">
        <v>1</v>
      </c>
      <c r="D58" s="46">
        <v>1623731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1623731</v>
      </c>
      <c r="O58" s="47">
        <f t="shared" si="7"/>
        <v>14.874507612539162</v>
      </c>
      <c r="P58" s="9"/>
    </row>
    <row r="59" spans="1:16" ht="15.75">
      <c r="A59" s="29" t="s">
        <v>51</v>
      </c>
      <c r="B59" s="30"/>
      <c r="C59" s="31"/>
      <c r="D59" s="32">
        <f t="shared" ref="D59:M59" si="10">SUM(D60:D62)</f>
        <v>395040</v>
      </c>
      <c r="E59" s="32">
        <f t="shared" si="10"/>
        <v>158785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ref="N59:N64" si="11">SUM(D59:M59)</f>
        <v>553825</v>
      </c>
      <c r="O59" s="45">
        <f t="shared" si="7"/>
        <v>5.0734229860207769</v>
      </c>
      <c r="P59" s="10"/>
    </row>
    <row r="60" spans="1:16">
      <c r="A60" s="13"/>
      <c r="B60" s="39">
        <v>351.1</v>
      </c>
      <c r="C60" s="21" t="s">
        <v>73</v>
      </c>
      <c r="D60" s="46">
        <v>212429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212429</v>
      </c>
      <c r="O60" s="47">
        <f t="shared" si="7"/>
        <v>1.9459976915043697</v>
      </c>
      <c r="P60" s="9"/>
    </row>
    <row r="61" spans="1:16">
      <c r="A61" s="13"/>
      <c r="B61" s="39">
        <v>354</v>
      </c>
      <c r="C61" s="21" t="s">
        <v>74</v>
      </c>
      <c r="D61" s="46">
        <v>182611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182611</v>
      </c>
      <c r="O61" s="47">
        <f t="shared" si="7"/>
        <v>1.6728440299738003</v>
      </c>
      <c r="P61" s="9"/>
    </row>
    <row r="62" spans="1:16">
      <c r="A62" s="13"/>
      <c r="B62" s="39">
        <v>359</v>
      </c>
      <c r="C62" s="21" t="s">
        <v>75</v>
      </c>
      <c r="D62" s="46">
        <v>0</v>
      </c>
      <c r="E62" s="46">
        <v>158785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158785</v>
      </c>
      <c r="O62" s="47">
        <f t="shared" si="7"/>
        <v>1.4545812645426064</v>
      </c>
      <c r="P62" s="9"/>
    </row>
    <row r="63" spans="1:16" ht="15.75">
      <c r="A63" s="29" t="s">
        <v>4</v>
      </c>
      <c r="B63" s="30"/>
      <c r="C63" s="31"/>
      <c r="D63" s="32">
        <f t="shared" ref="D63:M63" si="12">SUM(D64:D71)</f>
        <v>525938</v>
      </c>
      <c r="E63" s="32">
        <f t="shared" si="12"/>
        <v>74701</v>
      </c>
      <c r="F63" s="32">
        <f t="shared" si="12"/>
        <v>149392</v>
      </c>
      <c r="G63" s="32">
        <f t="shared" si="12"/>
        <v>39986</v>
      </c>
      <c r="H63" s="32">
        <f t="shared" si="12"/>
        <v>0</v>
      </c>
      <c r="I63" s="32">
        <f t="shared" si="12"/>
        <v>405065</v>
      </c>
      <c r="J63" s="32">
        <f t="shared" si="12"/>
        <v>48487</v>
      </c>
      <c r="K63" s="32">
        <f t="shared" si="12"/>
        <v>21794881</v>
      </c>
      <c r="L63" s="32">
        <f t="shared" si="12"/>
        <v>0</v>
      </c>
      <c r="M63" s="32">
        <f t="shared" si="12"/>
        <v>0</v>
      </c>
      <c r="N63" s="32">
        <f t="shared" si="11"/>
        <v>23038450</v>
      </c>
      <c r="O63" s="45">
        <f t="shared" si="7"/>
        <v>211.0482585515106</v>
      </c>
      <c r="P63" s="10"/>
    </row>
    <row r="64" spans="1:16">
      <c r="A64" s="12"/>
      <c r="B64" s="25">
        <v>361.1</v>
      </c>
      <c r="C64" s="20" t="s">
        <v>76</v>
      </c>
      <c r="D64" s="46">
        <v>47526</v>
      </c>
      <c r="E64" s="46">
        <v>5608</v>
      </c>
      <c r="F64" s="46">
        <v>18039</v>
      </c>
      <c r="G64" s="46">
        <v>20642</v>
      </c>
      <c r="H64" s="46">
        <v>0</v>
      </c>
      <c r="I64" s="46">
        <v>277246</v>
      </c>
      <c r="J64" s="46">
        <v>8563</v>
      </c>
      <c r="K64" s="46">
        <v>4872639</v>
      </c>
      <c r="L64" s="46">
        <v>0</v>
      </c>
      <c r="M64" s="46">
        <v>0</v>
      </c>
      <c r="N64" s="46">
        <f t="shared" si="11"/>
        <v>5250263</v>
      </c>
      <c r="O64" s="47">
        <f t="shared" si="7"/>
        <v>48.096068228870855</v>
      </c>
      <c r="P64" s="9"/>
    </row>
    <row r="65" spans="1:119">
      <c r="A65" s="12"/>
      <c r="B65" s="25">
        <v>361.2</v>
      </c>
      <c r="C65" s="20" t="s">
        <v>77</v>
      </c>
      <c r="D65" s="46">
        <v>0</v>
      </c>
      <c r="E65" s="46">
        <v>4661</v>
      </c>
      <c r="F65" s="46">
        <v>0</v>
      </c>
      <c r="G65" s="46">
        <v>15794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1" si="13">SUM(D65:M65)</f>
        <v>20455</v>
      </c>
      <c r="O65" s="47">
        <f t="shared" si="7"/>
        <v>0.18738205602682251</v>
      </c>
      <c r="P65" s="9"/>
    </row>
    <row r="66" spans="1:119">
      <c r="A66" s="12"/>
      <c r="B66" s="25">
        <v>361.3</v>
      </c>
      <c r="C66" s="20" t="s">
        <v>78</v>
      </c>
      <c r="D66" s="46">
        <v>6294</v>
      </c>
      <c r="E66" s="46">
        <v>1124</v>
      </c>
      <c r="F66" s="46">
        <v>-2384</v>
      </c>
      <c r="G66" s="46">
        <v>3527</v>
      </c>
      <c r="H66" s="46">
        <v>0</v>
      </c>
      <c r="I66" s="46">
        <v>41690</v>
      </c>
      <c r="J66" s="46">
        <v>0</v>
      </c>
      <c r="K66" s="46">
        <v>10836572</v>
      </c>
      <c r="L66" s="46">
        <v>0</v>
      </c>
      <c r="M66" s="46">
        <v>0</v>
      </c>
      <c r="N66" s="46">
        <f t="shared" si="13"/>
        <v>10886823</v>
      </c>
      <c r="O66" s="47">
        <f t="shared" si="7"/>
        <v>99.730886205822543</v>
      </c>
      <c r="P66" s="9"/>
    </row>
    <row r="67" spans="1:119">
      <c r="A67" s="12"/>
      <c r="B67" s="25">
        <v>362</v>
      </c>
      <c r="C67" s="20" t="s">
        <v>79</v>
      </c>
      <c r="D67" s="46">
        <v>253543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253543</v>
      </c>
      <c r="O67" s="47">
        <f t="shared" si="7"/>
        <v>2.3226305857349625</v>
      </c>
      <c r="P67" s="9"/>
    </row>
    <row r="68" spans="1:119">
      <c r="A68" s="12"/>
      <c r="B68" s="25">
        <v>365</v>
      </c>
      <c r="C68" s="20" t="s">
        <v>129</v>
      </c>
      <c r="D68" s="46">
        <v>73916</v>
      </c>
      <c r="E68" s="46">
        <v>0</v>
      </c>
      <c r="F68" s="46">
        <v>0</v>
      </c>
      <c r="G68" s="46">
        <v>0</v>
      </c>
      <c r="H68" s="46">
        <v>0</v>
      </c>
      <c r="I68" s="46">
        <v>11490</v>
      </c>
      <c r="J68" s="46">
        <v>38794</v>
      </c>
      <c r="K68" s="46">
        <v>0</v>
      </c>
      <c r="L68" s="46">
        <v>0</v>
      </c>
      <c r="M68" s="46">
        <v>0</v>
      </c>
      <c r="N68" s="46">
        <f t="shared" si="13"/>
        <v>124200</v>
      </c>
      <c r="O68" s="47">
        <f t="shared" si="7"/>
        <v>1.1377585606712959</v>
      </c>
      <c r="P68" s="9"/>
    </row>
    <row r="69" spans="1:119">
      <c r="A69" s="12"/>
      <c r="B69" s="25">
        <v>366</v>
      </c>
      <c r="C69" s="20" t="s">
        <v>82</v>
      </c>
      <c r="D69" s="46">
        <v>23007</v>
      </c>
      <c r="E69" s="46">
        <v>62904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85911</v>
      </c>
      <c r="O69" s="47">
        <f t="shared" ref="O69:O78" si="14">(N69/O$80)</f>
        <v>0.78700463531265463</v>
      </c>
      <c r="P69" s="9"/>
    </row>
    <row r="70" spans="1:119">
      <c r="A70" s="12"/>
      <c r="B70" s="25">
        <v>368</v>
      </c>
      <c r="C70" s="20" t="s">
        <v>84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6085670</v>
      </c>
      <c r="L70" s="46">
        <v>0</v>
      </c>
      <c r="M70" s="46">
        <v>0</v>
      </c>
      <c r="N70" s="46">
        <f t="shared" si="13"/>
        <v>6085670</v>
      </c>
      <c r="O70" s="47">
        <f t="shared" si="14"/>
        <v>55.74897858229054</v>
      </c>
      <c r="P70" s="9"/>
    </row>
    <row r="71" spans="1:119">
      <c r="A71" s="12"/>
      <c r="B71" s="25">
        <v>369.9</v>
      </c>
      <c r="C71" s="20" t="s">
        <v>85</v>
      </c>
      <c r="D71" s="46">
        <v>121652</v>
      </c>
      <c r="E71" s="46">
        <v>404</v>
      </c>
      <c r="F71" s="46">
        <v>133737</v>
      </c>
      <c r="G71" s="46">
        <v>23</v>
      </c>
      <c r="H71" s="46">
        <v>0</v>
      </c>
      <c r="I71" s="46">
        <v>74639</v>
      </c>
      <c r="J71" s="46">
        <v>1130</v>
      </c>
      <c r="K71" s="46">
        <v>0</v>
      </c>
      <c r="L71" s="46">
        <v>0</v>
      </c>
      <c r="M71" s="46">
        <v>0</v>
      </c>
      <c r="N71" s="46">
        <f t="shared" si="13"/>
        <v>331585</v>
      </c>
      <c r="O71" s="47">
        <f t="shared" si="14"/>
        <v>3.037549696780931</v>
      </c>
      <c r="P71" s="9"/>
    </row>
    <row r="72" spans="1:119" ht="15.75">
      <c r="A72" s="29" t="s">
        <v>52</v>
      </c>
      <c r="B72" s="30"/>
      <c r="C72" s="31"/>
      <c r="D72" s="32">
        <f t="shared" ref="D72:M72" si="15">SUM(D73:D77)</f>
        <v>3297258</v>
      </c>
      <c r="E72" s="32">
        <f t="shared" si="15"/>
        <v>527832</v>
      </c>
      <c r="F72" s="32">
        <f t="shared" si="15"/>
        <v>21959255</v>
      </c>
      <c r="G72" s="32">
        <f t="shared" si="15"/>
        <v>2494113</v>
      </c>
      <c r="H72" s="32">
        <f t="shared" si="15"/>
        <v>0</v>
      </c>
      <c r="I72" s="32">
        <f t="shared" si="15"/>
        <v>11045989</v>
      </c>
      <c r="J72" s="32">
        <f t="shared" si="15"/>
        <v>1559981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 t="shared" ref="N72:N78" si="16">SUM(D72:M72)</f>
        <v>40884428</v>
      </c>
      <c r="O72" s="45">
        <f t="shared" si="14"/>
        <v>374.52985471134645</v>
      </c>
      <c r="P72" s="9"/>
    </row>
    <row r="73" spans="1:119">
      <c r="A73" s="12"/>
      <c r="B73" s="25">
        <v>381</v>
      </c>
      <c r="C73" s="20" t="s">
        <v>86</v>
      </c>
      <c r="D73" s="46">
        <v>2133758</v>
      </c>
      <c r="E73" s="46">
        <v>527832</v>
      </c>
      <c r="F73" s="46">
        <v>6036603</v>
      </c>
      <c r="G73" s="46">
        <v>2494113</v>
      </c>
      <c r="H73" s="46">
        <v>0</v>
      </c>
      <c r="I73" s="46">
        <v>9355345</v>
      </c>
      <c r="J73" s="46">
        <v>1559981</v>
      </c>
      <c r="K73" s="46">
        <v>0</v>
      </c>
      <c r="L73" s="46">
        <v>0</v>
      </c>
      <c r="M73" s="46">
        <v>0</v>
      </c>
      <c r="N73" s="46">
        <f t="shared" si="16"/>
        <v>22107632</v>
      </c>
      <c r="O73" s="47">
        <f t="shared" si="14"/>
        <v>202.52131694179292</v>
      </c>
      <c r="P73" s="9"/>
    </row>
    <row r="74" spans="1:119">
      <c r="A74" s="12"/>
      <c r="B74" s="25">
        <v>383</v>
      </c>
      <c r="C74" s="20" t="s">
        <v>87</v>
      </c>
      <c r="D74" s="46">
        <v>754000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754000</v>
      </c>
      <c r="O74" s="47">
        <f t="shared" si="14"/>
        <v>6.9071654971510235</v>
      </c>
      <c r="P74" s="9"/>
    </row>
    <row r="75" spans="1:119">
      <c r="A75" s="12"/>
      <c r="B75" s="25">
        <v>385</v>
      </c>
      <c r="C75" s="20" t="s">
        <v>131</v>
      </c>
      <c r="D75" s="46">
        <v>0</v>
      </c>
      <c r="E75" s="46">
        <v>0</v>
      </c>
      <c r="F75" s="46">
        <v>15922652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15922652</v>
      </c>
      <c r="O75" s="47">
        <f t="shared" si="14"/>
        <v>145.86258954581265</v>
      </c>
      <c r="P75" s="9"/>
    </row>
    <row r="76" spans="1:119">
      <c r="A76" s="12"/>
      <c r="B76" s="25">
        <v>388.1</v>
      </c>
      <c r="C76" s="20" t="s">
        <v>150</v>
      </c>
      <c r="D76" s="46">
        <v>409500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409500</v>
      </c>
      <c r="O76" s="47">
        <f t="shared" si="14"/>
        <v>3.7513053993147798</v>
      </c>
      <c r="P76" s="9"/>
    </row>
    <row r="77" spans="1:119" ht="15.75" thickBot="1">
      <c r="A77" s="12"/>
      <c r="B77" s="25">
        <v>389.8</v>
      </c>
      <c r="C77" s="20" t="s">
        <v>132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1690644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1690644</v>
      </c>
      <c r="O77" s="47">
        <f t="shared" si="14"/>
        <v>15.487477327275059</v>
      </c>
      <c r="P77" s="9"/>
    </row>
    <row r="78" spans="1:119" ht="16.5" thickBot="1">
      <c r="A78" s="14" t="s">
        <v>71</v>
      </c>
      <c r="B78" s="23"/>
      <c r="C78" s="22"/>
      <c r="D78" s="15">
        <f t="shared" ref="D78:M78" si="17">SUM(D5,D13,D23,D39,D59,D63,D72)</f>
        <v>62285475</v>
      </c>
      <c r="E78" s="15">
        <f t="shared" si="17"/>
        <v>6615629</v>
      </c>
      <c r="F78" s="15">
        <f t="shared" si="17"/>
        <v>22108647</v>
      </c>
      <c r="G78" s="15">
        <f t="shared" si="17"/>
        <v>4302808</v>
      </c>
      <c r="H78" s="15">
        <f t="shared" si="17"/>
        <v>0</v>
      </c>
      <c r="I78" s="15">
        <f t="shared" si="17"/>
        <v>48889745</v>
      </c>
      <c r="J78" s="15">
        <f t="shared" si="17"/>
        <v>20112821</v>
      </c>
      <c r="K78" s="15">
        <f t="shared" si="17"/>
        <v>21794881</v>
      </c>
      <c r="L78" s="15">
        <f t="shared" si="17"/>
        <v>0</v>
      </c>
      <c r="M78" s="15">
        <f t="shared" si="17"/>
        <v>0</v>
      </c>
      <c r="N78" s="15">
        <f t="shared" si="16"/>
        <v>186110006</v>
      </c>
      <c r="O78" s="38">
        <f t="shared" si="14"/>
        <v>1704.8973635514189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151</v>
      </c>
      <c r="M80" s="118"/>
      <c r="N80" s="118"/>
      <c r="O80" s="43">
        <v>109162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103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89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94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38009445</v>
      </c>
      <c r="E5" s="27">
        <f t="shared" si="0"/>
        <v>608590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38618035</v>
      </c>
      <c r="O5" s="33">
        <f t="shared" ref="O5:O36" si="1">(N5/O$80)</f>
        <v>359.30103925344946</v>
      </c>
      <c r="P5" s="6"/>
    </row>
    <row r="6" spans="1:133">
      <c r="A6" s="12"/>
      <c r="B6" s="25">
        <v>311</v>
      </c>
      <c r="C6" s="20" t="s">
        <v>3</v>
      </c>
      <c r="D6" s="46">
        <v>23048734</v>
      </c>
      <c r="E6" s="46">
        <v>608590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23657324</v>
      </c>
      <c r="O6" s="47">
        <f t="shared" si="1"/>
        <v>220.10703287092602</v>
      </c>
      <c r="P6" s="9"/>
    </row>
    <row r="7" spans="1:133">
      <c r="A7" s="12"/>
      <c r="B7" s="25">
        <v>312.10000000000002</v>
      </c>
      <c r="C7" s="20" t="s">
        <v>142</v>
      </c>
      <c r="D7" s="46">
        <v>3490076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3490076</v>
      </c>
      <c r="O7" s="47">
        <f t="shared" si="1"/>
        <v>32.471562415682769</v>
      </c>
      <c r="P7" s="9"/>
    </row>
    <row r="8" spans="1:133">
      <c r="A8" s="12"/>
      <c r="B8" s="25">
        <v>314.10000000000002</v>
      </c>
      <c r="C8" s="20" t="s">
        <v>12</v>
      </c>
      <c r="D8" s="46">
        <v>6597099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6597099</v>
      </c>
      <c r="O8" s="47">
        <f t="shared" si="1"/>
        <v>61.379211209423062</v>
      </c>
      <c r="P8" s="9"/>
    </row>
    <row r="9" spans="1:133">
      <c r="A9" s="12"/>
      <c r="B9" s="25">
        <v>314.3</v>
      </c>
      <c r="C9" s="20" t="s">
        <v>13</v>
      </c>
      <c r="D9" s="46">
        <v>1281256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1281256</v>
      </c>
      <c r="O9" s="47">
        <f t="shared" si="1"/>
        <v>11.92076739144593</v>
      </c>
      <c r="P9" s="9"/>
    </row>
    <row r="10" spans="1:133">
      <c r="A10" s="12"/>
      <c r="B10" s="25">
        <v>314.39999999999998</v>
      </c>
      <c r="C10" s="20" t="s">
        <v>14</v>
      </c>
      <c r="D10" s="46">
        <v>100256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100256</v>
      </c>
      <c r="O10" s="47">
        <f t="shared" si="1"/>
        <v>0.93277881672109486</v>
      </c>
      <c r="P10" s="9"/>
    </row>
    <row r="11" spans="1:133">
      <c r="A11" s="12"/>
      <c r="B11" s="25">
        <v>315</v>
      </c>
      <c r="C11" s="20" t="s">
        <v>116</v>
      </c>
      <c r="D11" s="46">
        <v>2953713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2953713</v>
      </c>
      <c r="O11" s="47">
        <f t="shared" si="1"/>
        <v>27.481257152426942</v>
      </c>
      <c r="P11" s="9"/>
    </row>
    <row r="12" spans="1:133">
      <c r="A12" s="12"/>
      <c r="B12" s="25">
        <v>316</v>
      </c>
      <c r="C12" s="20" t="s">
        <v>117</v>
      </c>
      <c r="D12" s="46">
        <v>538311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538311</v>
      </c>
      <c r="O12" s="47">
        <f t="shared" si="1"/>
        <v>5.0084293968236242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SUM(D14:D22)</f>
        <v>5423766</v>
      </c>
      <c r="E13" s="32">
        <f t="shared" si="3"/>
        <v>1877655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1446507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8747928</v>
      </c>
      <c r="O13" s="45">
        <f t="shared" si="1"/>
        <v>81.390459709157895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1236366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1236366</v>
      </c>
      <c r="O14" s="47">
        <f t="shared" si="1"/>
        <v>11.503112177966338</v>
      </c>
      <c r="P14" s="9"/>
    </row>
    <row r="15" spans="1:133">
      <c r="A15" s="12"/>
      <c r="B15" s="25">
        <v>323.10000000000002</v>
      </c>
      <c r="C15" s="20" t="s">
        <v>18</v>
      </c>
      <c r="D15" s="46">
        <v>5150135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5150135</v>
      </c>
      <c r="O15" s="47">
        <f t="shared" si="1"/>
        <v>47.91670155655418</v>
      </c>
      <c r="P15" s="9"/>
    </row>
    <row r="16" spans="1:133">
      <c r="A16" s="12"/>
      <c r="B16" s="25">
        <v>323.39999999999998</v>
      </c>
      <c r="C16" s="20" t="s">
        <v>19</v>
      </c>
      <c r="D16" s="46">
        <v>43299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43299</v>
      </c>
      <c r="O16" s="47">
        <f t="shared" si="1"/>
        <v>0.40285259720322664</v>
      </c>
      <c r="P16" s="9"/>
    </row>
    <row r="17" spans="1:16">
      <c r="A17" s="12"/>
      <c r="B17" s="25">
        <v>323.7</v>
      </c>
      <c r="C17" s="20" t="s">
        <v>20</v>
      </c>
      <c r="D17" s="46">
        <v>221203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221203</v>
      </c>
      <c r="O17" s="47">
        <f t="shared" si="1"/>
        <v>2.0580660767949683</v>
      </c>
      <c r="P17" s="9"/>
    </row>
    <row r="18" spans="1:16">
      <c r="A18" s="12"/>
      <c r="B18" s="25">
        <v>324.12</v>
      </c>
      <c r="C18" s="20" t="s">
        <v>105</v>
      </c>
      <c r="D18" s="46">
        <v>0</v>
      </c>
      <c r="E18" s="46">
        <v>140596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140596</v>
      </c>
      <c r="O18" s="47">
        <f t="shared" si="1"/>
        <v>1.3081009666824834</v>
      </c>
      <c r="P18" s="9"/>
    </row>
    <row r="19" spans="1:16">
      <c r="A19" s="12"/>
      <c r="B19" s="25">
        <v>324.32</v>
      </c>
      <c r="C19" s="20" t="s">
        <v>106</v>
      </c>
      <c r="D19" s="46">
        <v>0</v>
      </c>
      <c r="E19" s="46">
        <v>1547879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1547879</v>
      </c>
      <c r="O19" s="47">
        <f t="shared" si="1"/>
        <v>14.401419785822611</v>
      </c>
      <c r="P19" s="9"/>
    </row>
    <row r="20" spans="1:16">
      <c r="A20" s="12"/>
      <c r="B20" s="25">
        <v>324.62</v>
      </c>
      <c r="C20" s="20" t="s">
        <v>107</v>
      </c>
      <c r="D20" s="46">
        <v>0</v>
      </c>
      <c r="E20" s="46">
        <v>189180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189180</v>
      </c>
      <c r="O20" s="47">
        <f t="shared" si="1"/>
        <v>1.7601250453568538</v>
      </c>
      <c r="P20" s="9"/>
    </row>
    <row r="21" spans="1:16">
      <c r="A21" s="12"/>
      <c r="B21" s="25">
        <v>325.10000000000002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210141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210141</v>
      </c>
      <c r="O21" s="47">
        <f t="shared" si="1"/>
        <v>1.9551455606107127</v>
      </c>
      <c r="P21" s="9"/>
    </row>
    <row r="22" spans="1:16">
      <c r="A22" s="12"/>
      <c r="B22" s="25">
        <v>329</v>
      </c>
      <c r="C22" s="20" t="s">
        <v>108</v>
      </c>
      <c r="D22" s="46">
        <v>9129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5">SUM(D22:M22)</f>
        <v>9129</v>
      </c>
      <c r="O22" s="47">
        <f t="shared" si="1"/>
        <v>8.4935942166522449E-2</v>
      </c>
      <c r="P22" s="9"/>
    </row>
    <row r="23" spans="1:16" ht="15.75">
      <c r="A23" s="29" t="s">
        <v>26</v>
      </c>
      <c r="B23" s="30"/>
      <c r="C23" s="31"/>
      <c r="D23" s="32">
        <f t="shared" ref="D23:M23" si="6">SUM(D24:D40)</f>
        <v>9800354</v>
      </c>
      <c r="E23" s="32">
        <f t="shared" si="6"/>
        <v>808960</v>
      </c>
      <c r="F23" s="32">
        <f t="shared" si="6"/>
        <v>0</v>
      </c>
      <c r="G23" s="32">
        <f t="shared" si="6"/>
        <v>3146835</v>
      </c>
      <c r="H23" s="32">
        <f t="shared" si="6"/>
        <v>0</v>
      </c>
      <c r="I23" s="32">
        <f t="shared" si="6"/>
        <v>0</v>
      </c>
      <c r="J23" s="32">
        <f t="shared" si="6"/>
        <v>48213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13804362</v>
      </c>
      <c r="O23" s="45">
        <f t="shared" si="1"/>
        <v>128.4353699723672</v>
      </c>
      <c r="P23" s="10"/>
    </row>
    <row r="24" spans="1:16">
      <c r="A24" s="12"/>
      <c r="B24" s="25">
        <v>331.2</v>
      </c>
      <c r="C24" s="20" t="s">
        <v>25</v>
      </c>
      <c r="D24" s="46">
        <v>61791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61791</v>
      </c>
      <c r="O24" s="47">
        <f t="shared" si="1"/>
        <v>0.57490161051720767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533736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533736</v>
      </c>
      <c r="O25" s="47">
        <f t="shared" si="1"/>
        <v>4.9658637340553211</v>
      </c>
      <c r="P25" s="9"/>
    </row>
    <row r="26" spans="1:16">
      <c r="A26" s="12"/>
      <c r="B26" s="25">
        <v>331.7</v>
      </c>
      <c r="C26" s="20" t="s">
        <v>100</v>
      </c>
      <c r="D26" s="46">
        <v>0</v>
      </c>
      <c r="E26" s="46">
        <v>0</v>
      </c>
      <c r="F26" s="46">
        <v>0</v>
      </c>
      <c r="G26" s="46">
        <v>54698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54698</v>
      </c>
      <c r="O26" s="47">
        <f t="shared" si="1"/>
        <v>0.50890855127883072</v>
      </c>
      <c r="P26" s="9"/>
    </row>
    <row r="27" spans="1:16">
      <c r="A27" s="12"/>
      <c r="B27" s="25">
        <v>331.9</v>
      </c>
      <c r="C27" s="20" t="s">
        <v>28</v>
      </c>
      <c r="D27" s="46">
        <v>0</v>
      </c>
      <c r="E27" s="46">
        <v>0</v>
      </c>
      <c r="F27" s="46">
        <v>0</v>
      </c>
      <c r="G27" s="46">
        <v>59112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59112</v>
      </c>
      <c r="O27" s="47">
        <f t="shared" si="1"/>
        <v>0.54997627487648981</v>
      </c>
      <c r="P27" s="9"/>
    </row>
    <row r="28" spans="1:16">
      <c r="A28" s="12"/>
      <c r="B28" s="25">
        <v>334.2</v>
      </c>
      <c r="C28" s="20" t="s">
        <v>30</v>
      </c>
      <c r="D28" s="46">
        <v>3593</v>
      </c>
      <c r="E28" s="46">
        <v>672</v>
      </c>
      <c r="F28" s="46">
        <v>0</v>
      </c>
      <c r="G28" s="46">
        <v>2264245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2268510</v>
      </c>
      <c r="O28" s="47">
        <f t="shared" si="1"/>
        <v>21.106148993775644</v>
      </c>
      <c r="P28" s="9"/>
    </row>
    <row r="29" spans="1:16">
      <c r="A29" s="12"/>
      <c r="B29" s="25">
        <v>334.5</v>
      </c>
      <c r="C29" s="20" t="s">
        <v>33</v>
      </c>
      <c r="D29" s="46">
        <v>0</v>
      </c>
      <c r="E29" s="46">
        <v>40000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40000</v>
      </c>
      <c r="O29" s="47">
        <f t="shared" si="1"/>
        <v>0.37215880016002828</v>
      </c>
      <c r="P29" s="9"/>
    </row>
    <row r="30" spans="1:16">
      <c r="A30" s="12"/>
      <c r="B30" s="25">
        <v>334.9</v>
      </c>
      <c r="C30" s="20" t="s">
        <v>35</v>
      </c>
      <c r="D30" s="46">
        <v>0</v>
      </c>
      <c r="E30" s="46">
        <v>0</v>
      </c>
      <c r="F30" s="46">
        <v>0</v>
      </c>
      <c r="G30" s="46">
        <v>680792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680792</v>
      </c>
      <c r="O30" s="47">
        <f t="shared" si="1"/>
        <v>6.3340683469636492</v>
      </c>
      <c r="P30" s="9"/>
    </row>
    <row r="31" spans="1:16">
      <c r="A31" s="12"/>
      <c r="B31" s="25">
        <v>335.12</v>
      </c>
      <c r="C31" s="20" t="s">
        <v>119</v>
      </c>
      <c r="D31" s="46">
        <v>3997325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3997325</v>
      </c>
      <c r="O31" s="47">
        <f t="shared" si="1"/>
        <v>37.190991896242124</v>
      </c>
      <c r="P31" s="9"/>
    </row>
    <row r="32" spans="1:16">
      <c r="A32" s="12"/>
      <c r="B32" s="25">
        <v>335.14</v>
      </c>
      <c r="C32" s="20" t="s">
        <v>120</v>
      </c>
      <c r="D32" s="46">
        <v>2751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2751</v>
      </c>
      <c r="O32" s="47">
        <f t="shared" si="1"/>
        <v>2.5595221481005945E-2</v>
      </c>
      <c r="P32" s="9"/>
    </row>
    <row r="33" spans="1:16">
      <c r="A33" s="12"/>
      <c r="B33" s="25">
        <v>335.15</v>
      </c>
      <c r="C33" s="20" t="s">
        <v>121</v>
      </c>
      <c r="D33" s="46">
        <v>28900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28900</v>
      </c>
      <c r="O33" s="47">
        <f t="shared" si="1"/>
        <v>0.26888473311562044</v>
      </c>
      <c r="P33" s="9"/>
    </row>
    <row r="34" spans="1:16">
      <c r="A34" s="12"/>
      <c r="B34" s="25">
        <v>335.18</v>
      </c>
      <c r="C34" s="20" t="s">
        <v>122</v>
      </c>
      <c r="D34" s="46">
        <v>5627552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5627552</v>
      </c>
      <c r="O34" s="47">
        <f t="shared" si="1"/>
        <v>52.358575003954186</v>
      </c>
      <c r="P34" s="9"/>
    </row>
    <row r="35" spans="1:16">
      <c r="A35" s="12"/>
      <c r="B35" s="25">
        <v>335.21</v>
      </c>
      <c r="C35" s="20" t="s">
        <v>40</v>
      </c>
      <c r="D35" s="46">
        <v>35440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35440</v>
      </c>
      <c r="O35" s="47">
        <f t="shared" si="1"/>
        <v>0.32973269694178509</v>
      </c>
      <c r="P35" s="9"/>
    </row>
    <row r="36" spans="1:16">
      <c r="A36" s="12"/>
      <c r="B36" s="25">
        <v>335.39</v>
      </c>
      <c r="C36" s="20" t="s">
        <v>146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48213</v>
      </c>
      <c r="K36" s="46">
        <v>0</v>
      </c>
      <c r="L36" s="46">
        <v>0</v>
      </c>
      <c r="M36" s="46">
        <v>0</v>
      </c>
      <c r="N36" s="46">
        <f t="shared" si="7"/>
        <v>48213</v>
      </c>
      <c r="O36" s="47">
        <f t="shared" si="1"/>
        <v>0.4485723058028861</v>
      </c>
      <c r="P36" s="9"/>
    </row>
    <row r="37" spans="1:16">
      <c r="A37" s="12"/>
      <c r="B37" s="25">
        <v>337.2</v>
      </c>
      <c r="C37" s="20" t="s">
        <v>42</v>
      </c>
      <c r="D37" s="46">
        <v>0</v>
      </c>
      <c r="E37" s="46">
        <v>93900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93900</v>
      </c>
      <c r="O37" s="47">
        <f t="shared" ref="O37:O68" si="8">(N37/O$80)</f>
        <v>0.87364278337566637</v>
      </c>
      <c r="P37" s="9"/>
    </row>
    <row r="38" spans="1:16">
      <c r="A38" s="12"/>
      <c r="B38" s="25">
        <v>337.5</v>
      </c>
      <c r="C38" s="20" t="s">
        <v>43</v>
      </c>
      <c r="D38" s="46">
        <v>0</v>
      </c>
      <c r="E38" s="46">
        <v>140652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140652</v>
      </c>
      <c r="O38" s="47">
        <f t="shared" si="8"/>
        <v>1.3086219890027075</v>
      </c>
      <c r="P38" s="9"/>
    </row>
    <row r="39" spans="1:16">
      <c r="A39" s="12"/>
      <c r="B39" s="25">
        <v>337.7</v>
      </c>
      <c r="C39" s="20" t="s">
        <v>44</v>
      </c>
      <c r="D39" s="46">
        <v>0</v>
      </c>
      <c r="E39" s="46">
        <v>0</v>
      </c>
      <c r="F39" s="46">
        <v>0</v>
      </c>
      <c r="G39" s="46">
        <v>87988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87988</v>
      </c>
      <c r="O39" s="47">
        <f t="shared" si="8"/>
        <v>0.81863771271201424</v>
      </c>
      <c r="P39" s="9"/>
    </row>
    <row r="40" spans="1:16">
      <c r="A40" s="12"/>
      <c r="B40" s="25">
        <v>338</v>
      </c>
      <c r="C40" s="20" t="s">
        <v>45</v>
      </c>
      <c r="D40" s="46">
        <v>43002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43002</v>
      </c>
      <c r="O40" s="47">
        <f t="shared" si="8"/>
        <v>0.40008931811203841</v>
      </c>
      <c r="P40" s="9"/>
    </row>
    <row r="41" spans="1:16" ht="15.75">
      <c r="A41" s="29" t="s">
        <v>50</v>
      </c>
      <c r="B41" s="30"/>
      <c r="C41" s="31"/>
      <c r="D41" s="32">
        <f t="shared" ref="D41:M41" si="9">SUM(D42:D60)</f>
        <v>2711401</v>
      </c>
      <c r="E41" s="32">
        <f t="shared" si="9"/>
        <v>348807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34198762</v>
      </c>
      <c r="J41" s="32">
        <f t="shared" si="9"/>
        <v>18915978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56174948</v>
      </c>
      <c r="O41" s="45">
        <f t="shared" si="8"/>
        <v>522.65003116829951</v>
      </c>
      <c r="P41" s="10"/>
    </row>
    <row r="42" spans="1:16">
      <c r="A42" s="12"/>
      <c r="B42" s="25">
        <v>341.2</v>
      </c>
      <c r="C42" s="20" t="s">
        <v>124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18915978</v>
      </c>
      <c r="K42" s="46">
        <v>0</v>
      </c>
      <c r="L42" s="46">
        <v>0</v>
      </c>
      <c r="M42" s="46">
        <v>0</v>
      </c>
      <c r="N42" s="46">
        <f t="shared" ref="N42:N60" si="10">SUM(D42:M42)</f>
        <v>18915978</v>
      </c>
      <c r="O42" s="47">
        <f t="shared" si="8"/>
        <v>175.9936919083373</v>
      </c>
      <c r="P42" s="9"/>
    </row>
    <row r="43" spans="1:16">
      <c r="A43" s="12"/>
      <c r="B43" s="25">
        <v>341.3</v>
      </c>
      <c r="C43" s="20" t="s">
        <v>125</v>
      </c>
      <c r="D43" s="46">
        <v>361418</v>
      </c>
      <c r="E43" s="46">
        <v>221483</v>
      </c>
      <c r="F43" s="46">
        <v>0</v>
      </c>
      <c r="G43" s="46">
        <v>0</v>
      </c>
      <c r="H43" s="46">
        <v>0</v>
      </c>
      <c r="I43" s="46">
        <v>30312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613213</v>
      </c>
      <c r="O43" s="47">
        <f t="shared" si="8"/>
        <v>5.7053153580632854</v>
      </c>
      <c r="P43" s="9"/>
    </row>
    <row r="44" spans="1:16">
      <c r="A44" s="12"/>
      <c r="B44" s="25">
        <v>341.9</v>
      </c>
      <c r="C44" s="20" t="s">
        <v>143</v>
      </c>
      <c r="D44" s="46">
        <v>123651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123651</v>
      </c>
      <c r="O44" s="47">
        <f t="shared" si="8"/>
        <v>1.1504451949646914</v>
      </c>
      <c r="P44" s="9"/>
    </row>
    <row r="45" spans="1:16">
      <c r="A45" s="12"/>
      <c r="B45" s="25">
        <v>342.1</v>
      </c>
      <c r="C45" s="20" t="s">
        <v>55</v>
      </c>
      <c r="D45" s="46">
        <v>17973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17973</v>
      </c>
      <c r="O45" s="47">
        <f t="shared" si="8"/>
        <v>0.1672202528819047</v>
      </c>
      <c r="P45" s="9"/>
    </row>
    <row r="46" spans="1:16">
      <c r="A46" s="12"/>
      <c r="B46" s="25">
        <v>342.5</v>
      </c>
      <c r="C46" s="20" t="s">
        <v>57</v>
      </c>
      <c r="D46" s="46">
        <v>27517</v>
      </c>
      <c r="E46" s="46">
        <v>0</v>
      </c>
      <c r="F46" s="46">
        <v>0</v>
      </c>
      <c r="G46" s="46">
        <v>0</v>
      </c>
      <c r="H46" s="46">
        <v>0</v>
      </c>
      <c r="I46" s="46">
        <v>117663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145180</v>
      </c>
      <c r="O46" s="47">
        <f t="shared" si="8"/>
        <v>1.3507503651808226</v>
      </c>
      <c r="P46" s="9"/>
    </row>
    <row r="47" spans="1:16">
      <c r="A47" s="12"/>
      <c r="B47" s="25">
        <v>342.9</v>
      </c>
      <c r="C47" s="20" t="s">
        <v>58</v>
      </c>
      <c r="D47" s="46">
        <v>39807</v>
      </c>
      <c r="E47" s="46">
        <v>10310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50117</v>
      </c>
      <c r="O47" s="47">
        <f t="shared" si="8"/>
        <v>0.46628706469050346</v>
      </c>
      <c r="P47" s="9"/>
    </row>
    <row r="48" spans="1:16">
      <c r="A48" s="12"/>
      <c r="B48" s="25">
        <v>343.3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13867377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13867377</v>
      </c>
      <c r="O48" s="47">
        <f t="shared" si="8"/>
        <v>129.02165964216931</v>
      </c>
      <c r="P48" s="9"/>
    </row>
    <row r="49" spans="1:16">
      <c r="A49" s="12"/>
      <c r="B49" s="25">
        <v>343.4</v>
      </c>
      <c r="C49" s="20" t="s">
        <v>60</v>
      </c>
      <c r="D49" s="46">
        <v>218309</v>
      </c>
      <c r="E49" s="46">
        <v>0</v>
      </c>
      <c r="F49" s="46">
        <v>0</v>
      </c>
      <c r="G49" s="46">
        <v>0</v>
      </c>
      <c r="H49" s="46">
        <v>0</v>
      </c>
      <c r="I49" s="46">
        <v>5607190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5825499</v>
      </c>
      <c r="O49" s="47">
        <f t="shared" si="8"/>
        <v>54.200267954336113</v>
      </c>
      <c r="P49" s="9"/>
    </row>
    <row r="50" spans="1:16">
      <c r="A50" s="12"/>
      <c r="B50" s="25">
        <v>343.5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10124028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10124028</v>
      </c>
      <c r="O50" s="47">
        <f t="shared" si="8"/>
        <v>94.193652831663272</v>
      </c>
      <c r="P50" s="9"/>
    </row>
    <row r="51" spans="1:16">
      <c r="A51" s="12"/>
      <c r="B51" s="25">
        <v>343.6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1167313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1167313</v>
      </c>
      <c r="O51" s="47">
        <f t="shared" si="8"/>
        <v>10.860645137280077</v>
      </c>
      <c r="P51" s="9"/>
    </row>
    <row r="52" spans="1:16">
      <c r="A52" s="12"/>
      <c r="B52" s="25">
        <v>343.7</v>
      </c>
      <c r="C52" s="20" t="s">
        <v>63</v>
      </c>
      <c r="D52" s="46">
        <v>0</v>
      </c>
      <c r="E52" s="46">
        <v>3983</v>
      </c>
      <c r="F52" s="46">
        <v>0</v>
      </c>
      <c r="G52" s="46">
        <v>0</v>
      </c>
      <c r="H52" s="46">
        <v>0</v>
      </c>
      <c r="I52" s="46">
        <v>3284879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3288862</v>
      </c>
      <c r="O52" s="47">
        <f t="shared" si="8"/>
        <v>30.599473395297775</v>
      </c>
      <c r="P52" s="9"/>
    </row>
    <row r="53" spans="1:16">
      <c r="A53" s="12"/>
      <c r="B53" s="25">
        <v>343.9</v>
      </c>
      <c r="C53" s="20" t="s">
        <v>64</v>
      </c>
      <c r="D53" s="46">
        <v>162438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162438</v>
      </c>
      <c r="O53" s="47">
        <f t="shared" si="8"/>
        <v>1.511318279509867</v>
      </c>
      <c r="P53" s="9"/>
    </row>
    <row r="54" spans="1:16">
      <c r="A54" s="12"/>
      <c r="B54" s="25">
        <v>344.9</v>
      </c>
      <c r="C54" s="20" t="s">
        <v>126</v>
      </c>
      <c r="D54" s="46">
        <v>0</v>
      </c>
      <c r="E54" s="46">
        <v>9950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9950</v>
      </c>
      <c r="O54" s="47">
        <f t="shared" si="8"/>
        <v>9.2574501539807036E-2</v>
      </c>
      <c r="P54" s="9"/>
    </row>
    <row r="55" spans="1:16">
      <c r="A55" s="12"/>
      <c r="B55" s="25">
        <v>345.9</v>
      </c>
      <c r="C55" s="20" t="s">
        <v>66</v>
      </c>
      <c r="D55" s="46">
        <v>0</v>
      </c>
      <c r="E55" s="46">
        <v>103081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103081</v>
      </c>
      <c r="O55" s="47">
        <f t="shared" si="8"/>
        <v>0.95906253198239688</v>
      </c>
      <c r="P55" s="9"/>
    </row>
    <row r="56" spans="1:16">
      <c r="A56" s="12"/>
      <c r="B56" s="25">
        <v>347.2</v>
      </c>
      <c r="C56" s="20" t="s">
        <v>67</v>
      </c>
      <c r="D56" s="46">
        <v>171791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171791</v>
      </c>
      <c r="O56" s="47">
        <f t="shared" si="8"/>
        <v>1.5983383109572855</v>
      </c>
      <c r="P56" s="9"/>
    </row>
    <row r="57" spans="1:16">
      <c r="A57" s="12"/>
      <c r="B57" s="25">
        <v>347.4</v>
      </c>
      <c r="C57" s="20" t="s">
        <v>68</v>
      </c>
      <c r="D57" s="46">
        <v>9584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9584</v>
      </c>
      <c r="O57" s="47">
        <f t="shared" si="8"/>
        <v>8.9169248518342778E-2</v>
      </c>
      <c r="P57" s="9"/>
    </row>
    <row r="58" spans="1:16">
      <c r="A58" s="12"/>
      <c r="B58" s="25">
        <v>347.5</v>
      </c>
      <c r="C58" s="20" t="s">
        <v>69</v>
      </c>
      <c r="D58" s="46">
        <v>88106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88106</v>
      </c>
      <c r="O58" s="47">
        <f t="shared" si="8"/>
        <v>0.81973558117248635</v>
      </c>
      <c r="P58" s="9"/>
    </row>
    <row r="59" spans="1:16">
      <c r="A59" s="12"/>
      <c r="B59" s="25">
        <v>347.9</v>
      </c>
      <c r="C59" s="20" t="s">
        <v>70</v>
      </c>
      <c r="D59" s="46">
        <v>1544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1544</v>
      </c>
      <c r="O59" s="47">
        <f t="shared" si="8"/>
        <v>1.4365329686177092E-2</v>
      </c>
      <c r="P59" s="9"/>
    </row>
    <row r="60" spans="1:16">
      <c r="A60" s="12"/>
      <c r="B60" s="25">
        <v>349</v>
      </c>
      <c r="C60" s="20" t="s">
        <v>1</v>
      </c>
      <c r="D60" s="46">
        <v>1489263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1489263</v>
      </c>
      <c r="O60" s="47">
        <f t="shared" si="8"/>
        <v>13.856058280068105</v>
      </c>
      <c r="P60" s="9"/>
    </row>
    <row r="61" spans="1:16" ht="15.75">
      <c r="A61" s="29" t="s">
        <v>51</v>
      </c>
      <c r="B61" s="30"/>
      <c r="C61" s="31"/>
      <c r="D61" s="32">
        <f t="shared" ref="D61:M61" si="11">SUM(D62:D64)</f>
        <v>394263</v>
      </c>
      <c r="E61" s="32">
        <f t="shared" si="11"/>
        <v>133534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6" si="12">SUM(D61:M61)</f>
        <v>527797</v>
      </c>
      <c r="O61" s="45">
        <f t="shared" si="8"/>
        <v>4.9106074562015616</v>
      </c>
      <c r="P61" s="10"/>
    </row>
    <row r="62" spans="1:16">
      <c r="A62" s="13"/>
      <c r="B62" s="39">
        <v>351.1</v>
      </c>
      <c r="C62" s="21" t="s">
        <v>73</v>
      </c>
      <c r="D62" s="46">
        <v>224283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224283</v>
      </c>
      <c r="O62" s="47">
        <f t="shared" si="8"/>
        <v>2.0867223044072905</v>
      </c>
      <c r="P62" s="9"/>
    </row>
    <row r="63" spans="1:16">
      <c r="A63" s="13"/>
      <c r="B63" s="39">
        <v>354</v>
      </c>
      <c r="C63" s="21" t="s">
        <v>74</v>
      </c>
      <c r="D63" s="46">
        <v>169980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169980</v>
      </c>
      <c r="O63" s="47">
        <f t="shared" si="8"/>
        <v>1.5814888212800402</v>
      </c>
      <c r="P63" s="9"/>
    </row>
    <row r="64" spans="1:16">
      <c r="A64" s="13"/>
      <c r="B64" s="39">
        <v>359</v>
      </c>
      <c r="C64" s="21" t="s">
        <v>75</v>
      </c>
      <c r="D64" s="46">
        <v>0</v>
      </c>
      <c r="E64" s="46">
        <v>133534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133534</v>
      </c>
      <c r="O64" s="47">
        <f t="shared" si="8"/>
        <v>1.2423963305142305</v>
      </c>
      <c r="P64" s="9"/>
    </row>
    <row r="65" spans="1:119" ht="15.75">
      <c r="A65" s="29" t="s">
        <v>4</v>
      </c>
      <c r="B65" s="30"/>
      <c r="C65" s="31"/>
      <c r="D65" s="32">
        <f t="shared" ref="D65:M65" si="13">SUM(D66:D73)</f>
        <v>493084</v>
      </c>
      <c r="E65" s="32">
        <f t="shared" si="13"/>
        <v>112000</v>
      </c>
      <c r="F65" s="32">
        <f t="shared" si="13"/>
        <v>143245</v>
      </c>
      <c r="G65" s="32">
        <f t="shared" si="13"/>
        <v>31553</v>
      </c>
      <c r="H65" s="32">
        <f t="shared" si="13"/>
        <v>0</v>
      </c>
      <c r="I65" s="32">
        <f t="shared" si="13"/>
        <v>405909</v>
      </c>
      <c r="J65" s="32">
        <f t="shared" si="13"/>
        <v>16728</v>
      </c>
      <c r="K65" s="32">
        <f t="shared" si="13"/>
        <v>6378778</v>
      </c>
      <c r="L65" s="32">
        <f t="shared" si="13"/>
        <v>0</v>
      </c>
      <c r="M65" s="32">
        <f t="shared" si="13"/>
        <v>0</v>
      </c>
      <c r="N65" s="32">
        <f t="shared" si="12"/>
        <v>7581297</v>
      </c>
      <c r="O65" s="45">
        <f t="shared" si="8"/>
        <v>70.536159879420552</v>
      </c>
      <c r="P65" s="10"/>
    </row>
    <row r="66" spans="1:119">
      <c r="A66" s="12"/>
      <c r="B66" s="25">
        <v>361.1</v>
      </c>
      <c r="C66" s="20" t="s">
        <v>76</v>
      </c>
      <c r="D66" s="46">
        <v>28174</v>
      </c>
      <c r="E66" s="46">
        <v>5438</v>
      </c>
      <c r="F66" s="46">
        <v>6764</v>
      </c>
      <c r="G66" s="46">
        <v>19337</v>
      </c>
      <c r="H66" s="46">
        <v>0</v>
      </c>
      <c r="I66" s="46">
        <v>237546</v>
      </c>
      <c r="J66" s="46">
        <v>3713</v>
      </c>
      <c r="K66" s="46">
        <v>4332192</v>
      </c>
      <c r="L66" s="46">
        <v>0</v>
      </c>
      <c r="M66" s="46">
        <v>0</v>
      </c>
      <c r="N66" s="46">
        <f t="shared" si="12"/>
        <v>4633164</v>
      </c>
      <c r="O66" s="47">
        <f t="shared" si="8"/>
        <v>43.106818879615929</v>
      </c>
      <c r="P66" s="9"/>
    </row>
    <row r="67" spans="1:119">
      <c r="A67" s="12"/>
      <c r="B67" s="25">
        <v>361.2</v>
      </c>
      <c r="C67" s="20" t="s">
        <v>77</v>
      </c>
      <c r="D67" s="46">
        <v>0</v>
      </c>
      <c r="E67" s="46">
        <v>7746</v>
      </c>
      <c r="F67" s="46">
        <v>0</v>
      </c>
      <c r="G67" s="46">
        <v>5553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3" si="14">SUM(D67:M67)</f>
        <v>13299</v>
      </c>
      <c r="O67" s="47">
        <f t="shared" si="8"/>
        <v>0.1237334970832054</v>
      </c>
      <c r="P67" s="9"/>
    </row>
    <row r="68" spans="1:119">
      <c r="A68" s="12"/>
      <c r="B68" s="25">
        <v>361.3</v>
      </c>
      <c r="C68" s="20" t="s">
        <v>78</v>
      </c>
      <c r="D68" s="46">
        <v>3490</v>
      </c>
      <c r="E68" s="46">
        <v>18620</v>
      </c>
      <c r="F68" s="46">
        <v>3462</v>
      </c>
      <c r="G68" s="46">
        <v>6575</v>
      </c>
      <c r="H68" s="46">
        <v>0</v>
      </c>
      <c r="I68" s="46">
        <v>49807</v>
      </c>
      <c r="J68" s="46">
        <v>0</v>
      </c>
      <c r="K68" s="46">
        <v>-4036457</v>
      </c>
      <c r="L68" s="46">
        <v>0</v>
      </c>
      <c r="M68" s="46">
        <v>0</v>
      </c>
      <c r="N68" s="46">
        <f t="shared" si="14"/>
        <v>-3954503</v>
      </c>
      <c r="O68" s="47">
        <f t="shared" si="8"/>
        <v>-36.792577292730812</v>
      </c>
      <c r="P68" s="9"/>
    </row>
    <row r="69" spans="1:119">
      <c r="A69" s="12"/>
      <c r="B69" s="25">
        <v>362</v>
      </c>
      <c r="C69" s="20" t="s">
        <v>79</v>
      </c>
      <c r="D69" s="46">
        <v>270121</v>
      </c>
      <c r="E69" s="46">
        <v>1883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272004</v>
      </c>
      <c r="O69" s="47">
        <f t="shared" ref="O69:O78" si="15">(N69/O$80)</f>
        <v>2.5307170569682085</v>
      </c>
      <c r="P69" s="9"/>
    </row>
    <row r="70" spans="1:119">
      <c r="A70" s="12"/>
      <c r="B70" s="25">
        <v>365</v>
      </c>
      <c r="C70" s="20" t="s">
        <v>129</v>
      </c>
      <c r="D70" s="46">
        <v>27243</v>
      </c>
      <c r="E70" s="46">
        <v>11008</v>
      </c>
      <c r="F70" s="46">
        <v>0</v>
      </c>
      <c r="G70" s="46">
        <v>0</v>
      </c>
      <c r="H70" s="46">
        <v>0</v>
      </c>
      <c r="I70" s="46">
        <v>32033</v>
      </c>
      <c r="J70" s="46">
        <v>12384</v>
      </c>
      <c r="K70" s="46">
        <v>0</v>
      </c>
      <c r="L70" s="46">
        <v>0</v>
      </c>
      <c r="M70" s="46">
        <v>0</v>
      </c>
      <c r="N70" s="46">
        <f t="shared" si="14"/>
        <v>82668</v>
      </c>
      <c r="O70" s="47">
        <f t="shared" si="15"/>
        <v>0.76914059229073051</v>
      </c>
      <c r="P70" s="9"/>
    </row>
    <row r="71" spans="1:119">
      <c r="A71" s="12"/>
      <c r="B71" s="25">
        <v>366</v>
      </c>
      <c r="C71" s="20" t="s">
        <v>82</v>
      </c>
      <c r="D71" s="46">
        <v>30246</v>
      </c>
      <c r="E71" s="46">
        <v>67256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97502</v>
      </c>
      <c r="O71" s="47">
        <f t="shared" si="15"/>
        <v>0.9071556833300769</v>
      </c>
      <c r="P71" s="9"/>
    </row>
    <row r="72" spans="1:119">
      <c r="A72" s="12"/>
      <c r="B72" s="25">
        <v>368</v>
      </c>
      <c r="C72" s="20" t="s">
        <v>84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6083043</v>
      </c>
      <c r="L72" s="46">
        <v>0</v>
      </c>
      <c r="M72" s="46">
        <v>0</v>
      </c>
      <c r="N72" s="46">
        <f t="shared" si="14"/>
        <v>6083043</v>
      </c>
      <c r="O72" s="47">
        <f t="shared" si="15"/>
        <v>56.596449605046473</v>
      </c>
      <c r="P72" s="9"/>
    </row>
    <row r="73" spans="1:119">
      <c r="A73" s="12"/>
      <c r="B73" s="25">
        <v>369.9</v>
      </c>
      <c r="C73" s="20" t="s">
        <v>85</v>
      </c>
      <c r="D73" s="46">
        <v>133810</v>
      </c>
      <c r="E73" s="46">
        <v>49</v>
      </c>
      <c r="F73" s="46">
        <v>133019</v>
      </c>
      <c r="G73" s="46">
        <v>88</v>
      </c>
      <c r="H73" s="46">
        <v>0</v>
      </c>
      <c r="I73" s="46">
        <v>86523</v>
      </c>
      <c r="J73" s="46">
        <v>631</v>
      </c>
      <c r="K73" s="46">
        <v>0</v>
      </c>
      <c r="L73" s="46">
        <v>0</v>
      </c>
      <c r="M73" s="46">
        <v>0</v>
      </c>
      <c r="N73" s="46">
        <f t="shared" si="14"/>
        <v>354120</v>
      </c>
      <c r="O73" s="47">
        <f t="shared" si="15"/>
        <v>3.2947218578167305</v>
      </c>
      <c r="P73" s="9"/>
    </row>
    <row r="74" spans="1:119" ht="15.75">
      <c r="A74" s="29" t="s">
        <v>52</v>
      </c>
      <c r="B74" s="30"/>
      <c r="C74" s="31"/>
      <c r="D74" s="32">
        <f t="shared" ref="D74:M74" si="16">SUM(D75:D77)</f>
        <v>2222789</v>
      </c>
      <c r="E74" s="32">
        <f t="shared" si="16"/>
        <v>1721</v>
      </c>
      <c r="F74" s="32">
        <f t="shared" si="16"/>
        <v>5423544</v>
      </c>
      <c r="G74" s="32">
        <f t="shared" si="16"/>
        <v>7512884</v>
      </c>
      <c r="H74" s="32">
        <f t="shared" si="16"/>
        <v>0</v>
      </c>
      <c r="I74" s="32">
        <f t="shared" si="16"/>
        <v>8266909</v>
      </c>
      <c r="J74" s="32">
        <f t="shared" si="16"/>
        <v>1286652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24714499</v>
      </c>
      <c r="O74" s="45">
        <f t="shared" si="15"/>
        <v>229.94295735990548</v>
      </c>
      <c r="P74" s="9"/>
    </row>
    <row r="75" spans="1:119">
      <c r="A75" s="12"/>
      <c r="B75" s="25">
        <v>381</v>
      </c>
      <c r="C75" s="20" t="s">
        <v>86</v>
      </c>
      <c r="D75" s="46">
        <v>2222789</v>
      </c>
      <c r="E75" s="46">
        <v>1721</v>
      </c>
      <c r="F75" s="46">
        <v>5423544</v>
      </c>
      <c r="G75" s="46">
        <v>2768884</v>
      </c>
      <c r="H75" s="46">
        <v>0</v>
      </c>
      <c r="I75" s="46">
        <v>7055231</v>
      </c>
      <c r="J75" s="46">
        <v>1286652</v>
      </c>
      <c r="K75" s="46">
        <v>0</v>
      </c>
      <c r="L75" s="46">
        <v>0</v>
      </c>
      <c r="M75" s="46">
        <v>0</v>
      </c>
      <c r="N75" s="46">
        <f>SUM(D75:M75)</f>
        <v>18758821</v>
      </c>
      <c r="O75" s="47">
        <f t="shared" si="15"/>
        <v>174.53150789441855</v>
      </c>
      <c r="P75" s="9"/>
    </row>
    <row r="76" spans="1:119">
      <c r="A76" s="12"/>
      <c r="B76" s="25">
        <v>384</v>
      </c>
      <c r="C76" s="20" t="s">
        <v>111</v>
      </c>
      <c r="D76" s="46">
        <v>0</v>
      </c>
      <c r="E76" s="46">
        <v>0</v>
      </c>
      <c r="F76" s="46">
        <v>0</v>
      </c>
      <c r="G76" s="46">
        <v>4744000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4744000</v>
      </c>
      <c r="O76" s="47">
        <f t="shared" si="15"/>
        <v>44.138033698979356</v>
      </c>
      <c r="P76" s="9"/>
    </row>
    <row r="77" spans="1:119" ht="15.75" thickBot="1">
      <c r="A77" s="12"/>
      <c r="B77" s="25">
        <v>389.8</v>
      </c>
      <c r="C77" s="20" t="s">
        <v>132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1211678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1211678</v>
      </c>
      <c r="O77" s="47">
        <f t="shared" si="15"/>
        <v>11.273415766507568</v>
      </c>
      <c r="P77" s="9"/>
    </row>
    <row r="78" spans="1:119" ht="16.5" thickBot="1">
      <c r="A78" s="14" t="s">
        <v>71</v>
      </c>
      <c r="B78" s="23"/>
      <c r="C78" s="22"/>
      <c r="D78" s="15">
        <f t="shared" ref="D78:M78" si="17">SUM(D5,D13,D23,D41,D61,D65,D74)</f>
        <v>59055102</v>
      </c>
      <c r="E78" s="15">
        <f t="shared" si="17"/>
        <v>3891267</v>
      </c>
      <c r="F78" s="15">
        <f t="shared" si="17"/>
        <v>5566789</v>
      </c>
      <c r="G78" s="15">
        <f t="shared" si="17"/>
        <v>10691272</v>
      </c>
      <c r="H78" s="15">
        <f t="shared" si="17"/>
        <v>0</v>
      </c>
      <c r="I78" s="15">
        <f t="shared" si="17"/>
        <v>44318087</v>
      </c>
      <c r="J78" s="15">
        <f t="shared" si="17"/>
        <v>20267571</v>
      </c>
      <c r="K78" s="15">
        <f t="shared" si="17"/>
        <v>6378778</v>
      </c>
      <c r="L78" s="15">
        <f t="shared" si="17"/>
        <v>0</v>
      </c>
      <c r="M78" s="15">
        <f t="shared" si="17"/>
        <v>0</v>
      </c>
      <c r="N78" s="15">
        <f>SUM(D78:M78)</f>
        <v>150168866</v>
      </c>
      <c r="O78" s="38">
        <f t="shared" si="15"/>
        <v>1397.1666247988016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147</v>
      </c>
      <c r="M80" s="118"/>
      <c r="N80" s="118"/>
      <c r="O80" s="43">
        <v>107481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103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2025-04-23T15:17:46Z</cp:lastPrinted>
  <dcterms:created xsi:type="dcterms:W3CDTF">2000-08-31T21:26:31Z</dcterms:created>
  <dcterms:modified xsi:type="dcterms:W3CDTF">2025-04-23T15:17:51Z</dcterms:modified>
</cp:coreProperties>
</file>