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2" sheetId="47" r:id="rId1"/>
    <sheet name="2021" sheetId="46" r:id="rId2"/>
    <sheet name="2020" sheetId="45" r:id="rId3"/>
    <sheet name="2019" sheetId="44" r:id="rId4"/>
    <sheet name="2018" sheetId="43" r:id="rId5"/>
    <sheet name="2017" sheetId="42" r:id="rId6"/>
    <sheet name="2016" sheetId="41" r:id="rId7"/>
    <sheet name="2015" sheetId="40" r:id="rId8"/>
    <sheet name="2014" sheetId="39" r:id="rId9"/>
    <sheet name="2013" sheetId="37" r:id="rId10"/>
    <sheet name="2012" sheetId="36" r:id="rId11"/>
    <sheet name="2011" sheetId="35" r:id="rId12"/>
    <sheet name="2010" sheetId="34" r:id="rId13"/>
    <sheet name="2009" sheetId="33" r:id="rId14"/>
    <sheet name="2008" sheetId="38" r:id="rId15"/>
  </sheets>
  <definedNames>
    <definedName name="_xlnm.Print_Area" localSheetId="14">'2008'!$A$1:$O$72</definedName>
    <definedName name="_xlnm.Print_Area" localSheetId="13">'2009'!$A$1:$O$67</definedName>
    <definedName name="_xlnm.Print_Area" localSheetId="12">'2010'!$A$1:$O$67</definedName>
    <definedName name="_xlnm.Print_Area" localSheetId="11">'2011'!$A$1:$O$69</definedName>
    <definedName name="_xlnm.Print_Area" localSheetId="10">'2012'!$A$1:$O$73</definedName>
    <definedName name="_xlnm.Print_Area" localSheetId="9">'2013'!$A$1:$O$77</definedName>
    <definedName name="_xlnm.Print_Area" localSheetId="8">'2014'!$A$1:$O$79</definedName>
    <definedName name="_xlnm.Print_Area" localSheetId="7">'2015'!$A$1:$O$74</definedName>
    <definedName name="_xlnm.Print_Area" localSheetId="6">'2016'!$A$1:$O$75</definedName>
    <definedName name="_xlnm.Print_Area" localSheetId="5">'2017'!$A$1:$O$77</definedName>
    <definedName name="_xlnm.Print_Area" localSheetId="4">'2018'!$A$1:$O$79</definedName>
    <definedName name="_xlnm.Print_Area" localSheetId="3">'2019'!$A$1:$O$77</definedName>
    <definedName name="_xlnm.Print_Area" localSheetId="2">'2020'!$A$1:$O$75</definedName>
    <definedName name="_xlnm.Print_Area" localSheetId="1">'2021'!$A$1:$P$56</definedName>
    <definedName name="_xlnm.Print_Area" localSheetId="0">'2022'!$A$1:$P$73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O68" i="47" l="1"/>
  <c r="P68" i="47" s="1"/>
  <c r="O67" i="47"/>
  <c r="P67" i="47" s="1"/>
  <c r="O66" i="47"/>
  <c r="P66" i="47" s="1"/>
  <c r="O65" i="47"/>
  <c r="P65" i="47" s="1"/>
  <c r="O64" i="47"/>
  <c r="P64" i="47" s="1"/>
  <c r="N63" i="47"/>
  <c r="M63" i="47"/>
  <c r="L63" i="47"/>
  <c r="K63" i="47"/>
  <c r="J63" i="47"/>
  <c r="I63" i="47"/>
  <c r="H63" i="47"/>
  <c r="G63" i="47"/>
  <c r="F63" i="47"/>
  <c r="E63" i="47"/>
  <c r="D63" i="47"/>
  <c r="O62" i="47"/>
  <c r="P62" i="47" s="1"/>
  <c r="O61" i="47"/>
  <c r="P61" i="47" s="1"/>
  <c r="O60" i="47"/>
  <c r="P60" i="47" s="1"/>
  <c r="O59" i="47"/>
  <c r="P59" i="47" s="1"/>
  <c r="O58" i="47"/>
  <c r="P58" i="47" s="1"/>
  <c r="O57" i="47"/>
  <c r="P57" i="47" s="1"/>
  <c r="O56" i="47"/>
  <c r="P56" i="47" s="1"/>
  <c r="O55" i="47"/>
  <c r="P55" i="47" s="1"/>
  <c r="N54" i="47"/>
  <c r="M54" i="47"/>
  <c r="L54" i="47"/>
  <c r="K54" i="47"/>
  <c r="J54" i="47"/>
  <c r="I54" i="47"/>
  <c r="H54" i="47"/>
  <c r="G54" i="47"/>
  <c r="F54" i="47"/>
  <c r="E54" i="47"/>
  <c r="D54" i="47"/>
  <c r="O53" i="47"/>
  <c r="P53" i="47" s="1"/>
  <c r="O52" i="47"/>
  <c r="P52" i="47" s="1"/>
  <c r="O51" i="47"/>
  <c r="P51" i="47" s="1"/>
  <c r="O50" i="47"/>
  <c r="P50" i="47" s="1"/>
  <c r="N49" i="47"/>
  <c r="M49" i="47"/>
  <c r="L49" i="47"/>
  <c r="K49" i="47"/>
  <c r="J49" i="47"/>
  <c r="I49" i="47"/>
  <c r="H49" i="47"/>
  <c r="G49" i="47"/>
  <c r="F49" i="47"/>
  <c r="E49" i="47"/>
  <c r="D49" i="47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N34" i="47"/>
  <c r="M34" i="47"/>
  <c r="L34" i="47"/>
  <c r="K34" i="47"/>
  <c r="J34" i="47"/>
  <c r="I34" i="47"/>
  <c r="H34" i="47"/>
  <c r="G34" i="47"/>
  <c r="F34" i="47"/>
  <c r="E34" i="47"/>
  <c r="D34" i="47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63" i="47" l="1"/>
  <c r="P63" i="47" s="1"/>
  <c r="O54" i="47"/>
  <c r="P54" i="47" s="1"/>
  <c r="O49" i="47"/>
  <c r="P49" i="47" s="1"/>
  <c r="O34" i="47"/>
  <c r="P34" i="47" s="1"/>
  <c r="K69" i="47"/>
  <c r="O20" i="47"/>
  <c r="P20" i="47" s="1"/>
  <c r="D69" i="47"/>
  <c r="G69" i="47"/>
  <c r="H69" i="47"/>
  <c r="I69" i="47"/>
  <c r="J69" i="47"/>
  <c r="L69" i="47"/>
  <c r="M69" i="47"/>
  <c r="N69" i="47"/>
  <c r="F69" i="47"/>
  <c r="O15" i="47"/>
  <c r="P15" i="47" s="1"/>
  <c r="E69" i="47"/>
  <c r="O5" i="47"/>
  <c r="P5" i="47" s="1"/>
  <c r="O51" i="46"/>
  <c r="P51" i="46"/>
  <c r="O50" i="46"/>
  <c r="P50" i="46"/>
  <c r="N49" i="46"/>
  <c r="M49" i="46"/>
  <c r="L49" i="46"/>
  <c r="K49" i="46"/>
  <c r="J49" i="46"/>
  <c r="I49" i="46"/>
  <c r="H49" i="46"/>
  <c r="G49" i="46"/>
  <c r="F49" i="46"/>
  <c r="E49" i="46"/>
  <c r="D49" i="46"/>
  <c r="O48" i="46"/>
  <c r="P48" i="46" s="1"/>
  <c r="O47" i="46"/>
  <c r="P47" i="46" s="1"/>
  <c r="O46" i="46"/>
  <c r="P46" i="46" s="1"/>
  <c r="O45" i="46"/>
  <c r="P45" i="46" s="1"/>
  <c r="O44" i="46"/>
  <c r="P44" i="46"/>
  <c r="O43" i="46"/>
  <c r="P43" i="46" s="1"/>
  <c r="N42" i="46"/>
  <c r="M42" i="46"/>
  <c r="L42" i="46"/>
  <c r="K42" i="46"/>
  <c r="J42" i="46"/>
  <c r="I42" i="46"/>
  <c r="H42" i="46"/>
  <c r="G42" i="46"/>
  <c r="F42" i="46"/>
  <c r="E42" i="46"/>
  <c r="D42" i="46"/>
  <c r="O41" i="46"/>
  <c r="P41" i="46"/>
  <c r="O40" i="46"/>
  <c r="P40" i="46"/>
  <c r="N39" i="46"/>
  <c r="M39" i="46"/>
  <c r="L39" i="46"/>
  <c r="K39" i="46"/>
  <c r="J39" i="46"/>
  <c r="I39" i="46"/>
  <c r="H39" i="46"/>
  <c r="G39" i="46"/>
  <c r="F39" i="46"/>
  <c r="E39" i="46"/>
  <c r="D39" i="46"/>
  <c r="O38" i="46"/>
  <c r="P38" i="46" s="1"/>
  <c r="O37" i="46"/>
  <c r="P37" i="46" s="1"/>
  <c r="O36" i="46"/>
  <c r="P36" i="46"/>
  <c r="O35" i="46"/>
  <c r="P35" i="46"/>
  <c r="O34" i="46"/>
  <c r="P34" i="46" s="1"/>
  <c r="O33" i="46"/>
  <c r="P33" i="46" s="1"/>
  <c r="O32" i="46"/>
  <c r="P32" i="46" s="1"/>
  <c r="O31" i="46"/>
  <c r="P31" i="46" s="1"/>
  <c r="N30" i="46"/>
  <c r="M30" i="46"/>
  <c r="L30" i="46"/>
  <c r="K30" i="46"/>
  <c r="J30" i="46"/>
  <c r="I30" i="46"/>
  <c r="H30" i="46"/>
  <c r="G30" i="46"/>
  <c r="F30" i="46"/>
  <c r="E30" i="46"/>
  <c r="D30" i="46"/>
  <c r="O29" i="46"/>
  <c r="P29" i="46"/>
  <c r="O28" i="46"/>
  <c r="P28" i="46" s="1"/>
  <c r="O27" i="46"/>
  <c r="P27" i="46"/>
  <c r="O26" i="46"/>
  <c r="P26" i="46"/>
  <c r="O25" i="46"/>
  <c r="P25" i="46"/>
  <c r="O24" i="46"/>
  <c r="P24" i="46" s="1"/>
  <c r="O23" i="46"/>
  <c r="P23" i="46"/>
  <c r="O22" i="46"/>
  <c r="P22" i="46" s="1"/>
  <c r="O21" i="46"/>
  <c r="P21" i="46"/>
  <c r="N20" i="46"/>
  <c r="M20" i="46"/>
  <c r="L20" i="46"/>
  <c r="K20" i="46"/>
  <c r="J20" i="46"/>
  <c r="I20" i="46"/>
  <c r="H20" i="46"/>
  <c r="G20" i="46"/>
  <c r="F20" i="46"/>
  <c r="E20" i="46"/>
  <c r="D20" i="46"/>
  <c r="O19" i="46"/>
  <c r="P19" i="46" s="1"/>
  <c r="O18" i="46"/>
  <c r="P18" i="46" s="1"/>
  <c r="O17" i="46"/>
  <c r="P17" i="46" s="1"/>
  <c r="O16" i="46"/>
  <c r="P16" i="46" s="1"/>
  <c r="N15" i="46"/>
  <c r="M15" i="46"/>
  <c r="L15" i="46"/>
  <c r="K15" i="46"/>
  <c r="J15" i="46"/>
  <c r="I15" i="46"/>
  <c r="H15" i="46"/>
  <c r="G15" i="46"/>
  <c r="F15" i="46"/>
  <c r="E15" i="46"/>
  <c r="D15" i="46"/>
  <c r="O14" i="46"/>
  <c r="P14" i="46"/>
  <c r="O13" i="46"/>
  <c r="P13" i="46" s="1"/>
  <c r="O12" i="46"/>
  <c r="P12" i="46"/>
  <c r="O11" i="46"/>
  <c r="P11" i="46"/>
  <c r="O10" i="46"/>
  <c r="P10" i="46"/>
  <c r="O9" i="46"/>
  <c r="P9" i="46" s="1"/>
  <c r="O8" i="46"/>
  <c r="P8" i="46"/>
  <c r="O7" i="46"/>
  <c r="P7" i="46" s="1"/>
  <c r="O6" i="46"/>
  <c r="P6" i="46"/>
  <c r="N5" i="46"/>
  <c r="M5" i="46"/>
  <c r="L5" i="46"/>
  <c r="K5" i="46"/>
  <c r="J5" i="46"/>
  <c r="I5" i="46"/>
  <c r="H5" i="46"/>
  <c r="G5" i="46"/>
  <c r="F5" i="46"/>
  <c r="E5" i="46"/>
  <c r="D5" i="46"/>
  <c r="N70" i="45"/>
  <c r="O70" i="45" s="1"/>
  <c r="N69" i="45"/>
  <c r="O69" i="45" s="1"/>
  <c r="N68" i="45"/>
  <c r="O68" i="45" s="1"/>
  <c r="N67" i="45"/>
  <c r="O67" i="45" s="1"/>
  <c r="N66" i="45"/>
  <c r="O66" i="45"/>
  <c r="N65" i="45"/>
  <c r="O65" i="45"/>
  <c r="M64" i="45"/>
  <c r="L64" i="45"/>
  <c r="K64" i="45"/>
  <c r="J64" i="45"/>
  <c r="I64" i="45"/>
  <c r="H64" i="45"/>
  <c r="G64" i="45"/>
  <c r="F64" i="45"/>
  <c r="E64" i="45"/>
  <c r="D64" i="45"/>
  <c r="N63" i="45"/>
  <c r="O63" i="45"/>
  <c r="N62" i="45"/>
  <c r="O62" i="45" s="1"/>
  <c r="N61" i="45"/>
  <c r="O61" i="45" s="1"/>
  <c r="N60" i="45"/>
  <c r="O60" i="45" s="1"/>
  <c r="N59" i="45"/>
  <c r="O59" i="45" s="1"/>
  <c r="N58" i="45"/>
  <c r="O58" i="45" s="1"/>
  <c r="N57" i="45"/>
  <c r="O57" i="45"/>
  <c r="N56" i="45"/>
  <c r="O56" i="45" s="1"/>
  <c r="N55" i="45"/>
  <c r="O55" i="45" s="1"/>
  <c r="M54" i="45"/>
  <c r="L54" i="45"/>
  <c r="K54" i="45"/>
  <c r="J54" i="45"/>
  <c r="I54" i="45"/>
  <c r="H54" i="45"/>
  <c r="G54" i="45"/>
  <c r="F54" i="45"/>
  <c r="E54" i="45"/>
  <c r="D54" i="45"/>
  <c r="N53" i="45"/>
  <c r="O53" i="45" s="1"/>
  <c r="N52" i="45"/>
  <c r="O52" i="45" s="1"/>
  <c r="N51" i="45"/>
  <c r="O51" i="45" s="1"/>
  <c r="N50" i="45"/>
  <c r="O50" i="45"/>
  <c r="M49" i="45"/>
  <c r="L49" i="45"/>
  <c r="K49" i="45"/>
  <c r="J49" i="45"/>
  <c r="I49" i="45"/>
  <c r="H49" i="45"/>
  <c r="G49" i="45"/>
  <c r="F49" i="45"/>
  <c r="E49" i="45"/>
  <c r="D49" i="45"/>
  <c r="N48" i="45"/>
  <c r="O48" i="45"/>
  <c r="N47" i="45"/>
  <c r="O47" i="45"/>
  <c r="N46" i="45"/>
  <c r="O46" i="45" s="1"/>
  <c r="N45" i="45"/>
  <c r="O45" i="45" s="1"/>
  <c r="N44" i="45"/>
  <c r="O44" i="45" s="1"/>
  <c r="N43" i="45"/>
  <c r="O43" i="45" s="1"/>
  <c r="N42" i="45"/>
  <c r="O42" i="45"/>
  <c r="N41" i="45"/>
  <c r="O41" i="45"/>
  <c r="N40" i="45"/>
  <c r="O40" i="45" s="1"/>
  <c r="N39" i="45"/>
  <c r="O39" i="45" s="1"/>
  <c r="N38" i="45"/>
  <c r="O38" i="45" s="1"/>
  <c r="N37" i="45"/>
  <c r="O37" i="45" s="1"/>
  <c r="N36" i="45"/>
  <c r="O36" i="45"/>
  <c r="M35" i="45"/>
  <c r="L35" i="45"/>
  <c r="K35" i="45"/>
  <c r="J35" i="45"/>
  <c r="I35" i="45"/>
  <c r="H35" i="45"/>
  <c r="G35" i="45"/>
  <c r="F35" i="45"/>
  <c r="E35" i="45"/>
  <c r="D35" i="45"/>
  <c r="N34" i="45"/>
  <c r="O34" i="45"/>
  <c r="N33" i="45"/>
  <c r="O33" i="45"/>
  <c r="N32" i="45"/>
  <c r="O32" i="45" s="1"/>
  <c r="N31" i="45"/>
  <c r="O31" i="45" s="1"/>
  <c r="N30" i="45"/>
  <c r="O30" i="45" s="1"/>
  <c r="N29" i="45"/>
  <c r="O29" i="45" s="1"/>
  <c r="N28" i="45"/>
  <c r="O28" i="45"/>
  <c r="N27" i="45"/>
  <c r="O27" i="45"/>
  <c r="N26" i="45"/>
  <c r="O26" i="45" s="1"/>
  <c r="N25" i="45"/>
  <c r="O25" i="45" s="1"/>
  <c r="N24" i="45"/>
  <c r="O24" i="45" s="1"/>
  <c r="N23" i="45"/>
  <c r="O23" i="45" s="1"/>
  <c r="N22" i="45"/>
  <c r="O22" i="45"/>
  <c r="M21" i="45"/>
  <c r="L21" i="45"/>
  <c r="K21" i="45"/>
  <c r="J21" i="45"/>
  <c r="I21" i="45"/>
  <c r="H21" i="45"/>
  <c r="G21" i="45"/>
  <c r="F21" i="45"/>
  <c r="E21" i="45"/>
  <c r="D21" i="45"/>
  <c r="N20" i="45"/>
  <c r="O20" i="45" s="1"/>
  <c r="N19" i="45"/>
  <c r="O19" i="45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6" i="45"/>
  <c r="O16" i="45" s="1"/>
  <c r="N15" i="45"/>
  <c r="O15" i="45" s="1"/>
  <c r="N14" i="45"/>
  <c r="O14" i="45" s="1"/>
  <c r="N13" i="45"/>
  <c r="O13" i="45" s="1"/>
  <c r="N12" i="45"/>
  <c r="O12" i="45"/>
  <c r="N11" i="45"/>
  <c r="O11" i="45"/>
  <c r="N10" i="45"/>
  <c r="O10" i="45" s="1"/>
  <c r="N9" i="45"/>
  <c r="O9" i="45" s="1"/>
  <c r="N8" i="45"/>
  <c r="O8" i="45" s="1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D5" i="45"/>
  <c r="N72" i="44"/>
  <c r="O72" i="44"/>
  <c r="N71" i="44"/>
  <c r="O71" i="44"/>
  <c r="N70" i="44"/>
  <c r="O70" i="44" s="1"/>
  <c r="N69" i="44"/>
  <c r="O69" i="44" s="1"/>
  <c r="N68" i="44"/>
  <c r="O68" i="44" s="1"/>
  <c r="N67" i="44"/>
  <c r="O67" i="44" s="1"/>
  <c r="N66" i="44"/>
  <c r="O66" i="44"/>
  <c r="M65" i="44"/>
  <c r="L65" i="44"/>
  <c r="K65" i="44"/>
  <c r="J65" i="44"/>
  <c r="I65" i="44"/>
  <c r="H65" i="44"/>
  <c r="G65" i="44"/>
  <c r="F65" i="44"/>
  <c r="E65" i="44"/>
  <c r="D65" i="44"/>
  <c r="N64" i="44"/>
  <c r="O64" i="44"/>
  <c r="N63" i="44"/>
  <c r="O63" i="44"/>
  <c r="N62" i="44"/>
  <c r="O62" i="44" s="1"/>
  <c r="N61" i="44"/>
  <c r="O61" i="44" s="1"/>
  <c r="N60" i="44"/>
  <c r="O60" i="44" s="1"/>
  <c r="N59" i="44"/>
  <c r="O59" i="44" s="1"/>
  <c r="N58" i="44"/>
  <c r="O58" i="44"/>
  <c r="N57" i="44"/>
  <c r="O57" i="44"/>
  <c r="M56" i="44"/>
  <c r="L56" i="44"/>
  <c r="K56" i="44"/>
  <c r="J56" i="44"/>
  <c r="I56" i="44"/>
  <c r="H56" i="44"/>
  <c r="G56" i="44"/>
  <c r="F56" i="44"/>
  <c r="E56" i="44"/>
  <c r="D56" i="44"/>
  <c r="N55" i="44"/>
  <c r="O55" i="44"/>
  <c r="N54" i="44"/>
  <c r="O54" i="44" s="1"/>
  <c r="N53" i="44"/>
  <c r="O53" i="44" s="1"/>
  <c r="N52" i="44"/>
  <c r="O52" i="44" s="1"/>
  <c r="M51" i="44"/>
  <c r="L51" i="44"/>
  <c r="K51" i="44"/>
  <c r="J51" i="44"/>
  <c r="I51" i="44"/>
  <c r="H51" i="44"/>
  <c r="G51" i="44"/>
  <c r="F51" i="44"/>
  <c r="E51" i="44"/>
  <c r="D51" i="44"/>
  <c r="N50" i="44"/>
  <c r="O50" i="44" s="1"/>
  <c r="N49" i="44"/>
  <c r="O49" i="44" s="1"/>
  <c r="N48" i="44"/>
  <c r="O48" i="44" s="1"/>
  <c r="N47" i="44"/>
  <c r="O47" i="44"/>
  <c r="N46" i="44"/>
  <c r="O46" i="44" s="1"/>
  <c r="N45" i="44"/>
  <c r="O45" i="44" s="1"/>
  <c r="N44" i="44"/>
  <c r="O44" i="44" s="1"/>
  <c r="N43" i="44"/>
  <c r="O43" i="44" s="1"/>
  <c r="N42" i="44"/>
  <c r="O42" i="44" s="1"/>
  <c r="N41" i="44"/>
  <c r="O41" i="44"/>
  <c r="N40" i="44"/>
  <c r="O40" i="44" s="1"/>
  <c r="N39" i="44"/>
  <c r="O39" i="44" s="1"/>
  <c r="N38" i="44"/>
  <c r="O38" i="44" s="1"/>
  <c r="M37" i="44"/>
  <c r="L37" i="44"/>
  <c r="K37" i="44"/>
  <c r="J37" i="44"/>
  <c r="I37" i="44"/>
  <c r="H37" i="44"/>
  <c r="G37" i="44"/>
  <c r="F37" i="44"/>
  <c r="E37" i="44"/>
  <c r="D37" i="44"/>
  <c r="N36" i="44"/>
  <c r="O36" i="44" s="1"/>
  <c r="N35" i="44"/>
  <c r="O35" i="44" s="1"/>
  <c r="N34" i="44"/>
  <c r="O34" i="44" s="1"/>
  <c r="N33" i="44"/>
  <c r="O33" i="44"/>
  <c r="N32" i="44"/>
  <c r="O32" i="44" s="1"/>
  <c r="N31" i="44"/>
  <c r="O31" i="44" s="1"/>
  <c r="N30" i="44"/>
  <c r="O30" i="44" s="1"/>
  <c r="N29" i="44"/>
  <c r="O29" i="44" s="1"/>
  <c r="N28" i="44"/>
  <c r="O28" i="44"/>
  <c r="N27" i="44"/>
  <c r="O27" i="44"/>
  <c r="N26" i="44"/>
  <c r="O26" i="44" s="1"/>
  <c r="N25" i="44"/>
  <c r="O25" i="44" s="1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 s="1"/>
  <c r="N21" i="44"/>
  <c r="O21" i="44" s="1"/>
  <c r="N20" i="44"/>
  <c r="O20" i="44"/>
  <c r="M19" i="44"/>
  <c r="L19" i="44"/>
  <c r="K19" i="44"/>
  <c r="J19" i="44"/>
  <c r="I19" i="44"/>
  <c r="H19" i="44"/>
  <c r="G19" i="44"/>
  <c r="F19" i="44"/>
  <c r="E19" i="44"/>
  <c r="D19" i="44"/>
  <c r="N18" i="44"/>
  <c r="O18" i="44"/>
  <c r="N17" i="44"/>
  <c r="O17" i="44"/>
  <c r="N16" i="44"/>
  <c r="O16" i="44" s="1"/>
  <c r="N15" i="44"/>
  <c r="O15" i="44" s="1"/>
  <c r="N14" i="44"/>
  <c r="O14" i="44" s="1"/>
  <c r="N13" i="44"/>
  <c r="O13" i="44" s="1"/>
  <c r="N12" i="44"/>
  <c r="O12" i="44"/>
  <c r="N11" i="44"/>
  <c r="O11" i="44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74" i="43"/>
  <c r="O74" i="43" s="1"/>
  <c r="N73" i="43"/>
  <c r="O73" i="43"/>
  <c r="N72" i="43"/>
  <c r="O72" i="43" s="1"/>
  <c r="N71" i="43"/>
  <c r="O71" i="43" s="1"/>
  <c r="N70" i="43"/>
  <c r="O70" i="43" s="1"/>
  <c r="N69" i="43"/>
  <c r="O69" i="43" s="1"/>
  <c r="M68" i="43"/>
  <c r="L68" i="43"/>
  <c r="K68" i="43"/>
  <c r="J68" i="43"/>
  <c r="I68" i="43"/>
  <c r="H68" i="43"/>
  <c r="G68" i="43"/>
  <c r="F68" i="43"/>
  <c r="E68" i="43"/>
  <c r="D68" i="43"/>
  <c r="N67" i="43"/>
  <c r="O67" i="43" s="1"/>
  <c r="N66" i="43"/>
  <c r="O66" i="43"/>
  <c r="N65" i="43"/>
  <c r="O65" i="43"/>
  <c r="N64" i="43"/>
  <c r="O64" i="43" s="1"/>
  <c r="N63" i="43"/>
  <c r="O63" i="43" s="1"/>
  <c r="N62" i="43"/>
  <c r="O62" i="43" s="1"/>
  <c r="N61" i="43"/>
  <c r="O61" i="43" s="1"/>
  <c r="N60" i="43"/>
  <c r="O60" i="43"/>
  <c r="N59" i="43"/>
  <c r="O59" i="43"/>
  <c r="M58" i="43"/>
  <c r="L58" i="43"/>
  <c r="K58" i="43"/>
  <c r="J58" i="43"/>
  <c r="I58" i="43"/>
  <c r="H58" i="43"/>
  <c r="G58" i="43"/>
  <c r="F58" i="43"/>
  <c r="E58" i="43"/>
  <c r="D58" i="43"/>
  <c r="N57" i="43"/>
  <c r="O57" i="43"/>
  <c r="N56" i="43"/>
  <c r="O56" i="43" s="1"/>
  <c r="N55" i="43"/>
  <c r="O55" i="43" s="1"/>
  <c r="N54" i="43"/>
  <c r="O54" i="43" s="1"/>
  <c r="M53" i="43"/>
  <c r="L53" i="43"/>
  <c r="K53" i="43"/>
  <c r="J53" i="43"/>
  <c r="I53" i="43"/>
  <c r="H53" i="43"/>
  <c r="G53" i="43"/>
  <c r="F53" i="43"/>
  <c r="E53" i="43"/>
  <c r="D53" i="43"/>
  <c r="N52" i="43"/>
  <c r="O52" i="43" s="1"/>
  <c r="N51" i="43"/>
  <c r="O51" i="43" s="1"/>
  <c r="N50" i="43"/>
  <c r="O50" i="43" s="1"/>
  <c r="N49" i="43"/>
  <c r="O49" i="43"/>
  <c r="N48" i="43"/>
  <c r="O48" i="43" s="1"/>
  <c r="N47" i="43"/>
  <c r="O47" i="43" s="1"/>
  <c r="N46" i="43"/>
  <c r="O46" i="43" s="1"/>
  <c r="N45" i="43"/>
  <c r="O45" i="43" s="1"/>
  <c r="N44" i="43"/>
  <c r="O44" i="43"/>
  <c r="N43" i="43"/>
  <c r="O43" i="43"/>
  <c r="N42" i="43"/>
  <c r="O42" i="43" s="1"/>
  <c r="M41" i="43"/>
  <c r="L41" i="43"/>
  <c r="K41" i="43"/>
  <c r="J41" i="43"/>
  <c r="I41" i="43"/>
  <c r="H41" i="43"/>
  <c r="G41" i="43"/>
  <c r="F41" i="43"/>
  <c r="E41" i="43"/>
  <c r="D41" i="43"/>
  <c r="N40" i="43"/>
  <c r="O40" i="43" s="1"/>
  <c r="N39" i="43"/>
  <c r="O39" i="43" s="1"/>
  <c r="N38" i="43"/>
  <c r="O38" i="43" s="1"/>
  <c r="N37" i="43"/>
  <c r="O37" i="43" s="1"/>
  <c r="N36" i="43"/>
  <c r="O36" i="43"/>
  <c r="N35" i="43"/>
  <c r="O35" i="43"/>
  <c r="N34" i="43"/>
  <c r="O34" i="43" s="1"/>
  <c r="N33" i="43"/>
  <c r="O33" i="43" s="1"/>
  <c r="N32" i="43"/>
  <c r="O32" i="43" s="1"/>
  <c r="N31" i="43"/>
  <c r="O31" i="43" s="1"/>
  <c r="N30" i="43"/>
  <c r="O30" i="43" s="1"/>
  <c r="N29" i="43"/>
  <c r="O29" i="43"/>
  <c r="N28" i="43"/>
  <c r="O28" i="43" s="1"/>
  <c r="N27" i="43"/>
  <c r="O27" i="43" s="1"/>
  <c r="N26" i="43"/>
  <c r="O26" i="43" s="1"/>
  <c r="N25" i="43"/>
  <c r="O25" i="43" s="1"/>
  <c r="N24" i="43"/>
  <c r="O24" i="43" s="1"/>
  <c r="M23" i="43"/>
  <c r="L23" i="43"/>
  <c r="K23" i="43"/>
  <c r="J23" i="43"/>
  <c r="I23" i="43"/>
  <c r="H23" i="43"/>
  <c r="G23" i="43"/>
  <c r="F23" i="43"/>
  <c r="E23" i="43"/>
  <c r="D23" i="43"/>
  <c r="N22" i="43"/>
  <c r="O22" i="43" s="1"/>
  <c r="N21" i="43"/>
  <c r="O21" i="43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N18" i="43"/>
  <c r="O18" i="43" s="1"/>
  <c r="N17" i="43"/>
  <c r="O17" i="43" s="1"/>
  <c r="N16" i="43"/>
  <c r="O16" i="43" s="1"/>
  <c r="N15" i="43"/>
  <c r="O15" i="43" s="1"/>
  <c r="N14" i="43"/>
  <c r="O14" i="43" s="1"/>
  <c r="N13" i="43"/>
  <c r="O13" i="43"/>
  <c r="N12" i="43"/>
  <c r="O12" i="43" s="1"/>
  <c r="N11" i="43"/>
  <c r="O11" i="43" s="1"/>
  <c r="N10" i="43"/>
  <c r="O10" i="43" s="1"/>
  <c r="N9" i="43"/>
  <c r="O9" i="43" s="1"/>
  <c r="N8" i="43"/>
  <c r="O8" i="43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D5" i="43"/>
  <c r="N72" i="42"/>
  <c r="O72" i="42" s="1"/>
  <c r="N71" i="42"/>
  <c r="O71" i="42" s="1"/>
  <c r="N70" i="42"/>
  <c r="O70" i="42" s="1"/>
  <c r="N69" i="42"/>
  <c r="O69" i="42" s="1"/>
  <c r="N68" i="42"/>
  <c r="O68" i="42"/>
  <c r="N67" i="42"/>
  <c r="O67" i="42"/>
  <c r="N66" i="42"/>
  <c r="O66" i="42" s="1"/>
  <c r="M65" i="42"/>
  <c r="L65" i="42"/>
  <c r="K65" i="42"/>
  <c r="J65" i="42"/>
  <c r="I65" i="42"/>
  <c r="H65" i="42"/>
  <c r="G65" i="42"/>
  <c r="N65" i="42" s="1"/>
  <c r="O65" i="42" s="1"/>
  <c r="F65" i="42"/>
  <c r="E65" i="42"/>
  <c r="D65" i="42"/>
  <c r="N64" i="42"/>
  <c r="O64" i="42" s="1"/>
  <c r="N63" i="42"/>
  <c r="O63" i="42" s="1"/>
  <c r="N62" i="42"/>
  <c r="O62" i="42" s="1"/>
  <c r="N61" i="42"/>
  <c r="O61" i="42" s="1"/>
  <c r="N60" i="42"/>
  <c r="O60" i="42" s="1"/>
  <c r="N59" i="42"/>
  <c r="O59" i="42"/>
  <c r="N58" i="42"/>
  <c r="O58" i="42" s="1"/>
  <c r="N57" i="42"/>
  <c r="O57" i="42" s="1"/>
  <c r="M56" i="42"/>
  <c r="L56" i="42"/>
  <c r="K56" i="42"/>
  <c r="J56" i="42"/>
  <c r="I56" i="42"/>
  <c r="H56" i="42"/>
  <c r="G56" i="42"/>
  <c r="F56" i="42"/>
  <c r="E56" i="42"/>
  <c r="D56" i="42"/>
  <c r="N55" i="42"/>
  <c r="O55" i="42" s="1"/>
  <c r="N54" i="42"/>
  <c r="O54" i="42" s="1"/>
  <c r="N53" i="42"/>
  <c r="O53" i="42" s="1"/>
  <c r="N52" i="42"/>
  <c r="O52" i="42" s="1"/>
  <c r="M51" i="42"/>
  <c r="L51" i="42"/>
  <c r="K51" i="42"/>
  <c r="J51" i="42"/>
  <c r="I51" i="42"/>
  <c r="H51" i="42"/>
  <c r="G51" i="42"/>
  <c r="F51" i="42"/>
  <c r="E51" i="42"/>
  <c r="D51" i="42"/>
  <c r="N50" i="42"/>
  <c r="O50" i="42" s="1"/>
  <c r="N49" i="42"/>
  <c r="O49" i="42"/>
  <c r="N48" i="42"/>
  <c r="O48" i="42" s="1"/>
  <c r="N47" i="42"/>
  <c r="O47" i="42" s="1"/>
  <c r="N46" i="42"/>
  <c r="O46" i="42" s="1"/>
  <c r="N45" i="42"/>
  <c r="O45" i="42" s="1"/>
  <c r="N44" i="42"/>
  <c r="O44" i="42"/>
  <c r="N43" i="42"/>
  <c r="O43" i="42"/>
  <c r="N42" i="42"/>
  <c r="O42" i="42" s="1"/>
  <c r="N41" i="42"/>
  <c r="O41" i="42" s="1"/>
  <c r="N40" i="42"/>
  <c r="O40" i="42" s="1"/>
  <c r="M39" i="42"/>
  <c r="L39" i="42"/>
  <c r="K39" i="42"/>
  <c r="J39" i="42"/>
  <c r="I39" i="42"/>
  <c r="H39" i="42"/>
  <c r="G39" i="42"/>
  <c r="F39" i="42"/>
  <c r="E39" i="42"/>
  <c r="D39" i="42"/>
  <c r="N38" i="42"/>
  <c r="O38" i="42" s="1"/>
  <c r="N37" i="42"/>
  <c r="O37" i="42" s="1"/>
  <c r="N36" i="42"/>
  <c r="O36" i="42"/>
  <c r="N35" i="42"/>
  <c r="O35" i="42"/>
  <c r="N34" i="42"/>
  <c r="O34" i="42" s="1"/>
  <c r="N33" i="42"/>
  <c r="O33" i="42" s="1"/>
  <c r="N32" i="42"/>
  <c r="O32" i="42" s="1"/>
  <c r="N31" i="42"/>
  <c r="O31" i="42" s="1"/>
  <c r="N30" i="42"/>
  <c r="O30" i="42"/>
  <c r="N29" i="42"/>
  <c r="O29" i="42"/>
  <c r="N28" i="42"/>
  <c r="O28" i="42" s="1"/>
  <c r="N27" i="42"/>
  <c r="O27" i="42" s="1"/>
  <c r="N26" i="42"/>
  <c r="O26" i="42" s="1"/>
  <c r="N25" i="42"/>
  <c r="O25" i="42" s="1"/>
  <c r="N24" i="42"/>
  <c r="O24" i="42" s="1"/>
  <c r="M23" i="42"/>
  <c r="L23" i="42"/>
  <c r="K23" i="42"/>
  <c r="J23" i="42"/>
  <c r="I23" i="42"/>
  <c r="H23" i="42"/>
  <c r="G23" i="42"/>
  <c r="F23" i="42"/>
  <c r="E23" i="42"/>
  <c r="D23" i="42"/>
  <c r="N22" i="42"/>
  <c r="O22" i="42" s="1"/>
  <c r="N21" i="42"/>
  <c r="O21" i="42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8" i="42"/>
  <c r="O18" i="42" s="1"/>
  <c r="N17" i="42"/>
  <c r="O17" i="42" s="1"/>
  <c r="N16" i="42"/>
  <c r="O16" i="42" s="1"/>
  <c r="N15" i="42"/>
  <c r="O15" i="42" s="1"/>
  <c r="N14" i="42"/>
  <c r="O14" i="42"/>
  <c r="N13" i="42"/>
  <c r="O13" i="42"/>
  <c r="N12" i="42"/>
  <c r="O12" i="42" s="1"/>
  <c r="N11" i="42"/>
  <c r="O11" i="42" s="1"/>
  <c r="N10" i="42"/>
  <c r="O10" i="42" s="1"/>
  <c r="N9" i="42"/>
  <c r="O9" i="42" s="1"/>
  <c r="N8" i="42"/>
  <c r="O8" i="42"/>
  <c r="N7" i="42"/>
  <c r="O7" i="42"/>
  <c r="N6" i="42"/>
  <c r="O6" i="42" s="1"/>
  <c r="M5" i="42"/>
  <c r="L5" i="42"/>
  <c r="K5" i="42"/>
  <c r="J5" i="42"/>
  <c r="I5" i="42"/>
  <c r="H5" i="42"/>
  <c r="G5" i="42"/>
  <c r="N5" i="42" s="1"/>
  <c r="O5" i="42" s="1"/>
  <c r="F5" i="42"/>
  <c r="E5" i="42"/>
  <c r="D5" i="42"/>
  <c r="N70" i="41"/>
  <c r="O70" i="41" s="1"/>
  <c r="N69" i="41"/>
  <c r="O69" i="41" s="1"/>
  <c r="N68" i="41"/>
  <c r="O68" i="41" s="1"/>
  <c r="M67" i="41"/>
  <c r="L67" i="41"/>
  <c r="K67" i="41"/>
  <c r="J67" i="41"/>
  <c r="I67" i="41"/>
  <c r="H67" i="41"/>
  <c r="G67" i="41"/>
  <c r="F67" i="41"/>
  <c r="E67" i="41"/>
  <c r="D67" i="41"/>
  <c r="N66" i="41"/>
  <c r="O66" i="41" s="1"/>
  <c r="N65" i="41"/>
  <c r="O65" i="41" s="1"/>
  <c r="N64" i="41"/>
  <c r="O64" i="41" s="1"/>
  <c r="N63" i="41"/>
  <c r="O63" i="41"/>
  <c r="N62" i="41"/>
  <c r="O62" i="41" s="1"/>
  <c r="N61" i="41"/>
  <c r="O61" i="41" s="1"/>
  <c r="N60" i="41"/>
  <c r="O60" i="41" s="1"/>
  <c r="N59" i="41"/>
  <c r="O59" i="41" s="1"/>
  <c r="M58" i="41"/>
  <c r="L58" i="41"/>
  <c r="K58" i="41"/>
  <c r="J58" i="41"/>
  <c r="I58" i="41"/>
  <c r="H58" i="41"/>
  <c r="G58" i="41"/>
  <c r="F58" i="41"/>
  <c r="E58" i="41"/>
  <c r="D58" i="41"/>
  <c r="N57" i="41"/>
  <c r="O57" i="41" s="1"/>
  <c r="N56" i="41"/>
  <c r="O56" i="41"/>
  <c r="N55" i="41"/>
  <c r="O55" i="41"/>
  <c r="N54" i="41"/>
  <c r="O54" i="41" s="1"/>
  <c r="M53" i="41"/>
  <c r="L53" i="41"/>
  <c r="K53" i="41"/>
  <c r="J53" i="41"/>
  <c r="I53" i="41"/>
  <c r="H53" i="41"/>
  <c r="G53" i="41"/>
  <c r="F53" i="41"/>
  <c r="E53" i="41"/>
  <c r="D53" i="41"/>
  <c r="N52" i="41"/>
  <c r="O52" i="41" s="1"/>
  <c r="N51" i="41"/>
  <c r="O51" i="41" s="1"/>
  <c r="N50" i="41"/>
  <c r="O50" i="41" s="1"/>
  <c r="N49" i="41"/>
  <c r="O49" i="41" s="1"/>
  <c r="N48" i="41"/>
  <c r="O48" i="41" s="1"/>
  <c r="N47" i="41"/>
  <c r="O47" i="41"/>
  <c r="N46" i="41"/>
  <c r="O46" i="41" s="1"/>
  <c r="N45" i="41"/>
  <c r="O45" i="41" s="1"/>
  <c r="N44" i="41"/>
  <c r="O44" i="41" s="1"/>
  <c r="N43" i="41"/>
  <c r="O43" i="41" s="1"/>
  <c r="N42" i="41"/>
  <c r="O42" i="41"/>
  <c r="N41" i="41"/>
  <c r="O41" i="41"/>
  <c r="M40" i="41"/>
  <c r="L40" i="41"/>
  <c r="K40" i="41"/>
  <c r="J40" i="41"/>
  <c r="I40" i="41"/>
  <c r="H40" i="41"/>
  <c r="G40" i="41"/>
  <c r="F40" i="41"/>
  <c r="E40" i="41"/>
  <c r="D40" i="41"/>
  <c r="N39" i="41"/>
  <c r="O39" i="41"/>
  <c r="N38" i="41"/>
  <c r="O38" i="41" s="1"/>
  <c r="N37" i="41"/>
  <c r="O37" i="41" s="1"/>
  <c r="N36" i="41"/>
  <c r="O36" i="41" s="1"/>
  <c r="N35" i="41"/>
  <c r="O35" i="41" s="1"/>
  <c r="N34" i="41"/>
  <c r="O34" i="41"/>
  <c r="N33" i="41"/>
  <c r="O33" i="41"/>
  <c r="N32" i="41"/>
  <c r="O32" i="41" s="1"/>
  <c r="N31" i="41"/>
  <c r="O31" i="41" s="1"/>
  <c r="N30" i="41"/>
  <c r="O30" i="41" s="1"/>
  <c r="N29" i="41"/>
  <c r="O29" i="41" s="1"/>
  <c r="N28" i="41"/>
  <c r="O28" i="41" s="1"/>
  <c r="N27" i="41"/>
  <c r="O27" i="41"/>
  <c r="N26" i="41"/>
  <c r="O26" i="41" s="1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3" i="41"/>
  <c r="O23" i="41" s="1"/>
  <c r="N22" i="41"/>
  <c r="O22" i="41" s="1"/>
  <c r="N21" i="41"/>
  <c r="O21" i="41" s="1"/>
  <c r="N20" i="41"/>
  <c r="O20" i="41"/>
  <c r="M19" i="41"/>
  <c r="L19" i="41"/>
  <c r="K19" i="41"/>
  <c r="J19" i="41"/>
  <c r="I19" i="41"/>
  <c r="H19" i="41"/>
  <c r="G19" i="41"/>
  <c r="F19" i="41"/>
  <c r="E19" i="41"/>
  <c r="D19" i="41"/>
  <c r="N18" i="41"/>
  <c r="O18" i="41"/>
  <c r="N17" i="41"/>
  <c r="O17" i="41"/>
  <c r="N16" i="41"/>
  <c r="O16" i="41" s="1"/>
  <c r="N15" i="41"/>
  <c r="O15" i="41" s="1"/>
  <c r="N14" i="41"/>
  <c r="O14" i="41" s="1"/>
  <c r="N13" i="41"/>
  <c r="O13" i="41" s="1"/>
  <c r="N12" i="41"/>
  <c r="O12" i="41" s="1"/>
  <c r="N11" i="41"/>
  <c r="O11" i="4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69" i="40"/>
  <c r="O69" i="40" s="1"/>
  <c r="N68" i="40"/>
  <c r="O68" i="40" s="1"/>
  <c r="N67" i="40"/>
  <c r="O67" i="40" s="1"/>
  <c r="N66" i="40"/>
  <c r="O66" i="40" s="1"/>
  <c r="M65" i="40"/>
  <c r="L65" i="40"/>
  <c r="K65" i="40"/>
  <c r="J65" i="40"/>
  <c r="I65" i="40"/>
  <c r="H65" i="40"/>
  <c r="G65" i="40"/>
  <c r="F65" i="40"/>
  <c r="E65" i="40"/>
  <c r="D65" i="40"/>
  <c r="N64" i="40"/>
  <c r="O64" i="40" s="1"/>
  <c r="N63" i="40"/>
  <c r="O63" i="40" s="1"/>
  <c r="N62" i="40"/>
  <c r="O62" i="40" s="1"/>
  <c r="N61" i="40"/>
  <c r="O61" i="40"/>
  <c r="N60" i="40"/>
  <c r="O60" i="40" s="1"/>
  <c r="N59" i="40"/>
  <c r="O59" i="40" s="1"/>
  <c r="N58" i="40"/>
  <c r="O58" i="40" s="1"/>
  <c r="N57" i="40"/>
  <c r="O57" i="40" s="1"/>
  <c r="M56" i="40"/>
  <c r="L56" i="40"/>
  <c r="K56" i="40"/>
  <c r="J56" i="40"/>
  <c r="I56" i="40"/>
  <c r="H56" i="40"/>
  <c r="G56" i="40"/>
  <c r="F56" i="40"/>
  <c r="E56" i="40"/>
  <c r="D56" i="40"/>
  <c r="N55" i="40"/>
  <c r="O55" i="40" s="1"/>
  <c r="N54" i="40"/>
  <c r="O54" i="40" s="1"/>
  <c r="N53" i="40"/>
  <c r="O53" i="40" s="1"/>
  <c r="N52" i="40"/>
  <c r="O52" i="40" s="1"/>
  <c r="M51" i="40"/>
  <c r="L51" i="40"/>
  <c r="K51" i="40"/>
  <c r="J51" i="40"/>
  <c r="I51" i="40"/>
  <c r="H51" i="40"/>
  <c r="G51" i="40"/>
  <c r="F51" i="40"/>
  <c r="E51" i="40"/>
  <c r="D51" i="40"/>
  <c r="N50" i="40"/>
  <c r="O50" i="40" s="1"/>
  <c r="N49" i="40"/>
  <c r="O49" i="40" s="1"/>
  <c r="N48" i="40"/>
  <c r="O48" i="40"/>
  <c r="N47" i="40"/>
  <c r="O47" i="40" s="1"/>
  <c r="N46" i="40"/>
  <c r="O46" i="40" s="1"/>
  <c r="N45" i="40"/>
  <c r="O45" i="40" s="1"/>
  <c r="N44" i="40"/>
  <c r="O44" i="40" s="1"/>
  <c r="N43" i="40"/>
  <c r="O43" i="40" s="1"/>
  <c r="N42" i="40"/>
  <c r="O42" i="40"/>
  <c r="N41" i="40"/>
  <c r="O41" i="40" s="1"/>
  <c r="N40" i="40"/>
  <c r="O40" i="40" s="1"/>
  <c r="N39" i="40"/>
  <c r="O39" i="40"/>
  <c r="M38" i="40"/>
  <c r="L38" i="40"/>
  <c r="K38" i="40"/>
  <c r="J38" i="40"/>
  <c r="I38" i="40"/>
  <c r="H38" i="40"/>
  <c r="G38" i="40"/>
  <c r="F38" i="40"/>
  <c r="E38" i="40"/>
  <c r="D38" i="40"/>
  <c r="N37" i="40"/>
  <c r="O37" i="40"/>
  <c r="N36" i="40"/>
  <c r="O36" i="40" s="1"/>
  <c r="N35" i="40"/>
  <c r="O35" i="40" s="1"/>
  <c r="N34" i="40"/>
  <c r="O34" i="40"/>
  <c r="N33" i="40"/>
  <c r="O33" i="40" s="1"/>
  <c r="N32" i="40"/>
  <c r="O32" i="40" s="1"/>
  <c r="N31" i="40"/>
  <c r="O31" i="40" s="1"/>
  <c r="N30" i="40"/>
  <c r="O30" i="40" s="1"/>
  <c r="N29" i="40"/>
  <c r="O29" i="40" s="1"/>
  <c r="N28" i="40"/>
  <c r="O28" i="40"/>
  <c r="N27" i="40"/>
  <c r="O27" i="40" s="1"/>
  <c r="N26" i="40"/>
  <c r="O26" i="40" s="1"/>
  <c r="N25" i="40"/>
  <c r="O25" i="40" s="1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 s="1"/>
  <c r="N21" i="40"/>
  <c r="O21" i="40" s="1"/>
  <c r="N20" i="40"/>
  <c r="O20" i="40"/>
  <c r="M19" i="40"/>
  <c r="L19" i="40"/>
  <c r="K19" i="40"/>
  <c r="J19" i="40"/>
  <c r="I19" i="40"/>
  <c r="I70" i="40" s="1"/>
  <c r="H19" i="40"/>
  <c r="G19" i="40"/>
  <c r="F19" i="40"/>
  <c r="E19" i="40"/>
  <c r="D19" i="40"/>
  <c r="N18" i="40"/>
  <c r="O18" i="40"/>
  <c r="N17" i="40"/>
  <c r="O17" i="40" s="1"/>
  <c r="N16" i="40"/>
  <c r="O16" i="40" s="1"/>
  <c r="N15" i="40"/>
  <c r="O15" i="40" s="1"/>
  <c r="N14" i="40"/>
  <c r="O14" i="40" s="1"/>
  <c r="N13" i="40"/>
  <c r="O13" i="40" s="1"/>
  <c r="N12" i="40"/>
  <c r="O12" i="40"/>
  <c r="N11" i="40"/>
  <c r="O11" i="40" s="1"/>
  <c r="N10" i="40"/>
  <c r="O10" i="40" s="1"/>
  <c r="N9" i="40"/>
  <c r="O9" i="40"/>
  <c r="N8" i="40"/>
  <c r="O8" i="40" s="1"/>
  <c r="N7" i="40"/>
  <c r="O7" i="40" s="1"/>
  <c r="N6" i="40"/>
  <c r="O6" i="40"/>
  <c r="M5" i="40"/>
  <c r="M70" i="40" s="1"/>
  <c r="L5" i="40"/>
  <c r="K5" i="40"/>
  <c r="J5" i="40"/>
  <c r="I5" i="40"/>
  <c r="H5" i="40"/>
  <c r="G5" i="40"/>
  <c r="F5" i="40"/>
  <c r="E5" i="40"/>
  <c r="D5" i="40"/>
  <c r="N74" i="39"/>
  <c r="O74" i="39" s="1"/>
  <c r="N73" i="39"/>
  <c r="O73" i="39" s="1"/>
  <c r="N72" i="39"/>
  <c r="O72" i="39" s="1"/>
  <c r="N71" i="39"/>
  <c r="O71" i="39"/>
  <c r="N70" i="39"/>
  <c r="O70" i="39" s="1"/>
  <c r="N69" i="39"/>
  <c r="O69" i="39" s="1"/>
  <c r="N68" i="39"/>
  <c r="O68" i="39" s="1"/>
  <c r="M67" i="39"/>
  <c r="L67" i="39"/>
  <c r="K67" i="39"/>
  <c r="J67" i="39"/>
  <c r="I67" i="39"/>
  <c r="H67" i="39"/>
  <c r="G67" i="39"/>
  <c r="F67" i="39"/>
  <c r="E67" i="39"/>
  <c r="D67" i="39"/>
  <c r="N66" i="39"/>
  <c r="O66" i="39" s="1"/>
  <c r="N65" i="39"/>
  <c r="O65" i="39" s="1"/>
  <c r="N64" i="39"/>
  <c r="O64" i="39" s="1"/>
  <c r="N63" i="39"/>
  <c r="O63" i="39" s="1"/>
  <c r="N62" i="39"/>
  <c r="O62" i="39" s="1"/>
  <c r="N61" i="39"/>
  <c r="O61" i="39" s="1"/>
  <c r="N60" i="39"/>
  <c r="O60" i="39" s="1"/>
  <c r="N59" i="39"/>
  <c r="O59" i="39" s="1"/>
  <c r="N58" i="39"/>
  <c r="O58" i="39" s="1"/>
  <c r="M57" i="39"/>
  <c r="L57" i="39"/>
  <c r="K57" i="39"/>
  <c r="J57" i="39"/>
  <c r="I57" i="39"/>
  <c r="N57" i="39" s="1"/>
  <c r="O57" i="39" s="1"/>
  <c r="H57" i="39"/>
  <c r="G57" i="39"/>
  <c r="F57" i="39"/>
  <c r="E57" i="39"/>
  <c r="D57" i="39"/>
  <c r="N56" i="39"/>
  <c r="O56" i="39"/>
  <c r="N55" i="39"/>
  <c r="O55" i="39" s="1"/>
  <c r="N54" i="39"/>
  <c r="O54" i="39"/>
  <c r="N53" i="39"/>
  <c r="O53" i="39" s="1"/>
  <c r="M52" i="39"/>
  <c r="L52" i="39"/>
  <c r="K52" i="39"/>
  <c r="J52" i="39"/>
  <c r="I52" i="39"/>
  <c r="H52" i="39"/>
  <c r="G52" i="39"/>
  <c r="F52" i="39"/>
  <c r="E52" i="39"/>
  <c r="D52" i="39"/>
  <c r="N51" i="39"/>
  <c r="O51" i="39"/>
  <c r="N50" i="39"/>
  <c r="O50" i="39" s="1"/>
  <c r="N49" i="39"/>
  <c r="O49" i="39"/>
  <c r="N48" i="39"/>
  <c r="O48" i="39" s="1"/>
  <c r="N47" i="39"/>
  <c r="O47" i="39"/>
  <c r="N46" i="39"/>
  <c r="O46" i="39" s="1"/>
  <c r="N45" i="39"/>
  <c r="O45" i="39"/>
  <c r="N44" i="39"/>
  <c r="O44" i="39" s="1"/>
  <c r="N43" i="39"/>
  <c r="O43" i="39"/>
  <c r="N42" i="39"/>
  <c r="O42" i="39" s="1"/>
  <c r="N41" i="39"/>
  <c r="O41" i="39"/>
  <c r="N40" i="39"/>
  <c r="O40" i="39" s="1"/>
  <c r="M39" i="39"/>
  <c r="L39" i="39"/>
  <c r="K39" i="39"/>
  <c r="J39" i="39"/>
  <c r="I39" i="39"/>
  <c r="H39" i="39"/>
  <c r="G39" i="39"/>
  <c r="F39" i="39"/>
  <c r="E39" i="39"/>
  <c r="D39" i="39"/>
  <c r="N38" i="39"/>
  <c r="O38" i="39"/>
  <c r="N37" i="39"/>
  <c r="O37" i="39" s="1"/>
  <c r="N36" i="39"/>
  <c r="O36" i="39" s="1"/>
  <c r="N35" i="39"/>
  <c r="O35" i="39"/>
  <c r="N34" i="39"/>
  <c r="O34" i="39" s="1"/>
  <c r="N33" i="39"/>
  <c r="O33" i="39" s="1"/>
  <c r="N32" i="39"/>
  <c r="O32" i="39"/>
  <c r="N31" i="39"/>
  <c r="O31" i="39" s="1"/>
  <c r="N30" i="39"/>
  <c r="O30" i="39" s="1"/>
  <c r="N29" i="39"/>
  <c r="O29" i="39"/>
  <c r="N28" i="39"/>
  <c r="O28" i="39" s="1"/>
  <c r="N27" i="39"/>
  <c r="O27" i="39" s="1"/>
  <c r="N26" i="39"/>
  <c r="O26" i="39"/>
  <c r="N25" i="39"/>
  <c r="O25" i="39" s="1"/>
  <c r="N24" i="39"/>
  <c r="O24" i="39" s="1"/>
  <c r="M23" i="39"/>
  <c r="L23" i="39"/>
  <c r="K23" i="39"/>
  <c r="J23" i="39"/>
  <c r="I23" i="39"/>
  <c r="H23" i="39"/>
  <c r="G23" i="39"/>
  <c r="F23" i="39"/>
  <c r="E23" i="39"/>
  <c r="D23" i="39"/>
  <c r="N22" i="39"/>
  <c r="O22" i="39" s="1"/>
  <c r="N21" i="39"/>
  <c r="O21" i="39"/>
  <c r="N20" i="39"/>
  <c r="O20" i="39" s="1"/>
  <c r="M19" i="39"/>
  <c r="M75" i="39" s="1"/>
  <c r="L19" i="39"/>
  <c r="K19" i="39"/>
  <c r="J19" i="39"/>
  <c r="I19" i="39"/>
  <c r="H19" i="39"/>
  <c r="G19" i="39"/>
  <c r="F19" i="39"/>
  <c r="E19" i="39"/>
  <c r="N19" i="39" s="1"/>
  <c r="O19" i="39" s="1"/>
  <c r="D19" i="39"/>
  <c r="N18" i="39"/>
  <c r="O18" i="39" s="1"/>
  <c r="N17" i="39"/>
  <c r="O17" i="39" s="1"/>
  <c r="N16" i="39"/>
  <c r="O16" i="39"/>
  <c r="N15" i="39"/>
  <c r="O15" i="39" s="1"/>
  <c r="N14" i="39"/>
  <c r="O14" i="39" s="1"/>
  <c r="N13" i="39"/>
  <c r="O13" i="39"/>
  <c r="N12" i="39"/>
  <c r="O12" i="39" s="1"/>
  <c r="N11" i="39"/>
  <c r="O11" i="39" s="1"/>
  <c r="N10" i="39"/>
  <c r="O10" i="39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N5" i="39" s="1"/>
  <c r="O5" i="39" s="1"/>
  <c r="D5" i="39"/>
  <c r="N67" i="38"/>
  <c r="O67" i="38"/>
  <c r="N66" i="38"/>
  <c r="O66" i="38" s="1"/>
  <c r="N65" i="38"/>
  <c r="O65" i="38"/>
  <c r="N64" i="38"/>
  <c r="O64" i="38" s="1"/>
  <c r="N63" i="38"/>
  <c r="O63" i="38"/>
  <c r="M62" i="38"/>
  <c r="L62" i="38"/>
  <c r="K62" i="38"/>
  <c r="J62" i="38"/>
  <c r="I62" i="38"/>
  <c r="H62" i="38"/>
  <c r="G62" i="38"/>
  <c r="F62" i="38"/>
  <c r="E62" i="38"/>
  <c r="D62" i="38"/>
  <c r="N61" i="38"/>
  <c r="O61" i="38" s="1"/>
  <c r="N60" i="38"/>
  <c r="O60" i="38" s="1"/>
  <c r="N59" i="38"/>
  <c r="O59" i="38" s="1"/>
  <c r="N58" i="38"/>
  <c r="O58" i="38" s="1"/>
  <c r="N57" i="38"/>
  <c r="O57" i="38" s="1"/>
  <c r="N56" i="38"/>
  <c r="O56" i="38" s="1"/>
  <c r="N55" i="38"/>
  <c r="O55" i="38" s="1"/>
  <c r="N54" i="38"/>
  <c r="O54" i="38" s="1"/>
  <c r="N53" i="38"/>
  <c r="O53" i="38" s="1"/>
  <c r="N52" i="38"/>
  <c r="O52" i="38" s="1"/>
  <c r="N51" i="38"/>
  <c r="O51" i="38" s="1"/>
  <c r="N50" i="38"/>
  <c r="O50" i="38" s="1"/>
  <c r="M49" i="38"/>
  <c r="L49" i="38"/>
  <c r="N49" i="38" s="1"/>
  <c r="O49" i="38" s="1"/>
  <c r="K49" i="38"/>
  <c r="J49" i="38"/>
  <c r="I49" i="38"/>
  <c r="H49" i="38"/>
  <c r="G49" i="38"/>
  <c r="F49" i="38"/>
  <c r="E49" i="38"/>
  <c r="D49" i="38"/>
  <c r="N48" i="38"/>
  <c r="O48" i="38" s="1"/>
  <c r="N47" i="38"/>
  <c r="O47" i="38"/>
  <c r="N46" i="38"/>
  <c r="O46" i="38" s="1"/>
  <c r="M45" i="38"/>
  <c r="M68" i="38" s="1"/>
  <c r="L45" i="38"/>
  <c r="K45" i="38"/>
  <c r="J45" i="38"/>
  <c r="I45" i="38"/>
  <c r="H45" i="38"/>
  <c r="G45" i="38"/>
  <c r="F45" i="38"/>
  <c r="E45" i="38"/>
  <c r="E68" i="38" s="1"/>
  <c r="D45" i="38"/>
  <c r="N44" i="38"/>
  <c r="O44" i="38" s="1"/>
  <c r="N43" i="38"/>
  <c r="O43" i="38" s="1"/>
  <c r="N42" i="38"/>
  <c r="O42" i="38" s="1"/>
  <c r="N41" i="38"/>
  <c r="O41" i="38" s="1"/>
  <c r="N40" i="38"/>
  <c r="O40" i="38"/>
  <c r="N39" i="38"/>
  <c r="O39" i="38" s="1"/>
  <c r="N38" i="38"/>
  <c r="O38" i="38" s="1"/>
  <c r="N37" i="38"/>
  <c r="O37" i="38" s="1"/>
  <c r="N36" i="38"/>
  <c r="O36" i="38" s="1"/>
  <c r="N35" i="38"/>
  <c r="O35" i="38" s="1"/>
  <c r="N34" i="38"/>
  <c r="O34" i="38"/>
  <c r="M33" i="38"/>
  <c r="L33" i="38"/>
  <c r="K33" i="38"/>
  <c r="J33" i="38"/>
  <c r="I33" i="38"/>
  <c r="H33" i="38"/>
  <c r="G33" i="38"/>
  <c r="G68" i="38" s="1"/>
  <c r="F33" i="38"/>
  <c r="E33" i="38"/>
  <c r="D33" i="38"/>
  <c r="N32" i="38"/>
  <c r="O32" i="38"/>
  <c r="N31" i="38"/>
  <c r="O31" i="38" s="1"/>
  <c r="N30" i="38"/>
  <c r="O30" i="38" s="1"/>
  <c r="N29" i="38"/>
  <c r="O29" i="38" s="1"/>
  <c r="N28" i="38"/>
  <c r="O28" i="38" s="1"/>
  <c r="N27" i="38"/>
  <c r="O27" i="38" s="1"/>
  <c r="N26" i="38"/>
  <c r="O26" i="38"/>
  <c r="N25" i="38"/>
  <c r="O25" i="38" s="1"/>
  <c r="N24" i="38"/>
  <c r="O24" i="38" s="1"/>
  <c r="N23" i="38"/>
  <c r="O23" i="38" s="1"/>
  <c r="N22" i="38"/>
  <c r="O22" i="38" s="1"/>
  <c r="N21" i="38"/>
  <c r="O21" i="38" s="1"/>
  <c r="N20" i="38"/>
  <c r="O20" i="38"/>
  <c r="N19" i="38"/>
  <c r="O19" i="38" s="1"/>
  <c r="M18" i="38"/>
  <c r="L18" i="38"/>
  <c r="K18" i="38"/>
  <c r="J18" i="38"/>
  <c r="I18" i="38"/>
  <c r="H18" i="38"/>
  <c r="G18" i="38"/>
  <c r="F18" i="38"/>
  <c r="E18" i="38"/>
  <c r="D18" i="38"/>
  <c r="N18" i="38" s="1"/>
  <c r="O18" i="38" s="1"/>
  <c r="N17" i="38"/>
  <c r="O17" i="38" s="1"/>
  <c r="N16" i="38"/>
  <c r="O16" i="38" s="1"/>
  <c r="M15" i="38"/>
  <c r="L15" i="38"/>
  <c r="K15" i="38"/>
  <c r="J15" i="38"/>
  <c r="I15" i="38"/>
  <c r="H15" i="38"/>
  <c r="H68" i="38"/>
  <c r="G15" i="38"/>
  <c r="F15" i="38"/>
  <c r="E15" i="38"/>
  <c r="D15" i="38"/>
  <c r="D68" i="38" s="1"/>
  <c r="N14" i="38"/>
  <c r="O14" i="38" s="1"/>
  <c r="N13" i="38"/>
  <c r="O13" i="38"/>
  <c r="N12" i="38"/>
  <c r="O12" i="38"/>
  <c r="N11" i="38"/>
  <c r="O11" i="38"/>
  <c r="N10" i="38"/>
  <c r="O10" i="38" s="1"/>
  <c r="N9" i="38"/>
  <c r="O9" i="38"/>
  <c r="N8" i="38"/>
  <c r="O8" i="38" s="1"/>
  <c r="N7" i="38"/>
  <c r="O7" i="38"/>
  <c r="N6" i="38"/>
  <c r="O6" i="38"/>
  <c r="M5" i="38"/>
  <c r="L5" i="38"/>
  <c r="N5" i="38" s="1"/>
  <c r="O5" i="38" s="1"/>
  <c r="K5" i="38"/>
  <c r="J5" i="38"/>
  <c r="J68" i="38" s="1"/>
  <c r="I5" i="38"/>
  <c r="H5" i="38"/>
  <c r="G5" i="38"/>
  <c r="F5" i="38"/>
  <c r="E5" i="38"/>
  <c r="D5" i="38"/>
  <c r="N72" i="37"/>
  <c r="O72" i="37"/>
  <c r="N71" i="37"/>
  <c r="O71" i="37"/>
  <c r="N70" i="37"/>
  <c r="O70" i="37" s="1"/>
  <c r="N69" i="37"/>
  <c r="O69" i="37"/>
  <c r="N68" i="37"/>
  <c r="O68" i="37" s="1"/>
  <c r="N67" i="37"/>
  <c r="O67" i="37"/>
  <c r="M66" i="37"/>
  <c r="L66" i="37"/>
  <c r="K66" i="37"/>
  <c r="J66" i="37"/>
  <c r="I66" i="37"/>
  <c r="H66" i="37"/>
  <c r="G66" i="37"/>
  <c r="N66" i="37" s="1"/>
  <c r="O66" i="37" s="1"/>
  <c r="F66" i="37"/>
  <c r="E66" i="37"/>
  <c r="D66" i="37"/>
  <c r="N65" i="37"/>
  <c r="O65" i="37" s="1"/>
  <c r="N64" i="37"/>
  <c r="O64" i="37" s="1"/>
  <c r="N63" i="37"/>
  <c r="O63" i="37" s="1"/>
  <c r="N62" i="37"/>
  <c r="O62" i="37" s="1"/>
  <c r="N61" i="37"/>
  <c r="O61" i="37" s="1"/>
  <c r="N60" i="37"/>
  <c r="O60" i="37" s="1"/>
  <c r="N59" i="37"/>
  <c r="O59" i="37" s="1"/>
  <c r="N58" i="37"/>
  <c r="O58" i="37" s="1"/>
  <c r="N57" i="37"/>
  <c r="O57" i="37" s="1"/>
  <c r="M56" i="37"/>
  <c r="L56" i="37"/>
  <c r="K56" i="37"/>
  <c r="J56" i="37"/>
  <c r="I56" i="37"/>
  <c r="H56" i="37"/>
  <c r="G56" i="37"/>
  <c r="F56" i="37"/>
  <c r="E56" i="37"/>
  <c r="D56" i="37"/>
  <c r="N55" i="37"/>
  <c r="O55" i="37" s="1"/>
  <c r="N54" i="37"/>
  <c r="O54" i="37" s="1"/>
  <c r="N53" i="37"/>
  <c r="O53" i="37" s="1"/>
  <c r="N52" i="37"/>
  <c r="O52" i="37" s="1"/>
  <c r="M51" i="37"/>
  <c r="L51" i="37"/>
  <c r="K51" i="37"/>
  <c r="J51" i="37"/>
  <c r="I51" i="37"/>
  <c r="H51" i="37"/>
  <c r="G51" i="37"/>
  <c r="F51" i="37"/>
  <c r="E51" i="37"/>
  <c r="D51" i="37"/>
  <c r="N50" i="37"/>
  <c r="O50" i="37" s="1"/>
  <c r="N49" i="37"/>
  <c r="O49" i="37" s="1"/>
  <c r="N48" i="37"/>
  <c r="O48" i="37" s="1"/>
  <c r="N47" i="37"/>
  <c r="O47" i="37" s="1"/>
  <c r="N46" i="37"/>
  <c r="O46" i="37" s="1"/>
  <c r="N45" i="37"/>
  <c r="O45" i="37" s="1"/>
  <c r="N44" i="37"/>
  <c r="O44" i="37" s="1"/>
  <c r="N43" i="37"/>
  <c r="O43" i="37" s="1"/>
  <c r="N42" i="37"/>
  <c r="O42" i="37" s="1"/>
  <c r="N41" i="37"/>
  <c r="O41" i="37" s="1"/>
  <c r="N40" i="37"/>
  <c r="O40" i="37" s="1"/>
  <c r="N39" i="37"/>
  <c r="O39" i="37" s="1"/>
  <c r="M38" i="37"/>
  <c r="L38" i="37"/>
  <c r="K38" i="37"/>
  <c r="J38" i="37"/>
  <c r="I38" i="37"/>
  <c r="N38" i="37" s="1"/>
  <c r="O38" i="37" s="1"/>
  <c r="H38" i="37"/>
  <c r="G38" i="37"/>
  <c r="F38" i="37"/>
  <c r="E38" i="37"/>
  <c r="D38" i="37"/>
  <c r="N37" i="37"/>
  <c r="O37" i="37" s="1"/>
  <c r="N36" i="37"/>
  <c r="O36" i="37" s="1"/>
  <c r="N35" i="37"/>
  <c r="O35" i="37" s="1"/>
  <c r="N34" i="37"/>
  <c r="O34" i="37"/>
  <c r="N33" i="37"/>
  <c r="O33" i="37" s="1"/>
  <c r="N32" i="37"/>
  <c r="O32" i="37" s="1"/>
  <c r="N31" i="37"/>
  <c r="O31" i="37" s="1"/>
  <c r="N30" i="37"/>
  <c r="O30" i="37" s="1"/>
  <c r="N29" i="37"/>
  <c r="O29" i="37" s="1"/>
  <c r="N28" i="37"/>
  <c r="O28" i="37"/>
  <c r="N27" i="37"/>
  <c r="O27" i="37" s="1"/>
  <c r="N26" i="37"/>
  <c r="O26" i="37"/>
  <c r="N25" i="37"/>
  <c r="O25" i="37"/>
  <c r="N24" i="37"/>
  <c r="O24" i="37"/>
  <c r="N23" i="37"/>
  <c r="O23" i="37" s="1"/>
  <c r="M22" i="37"/>
  <c r="L22" i="37"/>
  <c r="L73" i="37" s="1"/>
  <c r="K22" i="37"/>
  <c r="J22" i="37"/>
  <c r="I22" i="37"/>
  <c r="H22" i="37"/>
  <c r="G22" i="37"/>
  <c r="F22" i="37"/>
  <c r="N22" i="37" s="1"/>
  <c r="O22" i="37" s="1"/>
  <c r="E22" i="37"/>
  <c r="D22" i="37"/>
  <c r="N21" i="37"/>
  <c r="O21" i="37"/>
  <c r="N20" i="37"/>
  <c r="O20" i="37"/>
  <c r="M19" i="37"/>
  <c r="M73" i="37" s="1"/>
  <c r="L19" i="37"/>
  <c r="K19" i="37"/>
  <c r="J19" i="37"/>
  <c r="I19" i="37"/>
  <c r="I73" i="37" s="1"/>
  <c r="H19" i="37"/>
  <c r="G19" i="37"/>
  <c r="G73" i="37" s="1"/>
  <c r="F19" i="37"/>
  <c r="E19" i="37"/>
  <c r="D19" i="37"/>
  <c r="N19" i="37" s="1"/>
  <c r="O19" i="37" s="1"/>
  <c r="N18" i="37"/>
  <c r="O18" i="37" s="1"/>
  <c r="N17" i="37"/>
  <c r="O17" i="37"/>
  <c r="N16" i="37"/>
  <c r="O16" i="37"/>
  <c r="N15" i="37"/>
  <c r="O15" i="37"/>
  <c r="N14" i="37"/>
  <c r="O14" i="37" s="1"/>
  <c r="N13" i="37"/>
  <c r="O13" i="37"/>
  <c r="N12" i="37"/>
  <c r="O12" i="37" s="1"/>
  <c r="N11" i="37"/>
  <c r="O11" i="37"/>
  <c r="N10" i="37"/>
  <c r="O10" i="37"/>
  <c r="N9" i="37"/>
  <c r="O9" i="37"/>
  <c r="N8" i="37"/>
  <c r="O8" i="37" s="1"/>
  <c r="N7" i="37"/>
  <c r="O7" i="37"/>
  <c r="N6" i="37"/>
  <c r="O6" i="37" s="1"/>
  <c r="M5" i="37"/>
  <c r="L5" i="37"/>
  <c r="K5" i="37"/>
  <c r="N5" i="37" s="1"/>
  <c r="O5" i="37" s="1"/>
  <c r="J5" i="37"/>
  <c r="J73" i="37" s="1"/>
  <c r="I5" i="37"/>
  <c r="H5" i="37"/>
  <c r="G5" i="37"/>
  <c r="F5" i="37"/>
  <c r="F73" i="37" s="1"/>
  <c r="E5" i="37"/>
  <c r="E73" i="37" s="1"/>
  <c r="D5" i="37"/>
  <c r="N68" i="36"/>
  <c r="O68" i="36"/>
  <c r="N67" i="36"/>
  <c r="O67" i="36"/>
  <c r="N66" i="36"/>
  <c r="O66" i="36"/>
  <c r="N65" i="36"/>
  <c r="O65" i="36" s="1"/>
  <c r="N64" i="36"/>
  <c r="O64" i="36"/>
  <c r="M63" i="36"/>
  <c r="L63" i="36"/>
  <c r="K63" i="36"/>
  <c r="J63" i="36"/>
  <c r="I63" i="36"/>
  <c r="H63" i="36"/>
  <c r="H69" i="36" s="1"/>
  <c r="G63" i="36"/>
  <c r="F63" i="36"/>
  <c r="E63" i="36"/>
  <c r="D63" i="36"/>
  <c r="N62" i="36"/>
  <c r="O62" i="36"/>
  <c r="N61" i="36"/>
  <c r="O61" i="36" s="1"/>
  <c r="N60" i="36"/>
  <c r="O60" i="36"/>
  <c r="N59" i="36"/>
  <c r="O59" i="36"/>
  <c r="N58" i="36"/>
  <c r="O58" i="36"/>
  <c r="N57" i="36"/>
  <c r="O57" i="36" s="1"/>
  <c r="N56" i="36"/>
  <c r="O56" i="36"/>
  <c r="N55" i="36"/>
  <c r="O55" i="36" s="1"/>
  <c r="M54" i="36"/>
  <c r="L54" i="36"/>
  <c r="K54" i="36"/>
  <c r="J54" i="36"/>
  <c r="I54" i="36"/>
  <c r="H54" i="36"/>
  <c r="G54" i="36"/>
  <c r="N54" i="36" s="1"/>
  <c r="O54" i="36" s="1"/>
  <c r="F54" i="36"/>
  <c r="E54" i="36"/>
  <c r="D54" i="36"/>
  <c r="N53" i="36"/>
  <c r="O53" i="36"/>
  <c r="N52" i="36"/>
  <c r="O52" i="36"/>
  <c r="N51" i="36"/>
  <c r="O51" i="36"/>
  <c r="N50" i="36"/>
  <c r="O50" i="36" s="1"/>
  <c r="M49" i="36"/>
  <c r="L49" i="36"/>
  <c r="K49" i="36"/>
  <c r="J49" i="36"/>
  <c r="I49" i="36"/>
  <c r="H49" i="36"/>
  <c r="G49" i="36"/>
  <c r="F49" i="36"/>
  <c r="E49" i="36"/>
  <c r="D49" i="36"/>
  <c r="N49" i="36" s="1"/>
  <c r="O49" i="36" s="1"/>
  <c r="N48" i="36"/>
  <c r="O48" i="36" s="1"/>
  <c r="N47" i="36"/>
  <c r="O47" i="36"/>
  <c r="N46" i="36"/>
  <c r="O46" i="36" s="1"/>
  <c r="N45" i="36"/>
  <c r="O45" i="36" s="1"/>
  <c r="N44" i="36"/>
  <c r="O44" i="36" s="1"/>
  <c r="N43" i="36"/>
  <c r="O43" i="36"/>
  <c r="N42" i="36"/>
  <c r="O42" i="36" s="1"/>
  <c r="N41" i="36"/>
  <c r="O41" i="36"/>
  <c r="N40" i="36"/>
  <c r="O40" i="36" s="1"/>
  <c r="N39" i="36"/>
  <c r="O39" i="36" s="1"/>
  <c r="N38" i="36"/>
  <c r="O38" i="36" s="1"/>
  <c r="N37" i="36"/>
  <c r="O37" i="36"/>
  <c r="M36" i="36"/>
  <c r="L36" i="36"/>
  <c r="K36" i="36"/>
  <c r="J36" i="36"/>
  <c r="I36" i="36"/>
  <c r="H36" i="36"/>
  <c r="G36" i="36"/>
  <c r="F36" i="36"/>
  <c r="N36" i="36" s="1"/>
  <c r="O36" i="36" s="1"/>
  <c r="E36" i="36"/>
  <c r="D36" i="36"/>
  <c r="N35" i="36"/>
  <c r="O35" i="36" s="1"/>
  <c r="N34" i="36"/>
  <c r="O34" i="36"/>
  <c r="N33" i="36"/>
  <c r="O33" i="36" s="1"/>
  <c r="N32" i="36"/>
  <c r="O32" i="36" s="1"/>
  <c r="N31" i="36"/>
  <c r="O31" i="36" s="1"/>
  <c r="N30" i="36"/>
  <c r="O30" i="36"/>
  <c r="N29" i="36"/>
  <c r="O29" i="36" s="1"/>
  <c r="N28" i="36"/>
  <c r="O28" i="36"/>
  <c r="N27" i="36"/>
  <c r="O27" i="36" s="1"/>
  <c r="N26" i="36"/>
  <c r="O26" i="36" s="1"/>
  <c r="N25" i="36"/>
  <c r="O25" i="36" s="1"/>
  <c r="N24" i="36"/>
  <c r="O24" i="36"/>
  <c r="N23" i="36"/>
  <c r="O23" i="36" s="1"/>
  <c r="M22" i="36"/>
  <c r="L22" i="36"/>
  <c r="L69" i="36" s="1"/>
  <c r="K22" i="36"/>
  <c r="J22" i="36"/>
  <c r="I22" i="36"/>
  <c r="I69" i="36" s="1"/>
  <c r="H22" i="36"/>
  <c r="G22" i="36"/>
  <c r="F22" i="36"/>
  <c r="E22" i="36"/>
  <c r="D22" i="36"/>
  <c r="N22" i="36" s="1"/>
  <c r="O22" i="36" s="1"/>
  <c r="N21" i="36"/>
  <c r="O21" i="36"/>
  <c r="N20" i="36"/>
  <c r="O20" i="36" s="1"/>
  <c r="M19" i="36"/>
  <c r="L19" i="36"/>
  <c r="K19" i="36"/>
  <c r="J19" i="36"/>
  <c r="I19" i="36"/>
  <c r="H19" i="36"/>
  <c r="G19" i="36"/>
  <c r="F19" i="36"/>
  <c r="E19" i="36"/>
  <c r="D19" i="36"/>
  <c r="N19" i="36" s="1"/>
  <c r="O19" i="36" s="1"/>
  <c r="N18" i="36"/>
  <c r="O18" i="36" s="1"/>
  <c r="N17" i="36"/>
  <c r="O17" i="36" s="1"/>
  <c r="N16" i="36"/>
  <c r="O16" i="36"/>
  <c r="N15" i="36"/>
  <c r="O15" i="36"/>
  <c r="N14" i="36"/>
  <c r="O14" i="36"/>
  <c r="N13" i="36"/>
  <c r="O13" i="36" s="1"/>
  <c r="N12" i="36"/>
  <c r="O12" i="36" s="1"/>
  <c r="N11" i="36"/>
  <c r="O11" i="36" s="1"/>
  <c r="N10" i="36"/>
  <c r="O10" i="36"/>
  <c r="N9" i="36"/>
  <c r="O9" i="36" s="1"/>
  <c r="N8" i="36"/>
  <c r="O8" i="36"/>
  <c r="N7" i="36"/>
  <c r="O7" i="36" s="1"/>
  <c r="N6" i="36"/>
  <c r="O6" i="36" s="1"/>
  <c r="M5" i="36"/>
  <c r="L5" i="36"/>
  <c r="K5" i="36"/>
  <c r="K69" i="36" s="1"/>
  <c r="J5" i="36"/>
  <c r="J69" i="36" s="1"/>
  <c r="I5" i="36"/>
  <c r="H5" i="36"/>
  <c r="G5" i="36"/>
  <c r="G69" i="36" s="1"/>
  <c r="F5" i="36"/>
  <c r="F69" i="36" s="1"/>
  <c r="E5" i="36"/>
  <c r="E69" i="36" s="1"/>
  <c r="D5" i="36"/>
  <c r="D69" i="36" s="1"/>
  <c r="N64" i="35"/>
  <c r="O64" i="35"/>
  <c r="N63" i="35"/>
  <c r="O63" i="35" s="1"/>
  <c r="N62" i="35"/>
  <c r="O62" i="35"/>
  <c r="N61" i="35"/>
  <c r="O61" i="35" s="1"/>
  <c r="M60" i="35"/>
  <c r="L60" i="35"/>
  <c r="K60" i="35"/>
  <c r="J60" i="35"/>
  <c r="I60" i="35"/>
  <c r="H60" i="35"/>
  <c r="G60" i="35"/>
  <c r="N60" i="35" s="1"/>
  <c r="O60" i="35" s="1"/>
  <c r="F60" i="35"/>
  <c r="E60" i="35"/>
  <c r="D60" i="35"/>
  <c r="N59" i="35"/>
  <c r="O59" i="35" s="1"/>
  <c r="N58" i="35"/>
  <c r="O58" i="35"/>
  <c r="N57" i="35"/>
  <c r="O57" i="35"/>
  <c r="N56" i="35"/>
  <c r="O56" i="35" s="1"/>
  <c r="N55" i="35"/>
  <c r="O55" i="35"/>
  <c r="N54" i="35"/>
  <c r="O54" i="35" s="1"/>
  <c r="N53" i="35"/>
  <c r="O53" i="35" s="1"/>
  <c r="M52" i="35"/>
  <c r="L52" i="35"/>
  <c r="K52" i="35"/>
  <c r="J52" i="35"/>
  <c r="I52" i="35"/>
  <c r="H52" i="35"/>
  <c r="G52" i="35"/>
  <c r="F52" i="35"/>
  <c r="E52" i="35"/>
  <c r="N52" i="35" s="1"/>
  <c r="O52" i="35" s="1"/>
  <c r="D52" i="35"/>
  <c r="N51" i="35"/>
  <c r="O51" i="35" s="1"/>
  <c r="N50" i="35"/>
  <c r="O50" i="35" s="1"/>
  <c r="N49" i="35"/>
  <c r="O49" i="35"/>
  <c r="N48" i="35"/>
  <c r="O48" i="35" s="1"/>
  <c r="M47" i="35"/>
  <c r="L47" i="35"/>
  <c r="K47" i="35"/>
  <c r="J47" i="35"/>
  <c r="I47" i="35"/>
  <c r="H47" i="35"/>
  <c r="G47" i="35"/>
  <c r="F47" i="35"/>
  <c r="E47" i="35"/>
  <c r="D47" i="35"/>
  <c r="N47" i="35" s="1"/>
  <c r="O47" i="35" s="1"/>
  <c r="N46" i="35"/>
  <c r="O46" i="35" s="1"/>
  <c r="N45" i="35"/>
  <c r="O45" i="35"/>
  <c r="N44" i="35"/>
  <c r="O44" i="35" s="1"/>
  <c r="N43" i="35"/>
  <c r="O43" i="35" s="1"/>
  <c r="N42" i="35"/>
  <c r="O42" i="35" s="1"/>
  <c r="N41" i="35"/>
  <c r="O41" i="35"/>
  <c r="N40" i="35"/>
  <c r="O40" i="35" s="1"/>
  <c r="N39" i="35"/>
  <c r="O39" i="35"/>
  <c r="N38" i="35"/>
  <c r="O38" i="35" s="1"/>
  <c r="N37" i="35"/>
  <c r="O37" i="35" s="1"/>
  <c r="N36" i="35"/>
  <c r="O36" i="35" s="1"/>
  <c r="M35" i="35"/>
  <c r="L35" i="35"/>
  <c r="K35" i="35"/>
  <c r="J35" i="35"/>
  <c r="J65" i="35" s="1"/>
  <c r="I35" i="35"/>
  <c r="H35" i="35"/>
  <c r="G35" i="35"/>
  <c r="F35" i="35"/>
  <c r="E35" i="35"/>
  <c r="D35" i="35"/>
  <c r="N35" i="35" s="1"/>
  <c r="O35" i="35" s="1"/>
  <c r="N34" i="35"/>
  <c r="O34" i="35" s="1"/>
  <c r="N33" i="35"/>
  <c r="O33" i="35"/>
  <c r="N32" i="35"/>
  <c r="O32" i="35" s="1"/>
  <c r="N31" i="35"/>
  <c r="O31" i="35" s="1"/>
  <c r="N30" i="35"/>
  <c r="O30" i="35"/>
  <c r="N29" i="35"/>
  <c r="O29" i="35"/>
  <c r="N28" i="35"/>
  <c r="O28" i="35" s="1"/>
  <c r="N27" i="35"/>
  <c r="O27" i="35"/>
  <c r="N26" i="35"/>
  <c r="O26" i="35" s="1"/>
  <c r="N25" i="35"/>
  <c r="O25" i="35" s="1"/>
  <c r="N24" i="35"/>
  <c r="O24" i="35"/>
  <c r="N23" i="35"/>
  <c r="O23" i="35"/>
  <c r="N22" i="35"/>
  <c r="O22" i="35" s="1"/>
  <c r="M21" i="35"/>
  <c r="L21" i="35"/>
  <c r="K21" i="35"/>
  <c r="K65" i="35" s="1"/>
  <c r="J21" i="35"/>
  <c r="I21" i="35"/>
  <c r="H21" i="35"/>
  <c r="G21" i="35"/>
  <c r="F21" i="35"/>
  <c r="N21" i="35" s="1"/>
  <c r="O21" i="35" s="1"/>
  <c r="E21" i="35"/>
  <c r="D21" i="35"/>
  <c r="N20" i="35"/>
  <c r="O20" i="35" s="1"/>
  <c r="N19" i="35"/>
  <c r="O19" i="35"/>
  <c r="M18" i="35"/>
  <c r="L18" i="35"/>
  <c r="K18" i="35"/>
  <c r="J18" i="35"/>
  <c r="I18" i="35"/>
  <c r="H18" i="35"/>
  <c r="H65" i="35" s="1"/>
  <c r="G18" i="35"/>
  <c r="F18" i="35"/>
  <c r="F65" i="35" s="1"/>
  <c r="E18" i="35"/>
  <c r="D18" i="35"/>
  <c r="N17" i="35"/>
  <c r="O17" i="35" s="1"/>
  <c r="N16" i="35"/>
  <c r="O16" i="35" s="1"/>
  <c r="N15" i="35"/>
  <c r="O15" i="35"/>
  <c r="N14" i="35"/>
  <c r="O14" i="35"/>
  <c r="N13" i="35"/>
  <c r="O13" i="35" s="1"/>
  <c r="N12" i="35"/>
  <c r="O12" i="35"/>
  <c r="N11" i="35"/>
  <c r="O11" i="35" s="1"/>
  <c r="N10" i="35"/>
  <c r="O10" i="35" s="1"/>
  <c r="N9" i="35"/>
  <c r="O9" i="35"/>
  <c r="N8" i="35"/>
  <c r="O8" i="35"/>
  <c r="N7" i="35"/>
  <c r="O7" i="35" s="1"/>
  <c r="N6" i="35"/>
  <c r="O6" i="35"/>
  <c r="M5" i="35"/>
  <c r="M65" i="35" s="1"/>
  <c r="L5" i="35"/>
  <c r="L65" i="35" s="1"/>
  <c r="K5" i="35"/>
  <c r="J5" i="35"/>
  <c r="I5" i="35"/>
  <c r="I65" i="35" s="1"/>
  <c r="H5" i="35"/>
  <c r="G5" i="35"/>
  <c r="G65" i="35" s="1"/>
  <c r="F5" i="35"/>
  <c r="E5" i="35"/>
  <c r="E65" i="35" s="1"/>
  <c r="D5" i="35"/>
  <c r="D65" i="35" s="1"/>
  <c r="N62" i="34"/>
  <c r="O62" i="34" s="1"/>
  <c r="N61" i="34"/>
  <c r="O61" i="34" s="1"/>
  <c r="N60" i="34"/>
  <c r="O60" i="34" s="1"/>
  <c r="N59" i="34"/>
  <c r="O59" i="34"/>
  <c r="M58" i="34"/>
  <c r="L58" i="34"/>
  <c r="K58" i="34"/>
  <c r="J58" i="34"/>
  <c r="I58" i="34"/>
  <c r="H58" i="34"/>
  <c r="G58" i="34"/>
  <c r="F58" i="34"/>
  <c r="E58" i="34"/>
  <c r="E63" i="34" s="1"/>
  <c r="D58" i="34"/>
  <c r="N57" i="34"/>
  <c r="O57" i="34"/>
  <c r="N56" i="34"/>
  <c r="O56" i="34" s="1"/>
  <c r="N55" i="34"/>
  <c r="O55" i="34"/>
  <c r="N54" i="34"/>
  <c r="O54" i="34" s="1"/>
  <c r="N53" i="34"/>
  <c r="O53" i="34" s="1"/>
  <c r="N52" i="34"/>
  <c r="O52" i="34" s="1"/>
  <c r="N51" i="34"/>
  <c r="O51" i="34"/>
  <c r="M50" i="34"/>
  <c r="L50" i="34"/>
  <c r="K50" i="34"/>
  <c r="J50" i="34"/>
  <c r="I50" i="34"/>
  <c r="H50" i="34"/>
  <c r="G50" i="34"/>
  <c r="F50" i="34"/>
  <c r="N50" i="34" s="1"/>
  <c r="O50" i="34" s="1"/>
  <c r="E50" i="34"/>
  <c r="D50" i="34"/>
  <c r="N49" i="34"/>
  <c r="O49" i="34" s="1"/>
  <c r="N48" i="34"/>
  <c r="O48" i="34"/>
  <c r="N47" i="34"/>
  <c r="O47" i="34" s="1"/>
  <c r="N46" i="34"/>
  <c r="O46" i="34"/>
  <c r="M45" i="34"/>
  <c r="L45" i="34"/>
  <c r="N45" i="34" s="1"/>
  <c r="O45" i="34" s="1"/>
  <c r="K45" i="34"/>
  <c r="J45" i="34"/>
  <c r="I45" i="34"/>
  <c r="H45" i="34"/>
  <c r="G45" i="34"/>
  <c r="F45" i="34"/>
  <c r="E45" i="34"/>
  <c r="D45" i="34"/>
  <c r="N44" i="34"/>
  <c r="O44" i="34"/>
  <c r="N43" i="34"/>
  <c r="O43" i="34"/>
  <c r="N42" i="34"/>
  <c r="O42" i="34"/>
  <c r="N41" i="34"/>
  <c r="O41" i="34" s="1"/>
  <c r="N40" i="34"/>
  <c r="O40" i="34"/>
  <c r="N39" i="34"/>
  <c r="O39" i="34" s="1"/>
  <c r="N38" i="34"/>
  <c r="O38" i="34" s="1"/>
  <c r="N37" i="34"/>
  <c r="O37" i="34"/>
  <c r="N36" i="34"/>
  <c r="O36" i="34"/>
  <c r="N35" i="34"/>
  <c r="O35" i="34" s="1"/>
  <c r="N34" i="34"/>
  <c r="O34" i="34"/>
  <c r="M33" i="34"/>
  <c r="L33" i="34"/>
  <c r="K33" i="34"/>
  <c r="J33" i="34"/>
  <c r="I33" i="34"/>
  <c r="H33" i="34"/>
  <c r="N33" i="34" s="1"/>
  <c r="O33" i="34" s="1"/>
  <c r="G33" i="34"/>
  <c r="F33" i="34"/>
  <c r="F63" i="34" s="1"/>
  <c r="E33" i="34"/>
  <c r="D33" i="34"/>
  <c r="N32" i="34"/>
  <c r="O32" i="34" s="1"/>
  <c r="N31" i="34"/>
  <c r="O31" i="34" s="1"/>
  <c r="N30" i="34"/>
  <c r="O30" i="34"/>
  <c r="N29" i="34"/>
  <c r="O29" i="34"/>
  <c r="N28" i="34"/>
  <c r="O28" i="34" s="1"/>
  <c r="N27" i="34"/>
  <c r="O27" i="34"/>
  <c r="N26" i="34"/>
  <c r="O26" i="34" s="1"/>
  <c r="N25" i="34"/>
  <c r="O25" i="34" s="1"/>
  <c r="N24" i="34"/>
  <c r="O24" i="34"/>
  <c r="N23" i="34"/>
  <c r="O23" i="34"/>
  <c r="N22" i="34"/>
  <c r="O22" i="34" s="1"/>
  <c r="N21" i="34"/>
  <c r="O21" i="34"/>
  <c r="N20" i="34"/>
  <c r="O20" i="34" s="1"/>
  <c r="M19" i="34"/>
  <c r="L19" i="34"/>
  <c r="K19" i="34"/>
  <c r="J19" i="34"/>
  <c r="J63" i="34" s="1"/>
  <c r="I19" i="34"/>
  <c r="H19" i="34"/>
  <c r="G19" i="34"/>
  <c r="F19" i="34"/>
  <c r="E19" i="34"/>
  <c r="D19" i="34"/>
  <c r="N19" i="34" s="1"/>
  <c r="O19" i="34" s="1"/>
  <c r="N18" i="34"/>
  <c r="O18" i="34" s="1"/>
  <c r="M17" i="34"/>
  <c r="L17" i="34"/>
  <c r="K17" i="34"/>
  <c r="J17" i="34"/>
  <c r="I17" i="34"/>
  <c r="H17" i="34"/>
  <c r="G17" i="34"/>
  <c r="F17" i="34"/>
  <c r="E17" i="34"/>
  <c r="D17" i="34"/>
  <c r="N17" i="34" s="1"/>
  <c r="O17" i="34" s="1"/>
  <c r="N16" i="34"/>
  <c r="O16" i="34" s="1"/>
  <c r="N15" i="34"/>
  <c r="O15" i="34" s="1"/>
  <c r="N14" i="34"/>
  <c r="O14" i="34"/>
  <c r="N13" i="34"/>
  <c r="O13" i="34"/>
  <c r="N12" i="34"/>
  <c r="O12" i="34"/>
  <c r="N11" i="34"/>
  <c r="O11" i="34" s="1"/>
  <c r="N10" i="34"/>
  <c r="O10" i="34" s="1"/>
  <c r="N9" i="34"/>
  <c r="O9" i="34" s="1"/>
  <c r="N8" i="34"/>
  <c r="O8" i="34"/>
  <c r="N7" i="34"/>
  <c r="O7" i="34"/>
  <c r="N6" i="34"/>
  <c r="O6" i="34"/>
  <c r="M5" i="34"/>
  <c r="M63" i="34" s="1"/>
  <c r="L5" i="34"/>
  <c r="L63" i="34" s="1"/>
  <c r="K5" i="34"/>
  <c r="K63" i="34" s="1"/>
  <c r="J5" i="34"/>
  <c r="I5" i="34"/>
  <c r="I63" i="34" s="1"/>
  <c r="H5" i="34"/>
  <c r="H63" i="34" s="1"/>
  <c r="G5" i="34"/>
  <c r="G63" i="34" s="1"/>
  <c r="F5" i="34"/>
  <c r="E5" i="34"/>
  <c r="D5" i="34"/>
  <c r="N60" i="33"/>
  <c r="O60" i="33" s="1"/>
  <c r="N61" i="33"/>
  <c r="O61" i="33"/>
  <c r="N62" i="33"/>
  <c r="O62" i="33"/>
  <c r="N32" i="33"/>
  <c r="O32" i="33" s="1"/>
  <c r="N33" i="33"/>
  <c r="O33" i="33"/>
  <c r="N34" i="33"/>
  <c r="O34" i="33" s="1"/>
  <c r="N35" i="33"/>
  <c r="O35" i="33" s="1"/>
  <c r="N36" i="33"/>
  <c r="O36" i="33"/>
  <c r="N37" i="33"/>
  <c r="O37" i="33"/>
  <c r="N38" i="33"/>
  <c r="O38" i="33" s="1"/>
  <c r="N39" i="33"/>
  <c r="O39" i="33"/>
  <c r="N40" i="33"/>
  <c r="O40" i="33" s="1"/>
  <c r="N41" i="33"/>
  <c r="O41" i="33" s="1"/>
  <c r="N42" i="33"/>
  <c r="O42" i="33"/>
  <c r="N18" i="33"/>
  <c r="O18" i="33"/>
  <c r="N19" i="33"/>
  <c r="O19" i="33" s="1"/>
  <c r="N20" i="33"/>
  <c r="O20" i="33"/>
  <c r="N21" i="33"/>
  <c r="O21" i="33" s="1"/>
  <c r="N22" i="33"/>
  <c r="O22" i="33" s="1"/>
  <c r="N23" i="33"/>
  <c r="O23" i="33"/>
  <c r="N24" i="33"/>
  <c r="O24" i="33"/>
  <c r="N25" i="33"/>
  <c r="O25" i="33" s="1"/>
  <c r="N26" i="33"/>
  <c r="O26" i="33"/>
  <c r="N27" i="33"/>
  <c r="O27" i="33" s="1"/>
  <c r="N28" i="33"/>
  <c r="O28" i="33" s="1"/>
  <c r="N29" i="33"/>
  <c r="O29" i="33"/>
  <c r="N30" i="33"/>
  <c r="O30" i="33"/>
  <c r="E31" i="33"/>
  <c r="F31" i="33"/>
  <c r="G31" i="33"/>
  <c r="H31" i="33"/>
  <c r="I31" i="33"/>
  <c r="J31" i="33"/>
  <c r="K31" i="33"/>
  <c r="L31" i="33"/>
  <c r="M31" i="33"/>
  <c r="D31" i="33"/>
  <c r="N31" i="33" s="1"/>
  <c r="O31" i="33" s="1"/>
  <c r="E17" i="33"/>
  <c r="E63" i="33" s="1"/>
  <c r="F17" i="33"/>
  <c r="G17" i="33"/>
  <c r="H17" i="33"/>
  <c r="I17" i="33"/>
  <c r="J17" i="33"/>
  <c r="K17" i="33"/>
  <c r="L17" i="33"/>
  <c r="M17" i="33"/>
  <c r="D17" i="33"/>
  <c r="E15" i="33"/>
  <c r="F15" i="33"/>
  <c r="G15" i="33"/>
  <c r="H15" i="33"/>
  <c r="I15" i="33"/>
  <c r="J15" i="33"/>
  <c r="K15" i="33"/>
  <c r="L15" i="33"/>
  <c r="M15" i="33"/>
  <c r="D15" i="33"/>
  <c r="N15" i="33" s="1"/>
  <c r="O15" i="33" s="1"/>
  <c r="E5" i="33"/>
  <c r="F5" i="33"/>
  <c r="F63" i="33" s="1"/>
  <c r="G5" i="33"/>
  <c r="H5" i="33"/>
  <c r="I5" i="33"/>
  <c r="I63" i="33" s="1"/>
  <c r="J5" i="33"/>
  <c r="K5" i="33"/>
  <c r="L5" i="33"/>
  <c r="M5" i="33"/>
  <c r="N5" i="33" s="1"/>
  <c r="O5" i="33" s="1"/>
  <c r="D5" i="33"/>
  <c r="E58" i="33"/>
  <c r="F58" i="33"/>
  <c r="G58" i="33"/>
  <c r="H58" i="33"/>
  <c r="N58" i="33" s="1"/>
  <c r="O58" i="33" s="1"/>
  <c r="I58" i="33"/>
  <c r="J58" i="33"/>
  <c r="K58" i="33"/>
  <c r="L58" i="33"/>
  <c r="M58" i="33"/>
  <c r="D58" i="33"/>
  <c r="N59" i="33"/>
  <c r="O59" i="33" s="1"/>
  <c r="N49" i="33"/>
  <c r="N50" i="33"/>
  <c r="O50" i="33"/>
  <c r="N51" i="33"/>
  <c r="O51" i="33" s="1"/>
  <c r="N52" i="33"/>
  <c r="O52" i="33" s="1"/>
  <c r="N53" i="33"/>
  <c r="O53" i="33" s="1"/>
  <c r="N54" i="33"/>
  <c r="O54" i="33"/>
  <c r="N55" i="33"/>
  <c r="O55" i="33" s="1"/>
  <c r="N56" i="33"/>
  <c r="O56" i="33"/>
  <c r="N57" i="33"/>
  <c r="O57" i="33" s="1"/>
  <c r="N48" i="33"/>
  <c r="O48" i="33" s="1"/>
  <c r="E47" i="33"/>
  <c r="F47" i="33"/>
  <c r="G47" i="33"/>
  <c r="H47" i="33"/>
  <c r="I47" i="33"/>
  <c r="J47" i="33"/>
  <c r="K47" i="33"/>
  <c r="L47" i="33"/>
  <c r="L63" i="33" s="1"/>
  <c r="M47" i="33"/>
  <c r="D47" i="33"/>
  <c r="N47" i="33" s="1"/>
  <c r="O47" i="33" s="1"/>
  <c r="E43" i="33"/>
  <c r="F43" i="33"/>
  <c r="N43" i="33" s="1"/>
  <c r="O43" i="33" s="1"/>
  <c r="G43" i="33"/>
  <c r="G63" i="33" s="1"/>
  <c r="H43" i="33"/>
  <c r="I43" i="33"/>
  <c r="J43" i="33"/>
  <c r="J63" i="33" s="1"/>
  <c r="K43" i="33"/>
  <c r="K63" i="33" s="1"/>
  <c r="L43" i="33"/>
  <c r="M43" i="33"/>
  <c r="D43" i="33"/>
  <c r="N45" i="33"/>
  <c r="O45" i="33" s="1"/>
  <c r="N46" i="33"/>
  <c r="O46" i="33"/>
  <c r="N44" i="33"/>
  <c r="O44" i="33"/>
  <c r="O49" i="33"/>
  <c r="N7" i="33"/>
  <c r="O7" i="33" s="1"/>
  <c r="N8" i="33"/>
  <c r="O8" i="33" s="1"/>
  <c r="N9" i="33"/>
  <c r="O9" i="33" s="1"/>
  <c r="N10" i="33"/>
  <c r="O10" i="33"/>
  <c r="N11" i="33"/>
  <c r="O11" i="33"/>
  <c r="N12" i="33"/>
  <c r="O12" i="33"/>
  <c r="N13" i="33"/>
  <c r="O13" i="33" s="1"/>
  <c r="N14" i="33"/>
  <c r="O14" i="33" s="1"/>
  <c r="N6" i="33"/>
  <c r="O6" i="33" s="1"/>
  <c r="N16" i="33"/>
  <c r="O16" i="33"/>
  <c r="M69" i="36"/>
  <c r="N51" i="37"/>
  <c r="O51" i="37"/>
  <c r="H73" i="37"/>
  <c r="N56" i="37"/>
  <c r="O56" i="37"/>
  <c r="D73" i="37"/>
  <c r="F68" i="38"/>
  <c r="K68" i="38"/>
  <c r="N15" i="38"/>
  <c r="O15" i="38" s="1"/>
  <c r="I68" i="38"/>
  <c r="N62" i="38"/>
  <c r="O62" i="38"/>
  <c r="N33" i="38"/>
  <c r="O33" i="38" s="1"/>
  <c r="J75" i="39"/>
  <c r="H75" i="39"/>
  <c r="K75" i="39"/>
  <c r="N67" i="39"/>
  <c r="O67" i="39" s="1"/>
  <c r="I75" i="39"/>
  <c r="G75" i="39"/>
  <c r="N23" i="39"/>
  <c r="O23" i="39" s="1"/>
  <c r="D75" i="39"/>
  <c r="D63" i="34"/>
  <c r="N17" i="33"/>
  <c r="O17" i="33" s="1"/>
  <c r="F75" i="39"/>
  <c r="J70" i="40"/>
  <c r="F70" i="40"/>
  <c r="E70" i="40"/>
  <c r="H70" i="40"/>
  <c r="L70" i="40"/>
  <c r="N51" i="40"/>
  <c r="O51" i="40" s="1"/>
  <c r="N65" i="40"/>
  <c r="O65" i="40"/>
  <c r="K70" i="40"/>
  <c r="N19" i="40"/>
  <c r="O19" i="40" s="1"/>
  <c r="G70" i="40"/>
  <c r="N56" i="40"/>
  <c r="O56" i="40"/>
  <c r="N38" i="40"/>
  <c r="O38" i="40" s="1"/>
  <c r="D70" i="40"/>
  <c r="N23" i="40"/>
  <c r="O23" i="40"/>
  <c r="M71" i="41"/>
  <c r="L71" i="41"/>
  <c r="N53" i="41"/>
  <c r="O53" i="41" s="1"/>
  <c r="J71" i="41"/>
  <c r="N19" i="41"/>
  <c r="O19" i="41" s="1"/>
  <c r="K71" i="41"/>
  <c r="N67" i="41"/>
  <c r="O67" i="41"/>
  <c r="F71" i="41"/>
  <c r="E71" i="41"/>
  <c r="H71" i="41"/>
  <c r="N58" i="41"/>
  <c r="O58" i="41"/>
  <c r="I71" i="41"/>
  <c r="N40" i="41"/>
  <c r="O40" i="41" s="1"/>
  <c r="G71" i="41"/>
  <c r="N24" i="41"/>
  <c r="O24" i="41" s="1"/>
  <c r="D71" i="41"/>
  <c r="N71" i="41" s="1"/>
  <c r="O71" i="41" s="1"/>
  <c r="N5" i="41"/>
  <c r="O5" i="41" s="1"/>
  <c r="M73" i="42"/>
  <c r="L73" i="42"/>
  <c r="K73" i="42"/>
  <c r="N19" i="42"/>
  <c r="O19" i="42"/>
  <c r="N51" i="42"/>
  <c r="O51" i="42" s="1"/>
  <c r="J73" i="42"/>
  <c r="I73" i="42"/>
  <c r="H73" i="42"/>
  <c r="N56" i="42"/>
  <c r="O56" i="42" s="1"/>
  <c r="E73" i="42"/>
  <c r="F73" i="42"/>
  <c r="N39" i="42"/>
  <c r="O39" i="42" s="1"/>
  <c r="N23" i="42"/>
  <c r="O23" i="42"/>
  <c r="D73" i="42"/>
  <c r="K75" i="43"/>
  <c r="M75" i="43"/>
  <c r="N19" i="43"/>
  <c r="O19" i="43"/>
  <c r="L75" i="43"/>
  <c r="N53" i="43"/>
  <c r="O53" i="43"/>
  <c r="J75" i="43"/>
  <c r="I75" i="43"/>
  <c r="N5" i="43"/>
  <c r="O5" i="43"/>
  <c r="H75" i="43"/>
  <c r="N68" i="43"/>
  <c r="O68" i="43" s="1"/>
  <c r="N58" i="43"/>
  <c r="O58" i="43"/>
  <c r="E75" i="43"/>
  <c r="F75" i="43"/>
  <c r="G75" i="43"/>
  <c r="N41" i="43"/>
  <c r="O41" i="43"/>
  <c r="N23" i="43"/>
  <c r="O23" i="43"/>
  <c r="D75" i="43"/>
  <c r="N75" i="43" s="1"/>
  <c r="O75" i="43" s="1"/>
  <c r="M73" i="44"/>
  <c r="N19" i="44"/>
  <c r="O19" i="44" s="1"/>
  <c r="K73" i="44"/>
  <c r="L73" i="44"/>
  <c r="F73" i="44"/>
  <c r="J73" i="44"/>
  <c r="N51" i="44"/>
  <c r="O51" i="44"/>
  <c r="H73" i="44"/>
  <c r="N65" i="44"/>
  <c r="O65" i="44" s="1"/>
  <c r="I73" i="44"/>
  <c r="G73" i="44"/>
  <c r="N56" i="44"/>
  <c r="O56" i="44"/>
  <c r="N37" i="44"/>
  <c r="O37" i="44" s="1"/>
  <c r="E73" i="44"/>
  <c r="D73" i="44"/>
  <c r="N73" i="44" s="1"/>
  <c r="O73" i="44" s="1"/>
  <c r="N23" i="44"/>
  <c r="O23" i="44" s="1"/>
  <c r="N5" i="44"/>
  <c r="O5" i="44" s="1"/>
  <c r="N17" i="45"/>
  <c r="O17" i="45"/>
  <c r="N5" i="45"/>
  <c r="O5" i="45" s="1"/>
  <c r="M71" i="45"/>
  <c r="N49" i="45"/>
  <c r="O49" i="45"/>
  <c r="J71" i="45"/>
  <c r="K71" i="45"/>
  <c r="L71" i="45"/>
  <c r="F71" i="45"/>
  <c r="N64" i="45"/>
  <c r="O64" i="45" s="1"/>
  <c r="E71" i="45"/>
  <c r="H71" i="45"/>
  <c r="N54" i="45"/>
  <c r="O54" i="45"/>
  <c r="I71" i="45"/>
  <c r="G71" i="45"/>
  <c r="N35" i="45"/>
  <c r="O35" i="45" s="1"/>
  <c r="N21" i="45"/>
  <c r="O21" i="45"/>
  <c r="D71" i="45"/>
  <c r="N71" i="45" s="1"/>
  <c r="O71" i="45" s="1"/>
  <c r="O49" i="46"/>
  <c r="P49" i="46" s="1"/>
  <c r="O42" i="46"/>
  <c r="P42" i="46"/>
  <c r="O39" i="46"/>
  <c r="P39" i="46" s="1"/>
  <c r="O30" i="46"/>
  <c r="P30" i="46" s="1"/>
  <c r="K52" i="46"/>
  <c r="O20" i="46"/>
  <c r="P20" i="46" s="1"/>
  <c r="M52" i="46"/>
  <c r="O15" i="46"/>
  <c r="P15" i="46" s="1"/>
  <c r="L52" i="46"/>
  <c r="N52" i="46"/>
  <c r="F52" i="46"/>
  <c r="J52" i="46"/>
  <c r="D52" i="46"/>
  <c r="O52" i="46" s="1"/>
  <c r="P52" i="46" s="1"/>
  <c r="E52" i="46"/>
  <c r="G52" i="46"/>
  <c r="H52" i="46"/>
  <c r="I52" i="46"/>
  <c r="O5" i="46"/>
  <c r="P5" i="46"/>
  <c r="O69" i="47" l="1"/>
  <c r="P69" i="47" s="1"/>
  <c r="N65" i="35"/>
  <c r="O65" i="35" s="1"/>
  <c r="N69" i="36"/>
  <c r="O69" i="36" s="1"/>
  <c r="N63" i="34"/>
  <c r="O63" i="34" s="1"/>
  <c r="N70" i="40"/>
  <c r="O70" i="40" s="1"/>
  <c r="N63" i="36"/>
  <c r="O63" i="36" s="1"/>
  <c r="N5" i="34"/>
  <c r="O5" i="34" s="1"/>
  <c r="M63" i="33"/>
  <c r="N5" i="40"/>
  <c r="O5" i="40" s="1"/>
  <c r="L68" i="38"/>
  <c r="N68" i="38" s="1"/>
  <c r="O68" i="38" s="1"/>
  <c r="K73" i="37"/>
  <c r="N73" i="37" s="1"/>
  <c r="O73" i="37" s="1"/>
  <c r="D63" i="33"/>
  <c r="N63" i="33" s="1"/>
  <c r="O63" i="33" s="1"/>
  <c r="L75" i="39"/>
  <c r="G73" i="42"/>
  <c r="N73" i="42" s="1"/>
  <c r="O73" i="42" s="1"/>
  <c r="N5" i="35"/>
  <c r="O5" i="35" s="1"/>
  <c r="N58" i="34"/>
  <c r="O58" i="34" s="1"/>
  <c r="E75" i="39"/>
  <c r="N75" i="39" s="1"/>
  <c r="O75" i="39" s="1"/>
  <c r="N39" i="39"/>
  <c r="O39" i="39" s="1"/>
  <c r="N18" i="35"/>
  <c r="O18" i="35" s="1"/>
  <c r="N5" i="36"/>
  <c r="O5" i="36" s="1"/>
  <c r="H63" i="33"/>
  <c r="N45" i="38"/>
  <c r="O45" i="38" s="1"/>
  <c r="N52" i="39"/>
  <c r="O52" i="39" s="1"/>
</calcChain>
</file>

<file path=xl/sharedStrings.xml><?xml version="1.0" encoding="utf-8"?>
<sst xmlns="http://schemas.openxmlformats.org/spreadsheetml/2006/main" count="1272" uniqueCount="192">
  <si>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</si>
  <si>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</si>
  <si>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</si>
  <si>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</si>
  <si>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</si>
  <si>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</si>
  <si>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</si>
  <si>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</si>
  <si>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</si>
  <si>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</si>
  <si>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</si>
  <si>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Discretionary Sales Surtaxes</t>
  </si>
  <si>
    <t>Utility Service Tax - Electricity</t>
  </si>
  <si>
    <t>Utility Service Tax - Water</t>
  </si>
  <si>
    <t>Utility Service Tax - Gas</t>
  </si>
  <si>
    <t>Utility Service Tax - Fuel Oil</t>
  </si>
  <si>
    <t>Utility Service Tax - Propane</t>
  </si>
  <si>
    <t>Communications Services Taxes</t>
  </si>
  <si>
    <t>Permits, Fees, and Special Assessments</t>
  </si>
  <si>
    <t>Federal Grant - Public Safety</t>
  </si>
  <si>
    <t>Intergovernmental Revenue</t>
  </si>
  <si>
    <t>Federal Grant - Economic Environment</t>
  </si>
  <si>
    <t>Federal Grant - Culture / Recreation</t>
  </si>
  <si>
    <t>State Grant - Public Safety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</si>
  <si>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</si>
  <si>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</si>
  <si>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</si>
  <si>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</si>
  <si>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</si>
  <si>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</si>
  <si>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Other</t>
  </si>
  <si>
    <t>Grants from Other Local Units - Public Safety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</si>
  <si>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</si>
  <si>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</si>
  <si>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</si>
  <si>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</si>
  <si>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</si>
  <si>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</si>
  <si>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</si>
  <si>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</si>
  <si>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Public Safety - Law Enforcement Services</t>
  </si>
  <si>
    <t>Public Safety - Fire Protection</t>
  </si>
  <si>
    <t>Public Safety - Protective Inspection Fees</t>
  </si>
  <si>
    <t>Physical Environment - Garbage / Solid Waste</t>
  </si>
  <si>
    <t>Physical Environment - Water / Sewer Combination Utility</t>
  </si>
  <si>
    <t>Physical Environment - Cemetary</t>
  </si>
  <si>
    <t>Transportation (User Fees) - Airports</t>
  </si>
  <si>
    <t>Transportation (User Fees) - Other Transportation Charges</t>
  </si>
  <si>
    <t>Human Services - Animal Control and Shelter Fees</t>
  </si>
  <si>
    <t>Culture / Recreation - Parks and Recreation</t>
  </si>
  <si>
    <t>Culture / Recreation - Special Recreation Facilities</t>
  </si>
  <si>
    <t>Total - All Account Codes</t>
  </si>
  <si>
    <t>Local Fiscal Year Ended September 30, 2009</t>
  </si>
  <si>
    <t>Court-Ordered Judgments and Fines - As Decided by County Court Criminal</t>
  </si>
  <si>
    <t>Court-Ordered Judgments and Fines - As Decided by County Court Civil</t>
  </si>
  <si>
    <t>Other Judgments, Fines, and Forfeits</t>
  </si>
  <si>
    <t>Interest and Other Earnings - Interest</t>
  </si>
  <si>
    <t>Interest and Other Earnings - Dividends</t>
  </si>
  <si>
    <t>Interest and Other Earnings - Net Increase (Decrease) in Fair Value of Investments</t>
  </si>
  <si>
    <t>Rents and Royalties</t>
  </si>
  <si>
    <t>Disposition of Fixed Assets</t>
  </si>
  <si>
    <t>Contributions and Donations from Private Sources</t>
  </si>
  <si>
    <t>Licenses</t>
  </si>
  <si>
    <t>Pension Fund Contributions</t>
  </si>
  <si>
    <t>Other Miscellaneous Revenues - Slot Machine Proceeds</t>
  </si>
  <si>
    <t>Other Miscellaneous Revenues - Other</t>
  </si>
  <si>
    <t>Non-Operating - Inter-Fund Group Transfers In</t>
  </si>
  <si>
    <t>Proprietary Non-Operating Sources - Capital Contributions from Federal Government</t>
  </si>
  <si>
    <t>Proprietary Non-Operating Sources - Capital Contributions from State Government</t>
  </si>
  <si>
    <t>Proprietary Non-Operating Sources - Capital Contributions from Other Public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</si>
  <si>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</si>
  <si>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</si>
  <si>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</si>
  <si>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</si>
  <si>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</si>
  <si>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</si>
  <si>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</si>
  <si>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Palatka Revenues Reported by Account Code and Fund Type</t>
  </si>
  <si>
    <t>Local Fiscal Year Ended September 30, 2010</t>
  </si>
  <si>
    <t>County Ninth-Cent Voted Fuel Tax</t>
  </si>
  <si>
    <t>Local Business Tax</t>
  </si>
  <si>
    <t>Federal Payments in Lieu of Taxes</t>
  </si>
  <si>
    <t>Fines - Local Ordinance Violations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</si>
  <si>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</si>
  <si>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</si>
  <si>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</si>
  <si>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Other General Taxes</t>
  </si>
  <si>
    <t>Franchise Fee - Electricity</t>
  </si>
  <si>
    <t>Federal Grant - General Government</t>
  </si>
  <si>
    <t>State Grant - General Government</t>
  </si>
  <si>
    <t>State Grant - Transportation - Other Transportation</t>
  </si>
  <si>
    <t>State Shared Revenues - General Gov't - Sales and Uses Taxes to Counties</t>
  </si>
  <si>
    <t>State Shared Revenues - Transportation - Other Transportation</t>
  </si>
  <si>
    <t>State Payments in Lieu of Taxes</t>
  </si>
  <si>
    <t>Other Charges for Services</t>
  </si>
  <si>
    <t>2011 Municipal Population:</t>
  </si>
  <si>
    <t>Local Fiscal Year Ended September 30, 2012</t>
  </si>
  <si>
    <t>First Local Option Fuel Tax (1 to 6 Cents)</t>
  </si>
  <si>
    <t>Second Local Option Fuel Tax (1 to 5 Cents)</t>
  </si>
  <si>
    <t>Fire Insurance Premium Tax for Firefighters' Pension</t>
  </si>
  <si>
    <t>Casualty Insurance Premium Tax for Police Officers' Retirement</t>
  </si>
  <si>
    <t>Culture / Recreation - Cultural Services</t>
  </si>
  <si>
    <t>Proceeds - Installment Purchases and Capital Lease Proceeds</t>
  </si>
  <si>
    <t>2012 Municipal Population:</t>
  </si>
  <si>
    <t>Local Fiscal Year Ended September 30, 2013</t>
  </si>
  <si>
    <t>Insurance Premium Tax for Firefighters' Pension</t>
  </si>
  <si>
    <t>Insurance Premium Tax for Police Officers' Retirement</t>
  </si>
  <si>
    <t>Communications Services Taxes (Chapter 202, F.S.)</t>
  </si>
  <si>
    <t>Local Business Tax (Chapter 205, F.S.)</t>
  </si>
  <si>
    <t>State Grant - Economic Environment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</si>
  <si>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</si>
  <si>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</si>
  <si>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</si>
  <si>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</si>
  <si>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Transportation - Airports</t>
  </si>
  <si>
    <t>Sales - Disposition of Fixed Assets</t>
  </si>
  <si>
    <t>Sales - Sale of Surplus Materials and Scrap</t>
  </si>
  <si>
    <t>Proceeds - Debt Proceeds</t>
  </si>
  <si>
    <t>Proprietary Non-Operating - State Grants and Donations</t>
  </si>
  <si>
    <t>Proprietary Non-Operating - Capital Contributions from Federal Government</t>
  </si>
  <si>
    <t>Proprietary Non-Operating - Capital Contributions from State Government</t>
  </si>
  <si>
    <t>2013 Municipal Population:</t>
  </si>
  <si>
    <t>Local Fiscal Year Ended September 30, 2008</t>
  </si>
  <si>
    <t>Permits and Franchise Fees</t>
  </si>
  <si>
    <t>Other Permits and Fees</t>
  </si>
  <si>
    <t>Federal Grant - Transportation - Other Transportation</t>
  </si>
  <si>
    <t>State Shared Revenues - Public Safety - Other Public Safety</t>
  </si>
  <si>
    <t>State Shared Revenues - Transportation - Airport Development</t>
  </si>
  <si>
    <t>State Shared Revenues - Culture / Recreation</t>
  </si>
  <si>
    <t>Grants from Other Local Units - Other</t>
  </si>
  <si>
    <t>Impact Fees - Public Safety</t>
  </si>
  <si>
    <t>Impact Fees - Physical Environment</t>
  </si>
  <si>
    <t>Impact Fees - Transportation</t>
  </si>
  <si>
    <t>Other Miscellaneous Revenues - Settlements</t>
  </si>
  <si>
    <t>2008 Municipal Population:</t>
  </si>
  <si>
    <t>Local Fiscal Year Ended September 30, 2014</t>
  </si>
  <si>
    <t>Other Permits, Fees, and Special Assessments</t>
  </si>
  <si>
    <t>Grants from Other Local Units - Culture / Recreation</t>
  </si>
  <si>
    <t>General Government - Other General Government Charges and Fees</t>
  </si>
  <si>
    <t>Proprietary Non-Operating - Capital Contributions from Other Public Source</t>
  </si>
  <si>
    <t>Non-Operating - Special Items (Gain)</t>
  </si>
  <si>
    <t>2014 Municipal Population:</t>
  </si>
  <si>
    <t>Local Fiscal Year Ended September 30, 2015</t>
  </si>
  <si>
    <t>General Government - Administrative Service Fees</t>
  </si>
  <si>
    <t>2015 Municipal Population:</t>
  </si>
  <si>
    <t>Local Fiscal Year Ended September 30, 2016</t>
  </si>
  <si>
    <t>Utility Service Tax - Other</t>
  </si>
  <si>
    <t>Special Assessments - Charges for Public Services</t>
  </si>
  <si>
    <t>Federal Grant - Physical Environment - Other Physical Environment</t>
  </si>
  <si>
    <t>State Grant - Transportation - Mass Transit</t>
  </si>
  <si>
    <t>General Government - Recording Fees</t>
  </si>
  <si>
    <t>2016 Municipal Population:</t>
  </si>
  <si>
    <t>Local Fiscal Year Ended September 30, 2017</t>
  </si>
  <si>
    <t>Grants from Other Local Units - Physical Environment</t>
  </si>
  <si>
    <t>Proprietary Non-Operating - Federal Grants and Donations</t>
  </si>
  <si>
    <t>Proprietary Non-Operating - Other Grants and Donations</t>
  </si>
  <si>
    <t>2017 Municipal Population:</t>
  </si>
  <si>
    <t>Local Fiscal Year Ended September 30, 2018</t>
  </si>
  <si>
    <t>2018 Municipal Population:</t>
  </si>
  <si>
    <t>Local Fiscal Year Ended September 30, 2019</t>
  </si>
  <si>
    <t>Physical Environment - Gas Utility</t>
  </si>
  <si>
    <t>2019 Municipal Population:</t>
  </si>
  <si>
    <t>Local Fiscal Year Ended September 30, 2020</t>
  </si>
  <si>
    <t>State Shared Revenues - General Government - Local Government Half-Cent Sales Tax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</si>
  <si>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</si>
  <si>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</si>
  <si>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</si>
  <si>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</si>
  <si>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</si>
  <si>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</si>
  <si>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</si>
  <si>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</si>
  <si>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</si>
  <si>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</si>
  <si>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Franchise Fee - Gas</t>
  </si>
  <si>
    <t>Special Assessments - Capital Improvement</t>
  </si>
  <si>
    <t>Intergovernmental Revenues</t>
  </si>
  <si>
    <t>Federal Grant - American Rescue Plan Act Funds</t>
  </si>
  <si>
    <t>State Shared Revenues - General Government - Municipal Revenue Sharing Program</t>
  </si>
  <si>
    <t>State Shared Revenues - General Government - Distribution of Sales and Use Taxes to Counties</t>
  </si>
  <si>
    <t>State Shared Revenues - Transportation - Fuel Tax Refunds and Credits</t>
  </si>
  <si>
    <t>Culture / Recreation - Special Events</t>
  </si>
  <si>
    <t>Court-Related Revenues - Restricted Board Revenue - Law Library</t>
  </si>
  <si>
    <t>Contributions from Enterprise Operations</t>
  </si>
  <si>
    <t>2021 Municipal Population:</t>
  </si>
  <si>
    <t>Local Fiscal Year Ended September 30, 2022</t>
  </si>
  <si>
    <t>State Grant - Physical Environment - Other Physical Environment</t>
  </si>
  <si>
    <t>State Shared Revenues - General Government - Local Government Half-Cent Sales Tax Program</t>
  </si>
  <si>
    <t>Proprietary Non-Operating Sources - Federal Grants and Donations</t>
  </si>
  <si>
    <t>Proprietary Non-Operating Sources - State Grants and Donations</t>
  </si>
  <si>
    <t>Proprietary Non-Operating Sources - Other Non-Operating Sources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</si>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</sst>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  <xf numFmtId="0" fontId="0" fillId="0" borderId="3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3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77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185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70</v>
      </c>
      <c r="B3" s="65"/>
      <c r="C3" s="66"/>
      <c r="D3" s="70" t="s">
        <v>33</v>
      </c>
      <c r="E3" s="71"/>
      <c r="F3" s="71"/>
      <c r="G3" s="71"/>
      <c r="H3" s="72"/>
      <c r="I3" s="70" t="s">
        <v>34</v>
      </c>
      <c r="J3" s="72"/>
      <c r="K3" s="70" t="s">
        <v>36</v>
      </c>
      <c r="L3" s="71"/>
      <c r="M3" s="72"/>
      <c r="N3" s="36"/>
      <c r="O3" s="37"/>
      <c r="P3" s="73" t="s">
        <v>166</v>
      </c>
      <c r="Q3" s="11"/>
      <c r="R3"/>
    </row>
    <row r="4" spans="1:134" ht="32.25" customHeight="1" thickBot="1">
      <c r="A4" s="67"/>
      <c r="B4" s="68"/>
      <c r="C4" s="69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167</v>
      </c>
      <c r="N4" s="35" t="s">
        <v>9</v>
      </c>
      <c r="O4" s="35" t="s">
        <v>168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169</v>
      </c>
      <c r="B5" s="26"/>
      <c r="C5" s="26"/>
      <c r="D5" s="27">
        <f t="shared" ref="D5:N5" si="0">SUM(D6:D14)</f>
        <v>5244961</v>
      </c>
      <c r="E5" s="27">
        <f t="shared" si="0"/>
        <v>617586</v>
      </c>
      <c r="F5" s="27">
        <f t="shared" si="0"/>
        <v>0</v>
      </c>
      <c r="G5" s="27">
        <f t="shared" si="0"/>
        <v>1336665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7199212</v>
      </c>
      <c r="P5" s="33">
        <f t="shared" ref="P5:P36" si="1">(O5/P$71)</f>
        <v>683.75078355019468</v>
      </c>
      <c r="Q5" s="6"/>
    </row>
    <row r="6" spans="1:134">
      <c r="A6" s="12"/>
      <c r="B6" s="25">
        <v>311</v>
      </c>
      <c r="C6" s="20" t="s">
        <v>2</v>
      </c>
      <c r="D6" s="46">
        <v>2955403</v>
      </c>
      <c r="E6" s="46">
        <v>617586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3572989</v>
      </c>
      <c r="P6" s="47">
        <f t="shared" si="1"/>
        <v>339.34742140754105</v>
      </c>
      <c r="Q6" s="9"/>
    </row>
    <row r="7" spans="1:134">
      <c r="A7" s="12"/>
      <c r="B7" s="25">
        <v>312.41000000000003</v>
      </c>
      <c r="C7" s="20" t="s">
        <v>170</v>
      </c>
      <c r="D7" s="46">
        <v>329927</v>
      </c>
      <c r="E7" s="46">
        <v>0</v>
      </c>
      <c r="F7" s="46">
        <v>0</v>
      </c>
      <c r="G7" s="46">
        <v>1336665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1666592</v>
      </c>
      <c r="P7" s="47">
        <f t="shared" si="1"/>
        <v>158.28587710133917</v>
      </c>
      <c r="Q7" s="9"/>
    </row>
    <row r="8" spans="1:134">
      <c r="A8" s="12"/>
      <c r="B8" s="25">
        <v>312.43</v>
      </c>
      <c r="C8" s="20" t="s">
        <v>171</v>
      </c>
      <c r="D8" s="46">
        <v>221241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221241</v>
      </c>
      <c r="P8" s="47">
        <f t="shared" si="1"/>
        <v>21.012536803115207</v>
      </c>
      <c r="Q8" s="9"/>
    </row>
    <row r="9" spans="1:134">
      <c r="A9" s="12"/>
      <c r="B9" s="25">
        <v>314.10000000000002</v>
      </c>
      <c r="C9" s="20" t="s">
        <v>12</v>
      </c>
      <c r="D9" s="46">
        <v>930479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930479</v>
      </c>
      <c r="P9" s="47">
        <f t="shared" si="1"/>
        <v>88.372969892677361</v>
      </c>
      <c r="Q9" s="9"/>
    </row>
    <row r="10" spans="1:134">
      <c r="A10" s="12"/>
      <c r="B10" s="25">
        <v>314.3</v>
      </c>
      <c r="C10" s="20" t="s">
        <v>13</v>
      </c>
      <c r="D10" s="46">
        <v>262211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262211</v>
      </c>
      <c r="P10" s="47">
        <f t="shared" si="1"/>
        <v>24.903694557887739</v>
      </c>
      <c r="Q10" s="9"/>
    </row>
    <row r="11" spans="1:134">
      <c r="A11" s="12"/>
      <c r="B11" s="25">
        <v>314.39999999999998</v>
      </c>
      <c r="C11" s="20" t="s">
        <v>14</v>
      </c>
      <c r="D11" s="46">
        <v>100871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100871</v>
      </c>
      <c r="P11" s="47">
        <f t="shared" si="1"/>
        <v>9.5803020229841387</v>
      </c>
      <c r="Q11" s="9"/>
    </row>
    <row r="12" spans="1:134">
      <c r="A12" s="12"/>
      <c r="B12" s="25">
        <v>314.8</v>
      </c>
      <c r="C12" s="20" t="s">
        <v>16</v>
      </c>
      <c r="D12" s="46">
        <v>4804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4804</v>
      </c>
      <c r="P12" s="47">
        <f t="shared" si="1"/>
        <v>0.45626365276854403</v>
      </c>
      <c r="Q12" s="9"/>
    </row>
    <row r="13" spans="1:134">
      <c r="A13" s="12"/>
      <c r="B13" s="25">
        <v>315.10000000000002</v>
      </c>
      <c r="C13" s="20" t="s">
        <v>172</v>
      </c>
      <c r="D13" s="46">
        <v>334871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334871</v>
      </c>
      <c r="P13" s="47">
        <f t="shared" si="1"/>
        <v>31.804634818121379</v>
      </c>
      <c r="Q13" s="9"/>
    </row>
    <row r="14" spans="1:134">
      <c r="A14" s="12"/>
      <c r="B14" s="25">
        <v>316</v>
      </c>
      <c r="C14" s="20" t="s">
        <v>108</v>
      </c>
      <c r="D14" s="46">
        <v>105154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105154</v>
      </c>
      <c r="P14" s="47">
        <f t="shared" si="1"/>
        <v>9.987083293760092</v>
      </c>
      <c r="Q14" s="9"/>
    </row>
    <row r="15" spans="1:134" ht="15.75">
      <c r="A15" s="29" t="s">
        <v>18</v>
      </c>
      <c r="B15" s="30"/>
      <c r="C15" s="31"/>
      <c r="D15" s="32">
        <f t="shared" ref="D15:N15" si="3">SUM(D16:D19)</f>
        <v>2781263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2781263</v>
      </c>
      <c r="P15" s="45">
        <f t="shared" si="1"/>
        <v>264.15262608034953</v>
      </c>
      <c r="Q15" s="10"/>
    </row>
    <row r="16" spans="1:134">
      <c r="A16" s="12"/>
      <c r="B16" s="25">
        <v>322</v>
      </c>
      <c r="C16" s="20" t="s">
        <v>173</v>
      </c>
      <c r="D16" s="46">
        <v>44760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44760</v>
      </c>
      <c r="P16" s="47">
        <f t="shared" si="1"/>
        <v>4.2511159654288155</v>
      </c>
      <c r="Q16" s="9"/>
    </row>
    <row r="17" spans="1:17">
      <c r="A17" s="12"/>
      <c r="B17" s="25">
        <v>323.10000000000002</v>
      </c>
      <c r="C17" s="20" t="s">
        <v>87</v>
      </c>
      <c r="D17" s="46">
        <v>949633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19" si="4">SUM(D17:N17)</f>
        <v>949633</v>
      </c>
      <c r="P17" s="47">
        <f t="shared" si="1"/>
        <v>90.192136005318645</v>
      </c>
      <c r="Q17" s="9"/>
    </row>
    <row r="18" spans="1:17">
      <c r="A18" s="12"/>
      <c r="B18" s="25">
        <v>323.39999999999998</v>
      </c>
      <c r="C18" s="20" t="s">
        <v>174</v>
      </c>
      <c r="D18" s="46">
        <v>220656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220656</v>
      </c>
      <c r="P18" s="47">
        <f t="shared" si="1"/>
        <v>20.956975971127363</v>
      </c>
      <c r="Q18" s="9"/>
    </row>
    <row r="19" spans="1:17">
      <c r="A19" s="12"/>
      <c r="B19" s="25">
        <v>325.10000000000002</v>
      </c>
      <c r="C19" s="20" t="s">
        <v>175</v>
      </c>
      <c r="D19" s="46">
        <v>1566214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1566214</v>
      </c>
      <c r="P19" s="47">
        <f t="shared" si="1"/>
        <v>148.75239813847469</v>
      </c>
      <c r="Q19" s="9"/>
    </row>
    <row r="20" spans="1:17" ht="15.75">
      <c r="A20" s="29" t="s">
        <v>176</v>
      </c>
      <c r="B20" s="30"/>
      <c r="C20" s="31"/>
      <c r="D20" s="32">
        <f t="shared" ref="D20:N20" si="5">SUM(D21:D33)</f>
        <v>3894492</v>
      </c>
      <c r="E20" s="32">
        <f t="shared" si="5"/>
        <v>0</v>
      </c>
      <c r="F20" s="32">
        <f t="shared" si="5"/>
        <v>0</v>
      </c>
      <c r="G20" s="32">
        <f t="shared" si="5"/>
        <v>2209012</v>
      </c>
      <c r="H20" s="32">
        <f t="shared" si="5"/>
        <v>0</v>
      </c>
      <c r="I20" s="32">
        <f t="shared" si="5"/>
        <v>425000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5"/>
        <v>0</v>
      </c>
      <c r="O20" s="44">
        <f>SUM(D20:N20)</f>
        <v>6528504</v>
      </c>
      <c r="P20" s="45">
        <f t="shared" si="1"/>
        <v>620.04976730933618</v>
      </c>
      <c r="Q20" s="10"/>
    </row>
    <row r="21" spans="1:17">
      <c r="A21" s="12"/>
      <c r="B21" s="25">
        <v>331.1</v>
      </c>
      <c r="C21" s="20" t="s">
        <v>88</v>
      </c>
      <c r="D21" s="46">
        <v>2617211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>SUM(D21:N21)</f>
        <v>2617211</v>
      </c>
      <c r="P21" s="47">
        <f t="shared" si="1"/>
        <v>248.57165922689714</v>
      </c>
      <c r="Q21" s="9"/>
    </row>
    <row r="22" spans="1:17">
      <c r="A22" s="12"/>
      <c r="B22" s="25">
        <v>331.2</v>
      </c>
      <c r="C22" s="20" t="s">
        <v>19</v>
      </c>
      <c r="D22" s="46">
        <v>84485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84485</v>
      </c>
      <c r="P22" s="47">
        <f t="shared" si="1"/>
        <v>8.0240288726374782</v>
      </c>
      <c r="Q22" s="9"/>
    </row>
    <row r="23" spans="1:17">
      <c r="A23" s="12"/>
      <c r="B23" s="25">
        <v>331.39</v>
      </c>
      <c r="C23" s="20" t="s">
        <v>148</v>
      </c>
      <c r="D23" s="46">
        <v>0</v>
      </c>
      <c r="E23" s="46">
        <v>0</v>
      </c>
      <c r="F23" s="46">
        <v>0</v>
      </c>
      <c r="G23" s="46">
        <v>1608066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31" si="6">SUM(D23:N23)</f>
        <v>1608066</v>
      </c>
      <c r="P23" s="47">
        <f t="shared" si="1"/>
        <v>152.72732453224427</v>
      </c>
      <c r="Q23" s="9"/>
    </row>
    <row r="24" spans="1:17">
      <c r="A24" s="12"/>
      <c r="B24" s="25">
        <v>333</v>
      </c>
      <c r="C24" s="20" t="s">
        <v>81</v>
      </c>
      <c r="D24" s="46">
        <v>10629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10629</v>
      </c>
      <c r="P24" s="47">
        <f t="shared" si="1"/>
        <v>1.0094975781175801</v>
      </c>
      <c r="Q24" s="9"/>
    </row>
    <row r="25" spans="1:17">
      <c r="A25" s="12"/>
      <c r="B25" s="25">
        <v>334.39</v>
      </c>
      <c r="C25" s="20" t="s">
        <v>186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425000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425000</v>
      </c>
      <c r="P25" s="47">
        <f t="shared" si="1"/>
        <v>40.364706999715075</v>
      </c>
      <c r="Q25" s="9"/>
    </row>
    <row r="26" spans="1:17">
      <c r="A26" s="12"/>
      <c r="B26" s="25">
        <v>334.5</v>
      </c>
      <c r="C26" s="20" t="s">
        <v>109</v>
      </c>
      <c r="D26" s="46">
        <v>34158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34158</v>
      </c>
      <c r="P26" s="47">
        <f t="shared" si="1"/>
        <v>3.2441827334029822</v>
      </c>
      <c r="Q26" s="9"/>
    </row>
    <row r="27" spans="1:17">
      <c r="A27" s="12"/>
      <c r="B27" s="25">
        <v>335.125</v>
      </c>
      <c r="C27" s="20" t="s">
        <v>178</v>
      </c>
      <c r="D27" s="46">
        <v>498613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498613</v>
      </c>
      <c r="P27" s="47">
        <f t="shared" si="1"/>
        <v>47.356159179409254</v>
      </c>
      <c r="Q27" s="9"/>
    </row>
    <row r="28" spans="1:17">
      <c r="A28" s="12"/>
      <c r="B28" s="25">
        <v>335.14</v>
      </c>
      <c r="C28" s="20" t="s">
        <v>111</v>
      </c>
      <c r="D28" s="46">
        <v>5360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5360</v>
      </c>
      <c r="P28" s="47">
        <f t="shared" si="1"/>
        <v>0.50907018710228891</v>
      </c>
      <c r="Q28" s="9"/>
    </row>
    <row r="29" spans="1:17">
      <c r="A29" s="12"/>
      <c r="B29" s="25">
        <v>335.15</v>
      </c>
      <c r="C29" s="20" t="s">
        <v>112</v>
      </c>
      <c r="D29" s="46">
        <v>11199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11199</v>
      </c>
      <c r="P29" s="47">
        <f t="shared" si="1"/>
        <v>1.0636337733877861</v>
      </c>
      <c r="Q29" s="9"/>
    </row>
    <row r="30" spans="1:17">
      <c r="A30" s="12"/>
      <c r="B30" s="25">
        <v>335.18</v>
      </c>
      <c r="C30" s="20" t="s">
        <v>187</v>
      </c>
      <c r="D30" s="46">
        <v>617066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617066</v>
      </c>
      <c r="P30" s="47">
        <f t="shared" si="1"/>
        <v>58.60632538702631</v>
      </c>
      <c r="Q30" s="9"/>
    </row>
    <row r="31" spans="1:17">
      <c r="A31" s="12"/>
      <c r="B31" s="25">
        <v>335.21</v>
      </c>
      <c r="C31" s="20" t="s">
        <v>29</v>
      </c>
      <c r="D31" s="46">
        <v>4590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4590</v>
      </c>
      <c r="P31" s="47">
        <f t="shared" si="1"/>
        <v>0.43593883559692276</v>
      </c>
      <c r="Q31" s="9"/>
    </row>
    <row r="32" spans="1:17">
      <c r="A32" s="12"/>
      <c r="B32" s="25">
        <v>335.45</v>
      </c>
      <c r="C32" s="20" t="s">
        <v>180</v>
      </c>
      <c r="D32" s="46">
        <v>11181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3" si="7">SUM(D32:N32)</f>
        <v>11181</v>
      </c>
      <c r="P32" s="47">
        <f t="shared" si="1"/>
        <v>1.0619242093266217</v>
      </c>
      <c r="Q32" s="9"/>
    </row>
    <row r="33" spans="1:17">
      <c r="A33" s="12"/>
      <c r="B33" s="25">
        <v>337.3</v>
      </c>
      <c r="C33" s="20" t="s">
        <v>153</v>
      </c>
      <c r="D33" s="46">
        <v>0</v>
      </c>
      <c r="E33" s="46">
        <v>0</v>
      </c>
      <c r="F33" s="46">
        <v>0</v>
      </c>
      <c r="G33" s="46">
        <v>600946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600946</v>
      </c>
      <c r="P33" s="47">
        <f t="shared" si="1"/>
        <v>57.075315794472409</v>
      </c>
      <c r="Q33" s="9"/>
    </row>
    <row r="34" spans="1:17" ht="15.75">
      <c r="A34" s="29" t="s">
        <v>37</v>
      </c>
      <c r="B34" s="30"/>
      <c r="C34" s="31"/>
      <c r="D34" s="32">
        <f t="shared" ref="D34:N34" si="8">SUM(D35:D48)</f>
        <v>257183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10934290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8"/>
        <v>2418379</v>
      </c>
      <c r="O34" s="32">
        <f>SUM(D34:N34)</f>
        <v>13609852</v>
      </c>
      <c r="P34" s="45">
        <f t="shared" si="1"/>
        <v>1292.6063253870263</v>
      </c>
      <c r="Q34" s="10"/>
    </row>
    <row r="35" spans="1:17">
      <c r="A35" s="12"/>
      <c r="B35" s="25">
        <v>341.1</v>
      </c>
      <c r="C35" s="20" t="s">
        <v>150</v>
      </c>
      <c r="D35" s="46">
        <v>21267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21267</v>
      </c>
      <c r="P35" s="47">
        <f t="shared" si="1"/>
        <v>2.0198499382657422</v>
      </c>
      <c r="Q35" s="9"/>
    </row>
    <row r="36" spans="1:17">
      <c r="A36" s="12"/>
      <c r="B36" s="25">
        <v>341.9</v>
      </c>
      <c r="C36" s="20" t="s">
        <v>138</v>
      </c>
      <c r="D36" s="46">
        <v>972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48" si="9">SUM(D36:N36)</f>
        <v>972</v>
      </c>
      <c r="P36" s="47">
        <f t="shared" si="1"/>
        <v>9.2316459302877768E-2</v>
      </c>
      <c r="Q36" s="9"/>
    </row>
    <row r="37" spans="1:17">
      <c r="A37" s="12"/>
      <c r="B37" s="25">
        <v>342.1</v>
      </c>
      <c r="C37" s="20" t="s">
        <v>40</v>
      </c>
      <c r="D37" s="46">
        <v>56201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56201</v>
      </c>
      <c r="P37" s="47">
        <f t="shared" ref="P37:P68" si="10">(O37/P$71)</f>
        <v>5.3377338778611456</v>
      </c>
      <c r="Q37" s="9"/>
    </row>
    <row r="38" spans="1:17">
      <c r="A38" s="12"/>
      <c r="B38" s="25">
        <v>342.2</v>
      </c>
      <c r="C38" s="20" t="s">
        <v>41</v>
      </c>
      <c r="D38" s="46">
        <v>120400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120400</v>
      </c>
      <c r="P38" s="47">
        <f t="shared" si="10"/>
        <v>11.435084053566341</v>
      </c>
      <c r="Q38" s="9"/>
    </row>
    <row r="39" spans="1:17">
      <c r="A39" s="12"/>
      <c r="B39" s="25">
        <v>342.5</v>
      </c>
      <c r="C39" s="20" t="s">
        <v>42</v>
      </c>
      <c r="D39" s="46">
        <v>25017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25017</v>
      </c>
      <c r="P39" s="47">
        <f t="shared" si="10"/>
        <v>2.3760091176749927</v>
      </c>
      <c r="Q39" s="9"/>
    </row>
    <row r="40" spans="1:17">
      <c r="A40" s="12"/>
      <c r="B40" s="25">
        <v>343.2</v>
      </c>
      <c r="C40" s="20" t="s">
        <v>160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2418379</v>
      </c>
      <c r="O40" s="46">
        <f t="shared" si="9"/>
        <v>2418379</v>
      </c>
      <c r="P40" s="47">
        <f t="shared" si="10"/>
        <v>229.68743470415043</v>
      </c>
      <c r="Q40" s="9"/>
    </row>
    <row r="41" spans="1:17">
      <c r="A41" s="12"/>
      <c r="B41" s="25">
        <v>343.4</v>
      </c>
      <c r="C41" s="20" t="s">
        <v>43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2736107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2736107</v>
      </c>
      <c r="P41" s="47">
        <f t="shared" si="10"/>
        <v>259.86389970557508</v>
      </c>
      <c r="Q41" s="9"/>
    </row>
    <row r="42" spans="1:17">
      <c r="A42" s="12"/>
      <c r="B42" s="25">
        <v>343.6</v>
      </c>
      <c r="C42" s="20" t="s">
        <v>44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7430710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7430710</v>
      </c>
      <c r="P42" s="47">
        <f t="shared" si="10"/>
        <v>705.73748694083008</v>
      </c>
      <c r="Q42" s="9"/>
    </row>
    <row r="43" spans="1:17">
      <c r="A43" s="12"/>
      <c r="B43" s="25">
        <v>343.8</v>
      </c>
      <c r="C43" s="20" t="s">
        <v>45</v>
      </c>
      <c r="D43" s="46">
        <v>18505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18505</v>
      </c>
      <c r="P43" s="47">
        <f t="shared" si="10"/>
        <v>1.7575268306581822</v>
      </c>
      <c r="Q43" s="9"/>
    </row>
    <row r="44" spans="1:17">
      <c r="A44" s="12"/>
      <c r="B44" s="25">
        <v>344.1</v>
      </c>
      <c r="C44" s="20" t="s">
        <v>114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767473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767473</v>
      </c>
      <c r="P44" s="47">
        <f t="shared" si="10"/>
        <v>72.891347706334884</v>
      </c>
      <c r="Q44" s="9"/>
    </row>
    <row r="45" spans="1:17">
      <c r="A45" s="12"/>
      <c r="B45" s="25">
        <v>347.2</v>
      </c>
      <c r="C45" s="20" t="s">
        <v>49</v>
      </c>
      <c r="D45" s="46">
        <v>2293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2293</v>
      </c>
      <c r="P45" s="47">
        <f t="shared" si="10"/>
        <v>0.2177794662361098</v>
      </c>
      <c r="Q45" s="9"/>
    </row>
    <row r="46" spans="1:17">
      <c r="A46" s="12"/>
      <c r="B46" s="25">
        <v>347.3</v>
      </c>
      <c r="C46" s="20" t="s">
        <v>101</v>
      </c>
      <c r="D46" s="46">
        <v>910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910</v>
      </c>
      <c r="P46" s="47">
        <f t="shared" si="10"/>
        <v>8.6427960869978157E-2</v>
      </c>
      <c r="Q46" s="9"/>
    </row>
    <row r="47" spans="1:17">
      <c r="A47" s="12"/>
      <c r="B47" s="25">
        <v>347.4</v>
      </c>
      <c r="C47" s="20" t="s">
        <v>181</v>
      </c>
      <c r="D47" s="46">
        <v>5916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5916</v>
      </c>
      <c r="P47" s="47">
        <f t="shared" si="10"/>
        <v>0.56187672143603384</v>
      </c>
      <c r="Q47" s="9"/>
    </row>
    <row r="48" spans="1:17">
      <c r="A48" s="12"/>
      <c r="B48" s="25">
        <v>347.5</v>
      </c>
      <c r="C48" s="20" t="s">
        <v>50</v>
      </c>
      <c r="D48" s="46">
        <v>5702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5702</v>
      </c>
      <c r="P48" s="47">
        <f t="shared" si="10"/>
        <v>0.54155190426441258</v>
      </c>
      <c r="Q48" s="9"/>
    </row>
    <row r="49" spans="1:17" ht="15.75">
      <c r="A49" s="29" t="s">
        <v>38</v>
      </c>
      <c r="B49" s="30"/>
      <c r="C49" s="31"/>
      <c r="D49" s="32">
        <f t="shared" ref="D49:N49" si="11">SUM(D50:D53)</f>
        <v>73484</v>
      </c>
      <c r="E49" s="32">
        <f t="shared" si="11"/>
        <v>0</v>
      </c>
      <c r="F49" s="32">
        <f t="shared" si="11"/>
        <v>0</v>
      </c>
      <c r="G49" s="32">
        <f t="shared" si="11"/>
        <v>0</v>
      </c>
      <c r="H49" s="32">
        <f t="shared" si="11"/>
        <v>0</v>
      </c>
      <c r="I49" s="32">
        <f t="shared" si="11"/>
        <v>0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 t="shared" si="11"/>
        <v>0</v>
      </c>
      <c r="O49" s="32">
        <f>SUM(D49:N49)</f>
        <v>73484</v>
      </c>
      <c r="P49" s="45">
        <f t="shared" si="10"/>
        <v>6.9792003039225001</v>
      </c>
      <c r="Q49" s="10"/>
    </row>
    <row r="50" spans="1:17">
      <c r="A50" s="13"/>
      <c r="B50" s="39">
        <v>351.1</v>
      </c>
      <c r="C50" s="21" t="s">
        <v>53</v>
      </c>
      <c r="D50" s="46">
        <v>37724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>SUM(D50:N50)</f>
        <v>37724</v>
      </c>
      <c r="P50" s="47">
        <f t="shared" si="10"/>
        <v>3.5828663690758855</v>
      </c>
      <c r="Q50" s="9"/>
    </row>
    <row r="51" spans="1:17">
      <c r="A51" s="13"/>
      <c r="B51" s="39">
        <v>351.3</v>
      </c>
      <c r="C51" s="21" t="s">
        <v>54</v>
      </c>
      <c r="D51" s="46">
        <v>1695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ref="O51:O53" si="12">SUM(D51:N51)</f>
        <v>1695</v>
      </c>
      <c r="P51" s="47">
        <f t="shared" si="10"/>
        <v>0.16098394909298128</v>
      </c>
      <c r="Q51" s="9"/>
    </row>
    <row r="52" spans="1:17">
      <c r="A52" s="13"/>
      <c r="B52" s="39">
        <v>354</v>
      </c>
      <c r="C52" s="21" t="s">
        <v>82</v>
      </c>
      <c r="D52" s="46">
        <v>13462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2"/>
        <v>13462</v>
      </c>
      <c r="P52" s="47">
        <f t="shared" si="10"/>
        <v>1.2785639661886219</v>
      </c>
      <c r="Q52" s="9"/>
    </row>
    <row r="53" spans="1:17">
      <c r="A53" s="13"/>
      <c r="B53" s="39">
        <v>359</v>
      </c>
      <c r="C53" s="21" t="s">
        <v>55</v>
      </c>
      <c r="D53" s="46">
        <v>20603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2"/>
        <v>20603</v>
      </c>
      <c r="P53" s="47">
        <f t="shared" si="10"/>
        <v>1.9567860195650109</v>
      </c>
      <c r="Q53" s="9"/>
    </row>
    <row r="54" spans="1:17" ht="15.75">
      <c r="A54" s="29" t="s">
        <v>3</v>
      </c>
      <c r="B54" s="30"/>
      <c r="C54" s="31"/>
      <c r="D54" s="32">
        <f t="shared" ref="D54:N54" si="13">SUM(D55:D62)</f>
        <v>1284829</v>
      </c>
      <c r="E54" s="32">
        <f t="shared" si="13"/>
        <v>4200</v>
      </c>
      <c r="F54" s="32">
        <f t="shared" si="13"/>
        <v>0</v>
      </c>
      <c r="G54" s="32">
        <f t="shared" si="13"/>
        <v>91890</v>
      </c>
      <c r="H54" s="32">
        <f t="shared" si="13"/>
        <v>0</v>
      </c>
      <c r="I54" s="32">
        <f t="shared" si="13"/>
        <v>3091423</v>
      </c>
      <c r="J54" s="32">
        <f t="shared" si="13"/>
        <v>0</v>
      </c>
      <c r="K54" s="32">
        <f t="shared" si="13"/>
        <v>-4862229</v>
      </c>
      <c r="L54" s="32">
        <f t="shared" si="13"/>
        <v>0</v>
      </c>
      <c r="M54" s="32">
        <f t="shared" si="13"/>
        <v>0</v>
      </c>
      <c r="N54" s="32">
        <f t="shared" si="13"/>
        <v>0</v>
      </c>
      <c r="O54" s="32">
        <f>SUM(D54:N54)</f>
        <v>-389887</v>
      </c>
      <c r="P54" s="45">
        <f t="shared" si="10"/>
        <v>-37.029822395289202</v>
      </c>
      <c r="Q54" s="10"/>
    </row>
    <row r="55" spans="1:17">
      <c r="A55" s="12"/>
      <c r="B55" s="25">
        <v>361.1</v>
      </c>
      <c r="C55" s="20" t="s">
        <v>56</v>
      </c>
      <c r="D55" s="46">
        <v>22569</v>
      </c>
      <c r="E55" s="46">
        <v>0</v>
      </c>
      <c r="F55" s="46">
        <v>0</v>
      </c>
      <c r="G55" s="46">
        <v>0</v>
      </c>
      <c r="H55" s="46">
        <v>0</v>
      </c>
      <c r="I55" s="46">
        <v>207</v>
      </c>
      <c r="J55" s="46">
        <v>0</v>
      </c>
      <c r="K55" s="46">
        <v>1400191</v>
      </c>
      <c r="L55" s="46">
        <v>0</v>
      </c>
      <c r="M55" s="46">
        <v>0</v>
      </c>
      <c r="N55" s="46">
        <v>0</v>
      </c>
      <c r="O55" s="46">
        <f>SUM(D55:N55)</f>
        <v>1422967</v>
      </c>
      <c r="P55" s="47">
        <f t="shared" si="10"/>
        <v>135.14740241238485</v>
      </c>
      <c r="Q55" s="9"/>
    </row>
    <row r="56" spans="1:17">
      <c r="A56" s="12"/>
      <c r="B56" s="25">
        <v>361.3</v>
      </c>
      <c r="C56" s="20" t="s">
        <v>58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-9178058</v>
      </c>
      <c r="L56" s="46">
        <v>0</v>
      </c>
      <c r="M56" s="46">
        <v>0</v>
      </c>
      <c r="N56" s="46">
        <v>0</v>
      </c>
      <c r="O56" s="46">
        <f t="shared" ref="O56:O68" si="14">SUM(D56:N56)</f>
        <v>-9178058</v>
      </c>
      <c r="P56" s="47">
        <f t="shared" si="10"/>
        <v>-871.69322822680215</v>
      </c>
      <c r="Q56" s="9"/>
    </row>
    <row r="57" spans="1:17">
      <c r="A57" s="12"/>
      <c r="B57" s="25">
        <v>362</v>
      </c>
      <c r="C57" s="20" t="s">
        <v>59</v>
      </c>
      <c r="D57" s="46">
        <v>69500</v>
      </c>
      <c r="E57" s="46">
        <v>0</v>
      </c>
      <c r="F57" s="46">
        <v>0</v>
      </c>
      <c r="G57" s="46">
        <v>0</v>
      </c>
      <c r="H57" s="46">
        <v>0</v>
      </c>
      <c r="I57" s="46">
        <v>396014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4"/>
        <v>465514</v>
      </c>
      <c r="P57" s="47">
        <f t="shared" si="10"/>
        <v>44.212555798271438</v>
      </c>
      <c r="Q57" s="9"/>
    </row>
    <row r="58" spans="1:17">
      <c r="A58" s="12"/>
      <c r="B58" s="25">
        <v>364</v>
      </c>
      <c r="C58" s="20" t="s">
        <v>115</v>
      </c>
      <c r="D58" s="46">
        <v>108315</v>
      </c>
      <c r="E58" s="46">
        <v>0</v>
      </c>
      <c r="F58" s="46">
        <v>0</v>
      </c>
      <c r="G58" s="46">
        <v>0</v>
      </c>
      <c r="H58" s="46">
        <v>0</v>
      </c>
      <c r="I58" s="46">
        <v>621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4"/>
        <v>108936</v>
      </c>
      <c r="P58" s="47">
        <f t="shared" si="10"/>
        <v>10.346281698166967</v>
      </c>
      <c r="Q58" s="9"/>
    </row>
    <row r="59" spans="1:17">
      <c r="A59" s="12"/>
      <c r="B59" s="25">
        <v>366</v>
      </c>
      <c r="C59" s="20" t="s">
        <v>61</v>
      </c>
      <c r="D59" s="46">
        <v>140052</v>
      </c>
      <c r="E59" s="46">
        <v>3700</v>
      </c>
      <c r="F59" s="46">
        <v>0</v>
      </c>
      <c r="G59" s="46">
        <v>91890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4"/>
        <v>235642</v>
      </c>
      <c r="P59" s="47">
        <f t="shared" si="10"/>
        <v>22.380283027827904</v>
      </c>
      <c r="Q59" s="9"/>
    </row>
    <row r="60" spans="1:17">
      <c r="A60" s="12"/>
      <c r="B60" s="25">
        <v>368</v>
      </c>
      <c r="C60" s="20" t="s">
        <v>63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2915638</v>
      </c>
      <c r="L60" s="46">
        <v>0</v>
      </c>
      <c r="M60" s="46">
        <v>0</v>
      </c>
      <c r="N60" s="46">
        <v>0</v>
      </c>
      <c r="O60" s="46">
        <f t="shared" si="14"/>
        <v>2915638</v>
      </c>
      <c r="P60" s="47">
        <f t="shared" si="10"/>
        <v>276.91499667584765</v>
      </c>
      <c r="Q60" s="9"/>
    </row>
    <row r="61" spans="1:17">
      <c r="A61" s="12"/>
      <c r="B61" s="25">
        <v>369.3</v>
      </c>
      <c r="C61" s="20" t="s">
        <v>133</v>
      </c>
      <c r="D61" s="46">
        <v>92073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>SUM(D61:N61)</f>
        <v>92073</v>
      </c>
      <c r="P61" s="47">
        <f t="shared" si="10"/>
        <v>8.7447051001994485</v>
      </c>
      <c r="Q61" s="9"/>
    </row>
    <row r="62" spans="1:17">
      <c r="A62" s="12"/>
      <c r="B62" s="25">
        <v>369.9</v>
      </c>
      <c r="C62" s="20" t="s">
        <v>65</v>
      </c>
      <c r="D62" s="46">
        <v>852320</v>
      </c>
      <c r="E62" s="46">
        <v>500</v>
      </c>
      <c r="F62" s="46">
        <v>0</v>
      </c>
      <c r="G62" s="46">
        <v>0</v>
      </c>
      <c r="H62" s="46">
        <v>0</v>
      </c>
      <c r="I62" s="46">
        <v>2694581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4"/>
        <v>3547401</v>
      </c>
      <c r="P62" s="47">
        <f t="shared" si="10"/>
        <v>336.91718111881471</v>
      </c>
      <c r="Q62" s="9"/>
    </row>
    <row r="63" spans="1:17" ht="15.75">
      <c r="A63" s="29" t="s">
        <v>39</v>
      </c>
      <c r="B63" s="30"/>
      <c r="C63" s="31"/>
      <c r="D63" s="32">
        <f t="shared" ref="D63:N63" si="15">SUM(D64:D68)</f>
        <v>1698782</v>
      </c>
      <c r="E63" s="32">
        <f t="shared" si="15"/>
        <v>5234421</v>
      </c>
      <c r="F63" s="32">
        <f t="shared" si="15"/>
        <v>0</v>
      </c>
      <c r="G63" s="32">
        <f t="shared" si="15"/>
        <v>170000</v>
      </c>
      <c r="H63" s="32">
        <f t="shared" si="15"/>
        <v>0</v>
      </c>
      <c r="I63" s="32">
        <f t="shared" si="15"/>
        <v>2978285</v>
      </c>
      <c r="J63" s="32">
        <f t="shared" si="15"/>
        <v>0</v>
      </c>
      <c r="K63" s="32">
        <f t="shared" si="15"/>
        <v>0</v>
      </c>
      <c r="L63" s="32">
        <f t="shared" si="15"/>
        <v>0</v>
      </c>
      <c r="M63" s="32">
        <f t="shared" si="15"/>
        <v>0</v>
      </c>
      <c r="N63" s="32">
        <f t="shared" si="15"/>
        <v>13200</v>
      </c>
      <c r="O63" s="32">
        <f t="shared" si="14"/>
        <v>10094688</v>
      </c>
      <c r="P63" s="45">
        <f t="shared" si="10"/>
        <v>958.75087852597585</v>
      </c>
      <c r="Q63" s="9"/>
    </row>
    <row r="64" spans="1:17">
      <c r="A64" s="12"/>
      <c r="B64" s="25">
        <v>381</v>
      </c>
      <c r="C64" s="20" t="s">
        <v>66</v>
      </c>
      <c r="D64" s="46">
        <v>1658773</v>
      </c>
      <c r="E64" s="46">
        <v>5234421</v>
      </c>
      <c r="F64" s="46">
        <v>0</v>
      </c>
      <c r="G64" s="46">
        <v>170000</v>
      </c>
      <c r="H64" s="46">
        <v>0</v>
      </c>
      <c r="I64" s="46">
        <v>294660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4"/>
        <v>7357854</v>
      </c>
      <c r="P64" s="47">
        <f t="shared" si="10"/>
        <v>698.81793142748597</v>
      </c>
      <c r="Q64" s="9"/>
    </row>
    <row r="65" spans="1:120">
      <c r="A65" s="12"/>
      <c r="B65" s="25">
        <v>382</v>
      </c>
      <c r="C65" s="20" t="s">
        <v>183</v>
      </c>
      <c r="D65" s="46">
        <v>40009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4"/>
        <v>40009</v>
      </c>
      <c r="P65" s="47">
        <f t="shared" si="10"/>
        <v>3.7998860290625891</v>
      </c>
      <c r="Q65" s="9"/>
    </row>
    <row r="66" spans="1:120">
      <c r="A66" s="12"/>
      <c r="B66" s="25">
        <v>389.2</v>
      </c>
      <c r="C66" s="20" t="s">
        <v>188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1646717</v>
      </c>
      <c r="J66" s="46">
        <v>0</v>
      </c>
      <c r="K66" s="46">
        <v>0</v>
      </c>
      <c r="L66" s="46">
        <v>0</v>
      </c>
      <c r="M66" s="46">
        <v>0</v>
      </c>
      <c r="N66" s="46">
        <v>13200</v>
      </c>
      <c r="O66" s="46">
        <f t="shared" si="14"/>
        <v>1659917</v>
      </c>
      <c r="P66" s="47">
        <f t="shared" si="10"/>
        <v>157.6519137619907</v>
      </c>
      <c r="Q66" s="9"/>
    </row>
    <row r="67" spans="1:120">
      <c r="A67" s="12"/>
      <c r="B67" s="25">
        <v>389.3</v>
      </c>
      <c r="C67" s="20" t="s">
        <v>189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970692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4"/>
        <v>970692</v>
      </c>
      <c r="P67" s="47">
        <f t="shared" si="10"/>
        <v>92.192230981099826</v>
      </c>
      <c r="Q67" s="9"/>
    </row>
    <row r="68" spans="1:120" ht="15.75" thickBot="1">
      <c r="A68" s="12"/>
      <c r="B68" s="25">
        <v>389.9</v>
      </c>
      <c r="C68" s="20" t="s">
        <v>190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66216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4"/>
        <v>66216</v>
      </c>
      <c r="P68" s="47">
        <f t="shared" si="10"/>
        <v>6.2889163263367838</v>
      </c>
      <c r="Q68" s="9"/>
    </row>
    <row r="69" spans="1:120" ht="16.5" thickBot="1">
      <c r="A69" s="14" t="s">
        <v>51</v>
      </c>
      <c r="B69" s="23"/>
      <c r="C69" s="22"/>
      <c r="D69" s="15">
        <f t="shared" ref="D69:N69" si="16">SUM(D5,D15,D20,D34,D49,D54,D63)</f>
        <v>15234994</v>
      </c>
      <c r="E69" s="15">
        <f t="shared" si="16"/>
        <v>5856207</v>
      </c>
      <c r="F69" s="15">
        <f t="shared" si="16"/>
        <v>0</v>
      </c>
      <c r="G69" s="15">
        <f t="shared" si="16"/>
        <v>3807567</v>
      </c>
      <c r="H69" s="15">
        <f t="shared" si="16"/>
        <v>0</v>
      </c>
      <c r="I69" s="15">
        <f t="shared" si="16"/>
        <v>17428998</v>
      </c>
      <c r="J69" s="15">
        <f t="shared" si="16"/>
        <v>0</v>
      </c>
      <c r="K69" s="15">
        <f t="shared" si="16"/>
        <v>-4862229</v>
      </c>
      <c r="L69" s="15">
        <f t="shared" si="16"/>
        <v>0</v>
      </c>
      <c r="M69" s="15">
        <f t="shared" si="16"/>
        <v>0</v>
      </c>
      <c r="N69" s="15">
        <f t="shared" si="16"/>
        <v>2431579</v>
      </c>
      <c r="O69" s="15">
        <f>SUM(D69:N69)</f>
        <v>39897116</v>
      </c>
      <c r="P69" s="38">
        <f t="shared" ref="P69:P100" si="17">(O69/P$71)</f>
        <v>3789.259758761516</v>
      </c>
      <c r="Q69" s="6"/>
      <c r="R69" s="2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</row>
    <row r="70" spans="1:120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9"/>
    </row>
    <row r="71" spans="1:120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42"/>
      <c r="M71" s="51" t="s">
        <v>191</v>
      </c>
      <c r="N71" s="51"/>
      <c r="O71" s="51"/>
      <c r="P71" s="43">
        <v>10529</v>
      </c>
    </row>
    <row r="72" spans="1:120">
      <c r="A72" s="52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4"/>
    </row>
    <row r="73" spans="1:120" ht="15.75" customHeight="1" thickBot="1">
      <c r="A73" s="55" t="s">
        <v>84</v>
      </c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7"/>
    </row>
  </sheetData>
  <mergeCells count="10">
    <mergeCell ref="M71:O71"/>
    <mergeCell ref="A72:P72"/>
    <mergeCell ref="A73:P7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77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104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70</v>
      </c>
      <c r="B3" s="65"/>
      <c r="C3" s="66"/>
      <c r="D3" s="70" t="s">
        <v>33</v>
      </c>
      <c r="E3" s="71"/>
      <c r="F3" s="71"/>
      <c r="G3" s="71"/>
      <c r="H3" s="72"/>
      <c r="I3" s="70" t="s">
        <v>34</v>
      </c>
      <c r="J3" s="72"/>
      <c r="K3" s="70" t="s">
        <v>36</v>
      </c>
      <c r="L3" s="72"/>
      <c r="M3" s="36"/>
      <c r="N3" s="37"/>
      <c r="O3" s="73" t="s">
        <v>75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35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SUM(D6:D18)</f>
        <v>5465543</v>
      </c>
      <c r="E5" s="27">
        <f t="shared" si="0"/>
        <v>379410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5844953</v>
      </c>
      <c r="O5" s="33">
        <f t="shared" ref="O5:O36" si="1">(N5/O$75)</f>
        <v>571.35415444770285</v>
      </c>
      <c r="P5" s="6"/>
    </row>
    <row r="6" spans="1:133">
      <c r="A6" s="12"/>
      <c r="B6" s="25">
        <v>311</v>
      </c>
      <c r="C6" s="20" t="s">
        <v>2</v>
      </c>
      <c r="D6" s="46">
        <v>3053561</v>
      </c>
      <c r="E6" s="46">
        <v>379410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3432971</v>
      </c>
      <c r="O6" s="47">
        <f t="shared" si="1"/>
        <v>335.57878787878786</v>
      </c>
      <c r="P6" s="9"/>
    </row>
    <row r="7" spans="1:133">
      <c r="A7" s="12"/>
      <c r="B7" s="25">
        <v>312.41000000000003</v>
      </c>
      <c r="C7" s="20" t="s">
        <v>97</v>
      </c>
      <c r="D7" s="46">
        <v>257677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8" si="2">SUM(D7:M7)</f>
        <v>257677</v>
      </c>
      <c r="O7" s="47">
        <f t="shared" si="1"/>
        <v>25.188367546432062</v>
      </c>
      <c r="P7" s="9"/>
    </row>
    <row r="8" spans="1:133">
      <c r="A8" s="12"/>
      <c r="B8" s="25">
        <v>312.42</v>
      </c>
      <c r="C8" s="20" t="s">
        <v>98</v>
      </c>
      <c r="D8" s="46">
        <v>172780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172780</v>
      </c>
      <c r="O8" s="47">
        <f t="shared" si="1"/>
        <v>16.889540566959923</v>
      </c>
      <c r="P8" s="9"/>
    </row>
    <row r="9" spans="1:133">
      <c r="A9" s="12"/>
      <c r="B9" s="25">
        <v>312.51</v>
      </c>
      <c r="C9" s="20" t="s">
        <v>105</v>
      </c>
      <c r="D9" s="46">
        <v>78504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78504</v>
      </c>
      <c r="O9" s="47">
        <f t="shared" si="1"/>
        <v>7.6739002932551319</v>
      </c>
      <c r="P9" s="9"/>
    </row>
    <row r="10" spans="1:133">
      <c r="A10" s="12"/>
      <c r="B10" s="25">
        <v>312.52</v>
      </c>
      <c r="C10" s="20" t="s">
        <v>106</v>
      </c>
      <c r="D10" s="46">
        <v>59256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59256</v>
      </c>
      <c r="O10" s="47">
        <f t="shared" si="1"/>
        <v>5.7923753665689146</v>
      </c>
      <c r="P10" s="9"/>
    </row>
    <row r="11" spans="1:133">
      <c r="A11" s="12"/>
      <c r="B11" s="25">
        <v>312.60000000000002</v>
      </c>
      <c r="C11" s="20" t="s">
        <v>11</v>
      </c>
      <c r="D11" s="46">
        <v>699302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699302</v>
      </c>
      <c r="O11" s="47">
        <f t="shared" si="1"/>
        <v>68.357966764418379</v>
      </c>
      <c r="P11" s="9"/>
    </row>
    <row r="12" spans="1:133">
      <c r="A12" s="12"/>
      <c r="B12" s="25">
        <v>314.10000000000002</v>
      </c>
      <c r="C12" s="20" t="s">
        <v>12</v>
      </c>
      <c r="D12" s="46">
        <v>651854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651854</v>
      </c>
      <c r="O12" s="47">
        <f t="shared" si="1"/>
        <v>63.719843597262951</v>
      </c>
      <c r="P12" s="9"/>
    </row>
    <row r="13" spans="1:133">
      <c r="A13" s="12"/>
      <c r="B13" s="25">
        <v>314.3</v>
      </c>
      <c r="C13" s="20" t="s">
        <v>13</v>
      </c>
      <c r="D13" s="46">
        <v>165091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165091</v>
      </c>
      <c r="O13" s="47">
        <f t="shared" si="1"/>
        <v>16.137927663734114</v>
      </c>
      <c r="P13" s="9"/>
    </row>
    <row r="14" spans="1:133">
      <c r="A14" s="12"/>
      <c r="B14" s="25">
        <v>314.39999999999998</v>
      </c>
      <c r="C14" s="20" t="s">
        <v>14</v>
      </c>
      <c r="D14" s="46">
        <v>104741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104741</v>
      </c>
      <c r="O14" s="47">
        <f t="shared" si="1"/>
        <v>10.2386119257087</v>
      </c>
      <c r="P14" s="9"/>
    </row>
    <row r="15" spans="1:133">
      <c r="A15" s="12"/>
      <c r="B15" s="25">
        <v>314.7</v>
      </c>
      <c r="C15" s="20" t="s">
        <v>15</v>
      </c>
      <c r="D15" s="46">
        <v>91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91</v>
      </c>
      <c r="O15" s="47">
        <f t="shared" si="1"/>
        <v>8.8954056695992184E-3</v>
      </c>
      <c r="P15" s="9"/>
    </row>
    <row r="16" spans="1:133">
      <c r="A16" s="12"/>
      <c r="B16" s="25">
        <v>314.8</v>
      </c>
      <c r="C16" s="20" t="s">
        <v>16</v>
      </c>
      <c r="D16" s="46">
        <v>1133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1133</v>
      </c>
      <c r="O16" s="47">
        <f t="shared" si="1"/>
        <v>0.11075268817204301</v>
      </c>
      <c r="P16" s="9"/>
    </row>
    <row r="17" spans="1:16">
      <c r="A17" s="12"/>
      <c r="B17" s="25">
        <v>315</v>
      </c>
      <c r="C17" s="20" t="s">
        <v>107</v>
      </c>
      <c r="D17" s="46">
        <v>130984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130984</v>
      </c>
      <c r="O17" s="47">
        <f t="shared" si="1"/>
        <v>12.803910068426198</v>
      </c>
      <c r="P17" s="9"/>
    </row>
    <row r="18" spans="1:16">
      <c r="A18" s="12"/>
      <c r="B18" s="25">
        <v>316</v>
      </c>
      <c r="C18" s="20" t="s">
        <v>108</v>
      </c>
      <c r="D18" s="46">
        <v>90569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2"/>
        <v>90569</v>
      </c>
      <c r="O18" s="47">
        <f t="shared" si="1"/>
        <v>8.8532746823069406</v>
      </c>
      <c r="P18" s="9"/>
    </row>
    <row r="19" spans="1:16" ht="15.75">
      <c r="A19" s="29" t="s">
        <v>18</v>
      </c>
      <c r="B19" s="30"/>
      <c r="C19" s="31"/>
      <c r="D19" s="32">
        <f t="shared" ref="D19:M19" si="3">SUM(D20:D21)</f>
        <v>990001</v>
      </c>
      <c r="E19" s="32">
        <f t="shared" si="3"/>
        <v>0</v>
      </c>
      <c r="F19" s="32">
        <f t="shared" si="3"/>
        <v>0</v>
      </c>
      <c r="G19" s="32">
        <f t="shared" si="3"/>
        <v>0</v>
      </c>
      <c r="H19" s="32">
        <f t="shared" si="3"/>
        <v>0</v>
      </c>
      <c r="I19" s="32">
        <f t="shared" si="3"/>
        <v>0</v>
      </c>
      <c r="J19" s="32">
        <f t="shared" si="3"/>
        <v>0</v>
      </c>
      <c r="K19" s="32">
        <f t="shared" si="3"/>
        <v>0</v>
      </c>
      <c r="L19" s="32">
        <f t="shared" si="3"/>
        <v>0</v>
      </c>
      <c r="M19" s="32">
        <f t="shared" si="3"/>
        <v>0</v>
      </c>
      <c r="N19" s="44">
        <f t="shared" ref="N19:N27" si="4">SUM(D19:M19)</f>
        <v>990001</v>
      </c>
      <c r="O19" s="45">
        <f t="shared" si="1"/>
        <v>96.774291300097758</v>
      </c>
      <c r="P19" s="10"/>
    </row>
    <row r="20" spans="1:16">
      <c r="A20" s="12"/>
      <c r="B20" s="25">
        <v>322</v>
      </c>
      <c r="C20" s="20" t="s">
        <v>0</v>
      </c>
      <c r="D20" s="46">
        <v>85043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85043</v>
      </c>
      <c r="O20" s="47">
        <f t="shared" si="1"/>
        <v>8.3130987292277609</v>
      </c>
      <c r="P20" s="9"/>
    </row>
    <row r="21" spans="1:16">
      <c r="A21" s="12"/>
      <c r="B21" s="25">
        <v>323.10000000000002</v>
      </c>
      <c r="C21" s="20" t="s">
        <v>87</v>
      </c>
      <c r="D21" s="46">
        <v>904958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904958</v>
      </c>
      <c r="O21" s="47">
        <f t="shared" si="1"/>
        <v>88.461192570869997</v>
      </c>
      <c r="P21" s="9"/>
    </row>
    <row r="22" spans="1:16" ht="15.75">
      <c r="A22" s="29" t="s">
        <v>20</v>
      </c>
      <c r="B22" s="30"/>
      <c r="C22" s="31"/>
      <c r="D22" s="32">
        <f t="shared" ref="D22:M22" si="5">SUM(D23:D37)</f>
        <v>1173395</v>
      </c>
      <c r="E22" s="32">
        <f t="shared" si="5"/>
        <v>12000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1185395</v>
      </c>
      <c r="O22" s="45">
        <f t="shared" si="1"/>
        <v>115.87438905180841</v>
      </c>
      <c r="P22" s="10"/>
    </row>
    <row r="23" spans="1:16">
      <c r="A23" s="12"/>
      <c r="B23" s="25">
        <v>331.1</v>
      </c>
      <c r="C23" s="20" t="s">
        <v>88</v>
      </c>
      <c r="D23" s="46">
        <v>0</v>
      </c>
      <c r="E23" s="46">
        <v>5000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5000</v>
      </c>
      <c r="O23" s="47">
        <f t="shared" si="1"/>
        <v>0.48875855327468232</v>
      </c>
      <c r="P23" s="9"/>
    </row>
    <row r="24" spans="1:16">
      <c r="A24" s="12"/>
      <c r="B24" s="25">
        <v>331.2</v>
      </c>
      <c r="C24" s="20" t="s">
        <v>19</v>
      </c>
      <c r="D24" s="46">
        <v>296219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296219</v>
      </c>
      <c r="O24" s="47">
        <f t="shared" si="1"/>
        <v>28.955913978494625</v>
      </c>
      <c r="P24" s="9"/>
    </row>
    <row r="25" spans="1:16">
      <c r="A25" s="12"/>
      <c r="B25" s="25">
        <v>331.5</v>
      </c>
      <c r="C25" s="20" t="s">
        <v>21</v>
      </c>
      <c r="D25" s="46">
        <v>0</v>
      </c>
      <c r="E25" s="46">
        <v>7000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7000</v>
      </c>
      <c r="O25" s="47">
        <f t="shared" si="1"/>
        <v>0.68426197458455518</v>
      </c>
      <c r="P25" s="9"/>
    </row>
    <row r="26" spans="1:16">
      <c r="A26" s="12"/>
      <c r="B26" s="25">
        <v>333</v>
      </c>
      <c r="C26" s="20" t="s">
        <v>81</v>
      </c>
      <c r="D26" s="46">
        <v>14330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14330</v>
      </c>
      <c r="O26" s="47">
        <f t="shared" si="1"/>
        <v>1.4007820136852396</v>
      </c>
      <c r="P26" s="9"/>
    </row>
    <row r="27" spans="1:16">
      <c r="A27" s="12"/>
      <c r="B27" s="25">
        <v>334.2</v>
      </c>
      <c r="C27" s="20" t="s">
        <v>23</v>
      </c>
      <c r="D27" s="46">
        <v>7408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7408</v>
      </c>
      <c r="O27" s="47">
        <f t="shared" si="1"/>
        <v>0.72414467253176928</v>
      </c>
      <c r="P27" s="9"/>
    </row>
    <row r="28" spans="1:16">
      <c r="A28" s="12"/>
      <c r="B28" s="25">
        <v>334.5</v>
      </c>
      <c r="C28" s="20" t="s">
        <v>109</v>
      </c>
      <c r="D28" s="46">
        <v>18038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6">SUM(D28:M28)</f>
        <v>18038</v>
      </c>
      <c r="O28" s="47">
        <f t="shared" si="1"/>
        <v>1.7632453567937438</v>
      </c>
      <c r="P28" s="9"/>
    </row>
    <row r="29" spans="1:16">
      <c r="A29" s="12"/>
      <c r="B29" s="25">
        <v>334.7</v>
      </c>
      <c r="C29" s="20" t="s">
        <v>24</v>
      </c>
      <c r="D29" s="46">
        <v>6750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6750</v>
      </c>
      <c r="O29" s="47">
        <f t="shared" si="1"/>
        <v>0.65982404692082108</v>
      </c>
      <c r="P29" s="9"/>
    </row>
    <row r="30" spans="1:16">
      <c r="A30" s="12"/>
      <c r="B30" s="25">
        <v>335.12</v>
      </c>
      <c r="C30" s="20" t="s">
        <v>110</v>
      </c>
      <c r="D30" s="46">
        <v>399985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399985</v>
      </c>
      <c r="O30" s="47">
        <f t="shared" si="1"/>
        <v>39.099217986314763</v>
      </c>
      <c r="P30" s="9"/>
    </row>
    <row r="31" spans="1:16">
      <c r="A31" s="12"/>
      <c r="B31" s="25">
        <v>335.14</v>
      </c>
      <c r="C31" s="20" t="s">
        <v>111</v>
      </c>
      <c r="D31" s="46">
        <v>6374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6374</v>
      </c>
      <c r="O31" s="47">
        <f t="shared" si="1"/>
        <v>0.62306940371456498</v>
      </c>
      <c r="P31" s="9"/>
    </row>
    <row r="32" spans="1:16">
      <c r="A32" s="12"/>
      <c r="B32" s="25">
        <v>335.15</v>
      </c>
      <c r="C32" s="20" t="s">
        <v>112</v>
      </c>
      <c r="D32" s="46">
        <v>13287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13287</v>
      </c>
      <c r="O32" s="47">
        <f t="shared" si="1"/>
        <v>1.2988269794721408</v>
      </c>
      <c r="P32" s="9"/>
    </row>
    <row r="33" spans="1:16">
      <c r="A33" s="12"/>
      <c r="B33" s="25">
        <v>335.16</v>
      </c>
      <c r="C33" s="20" t="s">
        <v>113</v>
      </c>
      <c r="D33" s="46">
        <v>371690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371690</v>
      </c>
      <c r="O33" s="47">
        <f t="shared" si="1"/>
        <v>36.333333333333336</v>
      </c>
      <c r="P33" s="9"/>
    </row>
    <row r="34" spans="1:16">
      <c r="A34" s="12"/>
      <c r="B34" s="25">
        <v>335.21</v>
      </c>
      <c r="C34" s="20" t="s">
        <v>29</v>
      </c>
      <c r="D34" s="46">
        <v>5040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5040</v>
      </c>
      <c r="O34" s="47">
        <f t="shared" si="1"/>
        <v>0.49266862170087977</v>
      </c>
      <c r="P34" s="9"/>
    </row>
    <row r="35" spans="1:16">
      <c r="A35" s="12"/>
      <c r="B35" s="25">
        <v>335.49</v>
      </c>
      <c r="C35" s="20" t="s">
        <v>92</v>
      </c>
      <c r="D35" s="46">
        <v>14070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14070</v>
      </c>
      <c r="O35" s="47">
        <f t="shared" si="1"/>
        <v>1.3753665689149561</v>
      </c>
      <c r="P35" s="9"/>
    </row>
    <row r="36" spans="1:16">
      <c r="A36" s="12"/>
      <c r="B36" s="25">
        <v>337.2</v>
      </c>
      <c r="C36" s="20" t="s">
        <v>31</v>
      </c>
      <c r="D36" s="46">
        <v>8201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8201</v>
      </c>
      <c r="O36" s="47">
        <f t="shared" si="1"/>
        <v>0.8016617790811339</v>
      </c>
      <c r="P36" s="9"/>
    </row>
    <row r="37" spans="1:16">
      <c r="A37" s="12"/>
      <c r="B37" s="25">
        <v>338</v>
      </c>
      <c r="C37" s="20" t="s">
        <v>32</v>
      </c>
      <c r="D37" s="46">
        <v>12003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12003</v>
      </c>
      <c r="O37" s="47">
        <f t="shared" ref="O37:O68" si="7">(N37/O$75)</f>
        <v>1.1733137829912024</v>
      </c>
      <c r="P37" s="9"/>
    </row>
    <row r="38" spans="1:16" ht="15.75">
      <c r="A38" s="29" t="s">
        <v>37</v>
      </c>
      <c r="B38" s="30"/>
      <c r="C38" s="31"/>
      <c r="D38" s="32">
        <f t="shared" ref="D38:M38" si="8">SUM(D39:D50)</f>
        <v>241355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7254850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7496205</v>
      </c>
      <c r="O38" s="45">
        <f t="shared" si="7"/>
        <v>732.76686217008796</v>
      </c>
      <c r="P38" s="10"/>
    </row>
    <row r="39" spans="1:16">
      <c r="A39" s="12"/>
      <c r="B39" s="25">
        <v>342.1</v>
      </c>
      <c r="C39" s="20" t="s">
        <v>40</v>
      </c>
      <c r="D39" s="46">
        <v>59589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50" si="9">SUM(D39:M39)</f>
        <v>59589</v>
      </c>
      <c r="O39" s="47">
        <f t="shared" si="7"/>
        <v>5.824926686217009</v>
      </c>
      <c r="P39" s="9"/>
    </row>
    <row r="40" spans="1:16">
      <c r="A40" s="12"/>
      <c r="B40" s="25">
        <v>342.2</v>
      </c>
      <c r="C40" s="20" t="s">
        <v>41</v>
      </c>
      <c r="D40" s="46">
        <v>27158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27158</v>
      </c>
      <c r="O40" s="47">
        <f t="shared" si="7"/>
        <v>2.6547409579667645</v>
      </c>
      <c r="P40" s="9"/>
    </row>
    <row r="41" spans="1:16">
      <c r="A41" s="12"/>
      <c r="B41" s="25">
        <v>342.5</v>
      </c>
      <c r="C41" s="20" t="s">
        <v>42</v>
      </c>
      <c r="D41" s="46">
        <v>9480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9480</v>
      </c>
      <c r="O41" s="47">
        <f t="shared" si="7"/>
        <v>0.92668621700879761</v>
      </c>
      <c r="P41" s="9"/>
    </row>
    <row r="42" spans="1:16">
      <c r="A42" s="12"/>
      <c r="B42" s="25">
        <v>343.4</v>
      </c>
      <c r="C42" s="20" t="s">
        <v>43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1535189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1535189</v>
      </c>
      <c r="O42" s="47">
        <f t="shared" si="7"/>
        <v>150.06735092864125</v>
      </c>
      <c r="P42" s="9"/>
    </row>
    <row r="43" spans="1:16">
      <c r="A43" s="12"/>
      <c r="B43" s="25">
        <v>343.6</v>
      </c>
      <c r="C43" s="20" t="s">
        <v>44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4027976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4027976</v>
      </c>
      <c r="O43" s="47">
        <f t="shared" si="7"/>
        <v>393.74154447702836</v>
      </c>
      <c r="P43" s="9"/>
    </row>
    <row r="44" spans="1:16">
      <c r="A44" s="12"/>
      <c r="B44" s="25">
        <v>343.8</v>
      </c>
      <c r="C44" s="20" t="s">
        <v>45</v>
      </c>
      <c r="D44" s="46">
        <v>123329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123329</v>
      </c>
      <c r="O44" s="47">
        <f t="shared" si="7"/>
        <v>12.055620723362658</v>
      </c>
      <c r="P44" s="9"/>
    </row>
    <row r="45" spans="1:16">
      <c r="A45" s="12"/>
      <c r="B45" s="25">
        <v>344.1</v>
      </c>
      <c r="C45" s="20" t="s">
        <v>114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895597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895597</v>
      </c>
      <c r="O45" s="47">
        <f t="shared" si="7"/>
        <v>87.546138807429131</v>
      </c>
      <c r="P45" s="9"/>
    </row>
    <row r="46" spans="1:16">
      <c r="A46" s="12"/>
      <c r="B46" s="25">
        <v>346.4</v>
      </c>
      <c r="C46" s="20" t="s">
        <v>48</v>
      </c>
      <c r="D46" s="46">
        <v>1003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1003</v>
      </c>
      <c r="O46" s="47">
        <f t="shared" si="7"/>
        <v>9.8044965786901264E-2</v>
      </c>
      <c r="P46" s="9"/>
    </row>
    <row r="47" spans="1:16">
      <c r="A47" s="12"/>
      <c r="B47" s="25">
        <v>347.2</v>
      </c>
      <c r="C47" s="20" t="s">
        <v>49</v>
      </c>
      <c r="D47" s="46">
        <v>7627</v>
      </c>
      <c r="E47" s="46">
        <v>0</v>
      </c>
      <c r="F47" s="46">
        <v>0</v>
      </c>
      <c r="G47" s="46">
        <v>0</v>
      </c>
      <c r="H47" s="46">
        <v>0</v>
      </c>
      <c r="I47" s="46">
        <v>701468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709095</v>
      </c>
      <c r="O47" s="47">
        <f t="shared" si="7"/>
        <v>69.315249266862168</v>
      </c>
      <c r="P47" s="9"/>
    </row>
    <row r="48" spans="1:16">
      <c r="A48" s="12"/>
      <c r="B48" s="25">
        <v>347.3</v>
      </c>
      <c r="C48" s="20" t="s">
        <v>101</v>
      </c>
      <c r="D48" s="46">
        <v>150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150</v>
      </c>
      <c r="O48" s="47">
        <f t="shared" si="7"/>
        <v>1.466275659824047E-2</v>
      </c>
      <c r="P48" s="9"/>
    </row>
    <row r="49" spans="1:16">
      <c r="A49" s="12"/>
      <c r="B49" s="25">
        <v>347.5</v>
      </c>
      <c r="C49" s="20" t="s">
        <v>50</v>
      </c>
      <c r="D49" s="46">
        <v>13019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13019</v>
      </c>
      <c r="O49" s="47">
        <f t="shared" si="7"/>
        <v>1.2726295210166179</v>
      </c>
      <c r="P49" s="9"/>
    </row>
    <row r="50" spans="1:16">
      <c r="A50" s="12"/>
      <c r="B50" s="25">
        <v>349</v>
      </c>
      <c r="C50" s="20" t="s">
        <v>94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94620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94620</v>
      </c>
      <c r="O50" s="47">
        <f t="shared" si="7"/>
        <v>9.2492668621700886</v>
      </c>
      <c r="P50" s="9"/>
    </row>
    <row r="51" spans="1:16" ht="15.75">
      <c r="A51" s="29" t="s">
        <v>38</v>
      </c>
      <c r="B51" s="30"/>
      <c r="C51" s="31"/>
      <c r="D51" s="32">
        <f t="shared" ref="D51:M51" si="10">SUM(D52:D55)</f>
        <v>427324</v>
      </c>
      <c r="E51" s="32">
        <f t="shared" si="10"/>
        <v>0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ref="N51:N57" si="11">SUM(D51:M51)</f>
        <v>427324</v>
      </c>
      <c r="O51" s="45">
        <f t="shared" si="7"/>
        <v>41.77165200391007</v>
      </c>
      <c r="P51" s="10"/>
    </row>
    <row r="52" spans="1:16">
      <c r="A52" s="13"/>
      <c r="B52" s="39">
        <v>351.1</v>
      </c>
      <c r="C52" s="21" t="s">
        <v>53</v>
      </c>
      <c r="D52" s="46">
        <v>61481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61481</v>
      </c>
      <c r="O52" s="47">
        <f t="shared" si="7"/>
        <v>6.0098729227761485</v>
      </c>
      <c r="P52" s="9"/>
    </row>
    <row r="53" spans="1:16">
      <c r="A53" s="13"/>
      <c r="B53" s="39">
        <v>351.3</v>
      </c>
      <c r="C53" s="21" t="s">
        <v>54</v>
      </c>
      <c r="D53" s="46">
        <v>3218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3218</v>
      </c>
      <c r="O53" s="47">
        <f t="shared" si="7"/>
        <v>0.31456500488758554</v>
      </c>
      <c r="P53" s="9"/>
    </row>
    <row r="54" spans="1:16">
      <c r="A54" s="13"/>
      <c r="B54" s="39">
        <v>354</v>
      </c>
      <c r="C54" s="21" t="s">
        <v>82</v>
      </c>
      <c r="D54" s="46">
        <v>298723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298723</v>
      </c>
      <c r="O54" s="47">
        <f t="shared" si="7"/>
        <v>29.200684261974583</v>
      </c>
      <c r="P54" s="9"/>
    </row>
    <row r="55" spans="1:16">
      <c r="A55" s="13"/>
      <c r="B55" s="39">
        <v>359</v>
      </c>
      <c r="C55" s="21" t="s">
        <v>55</v>
      </c>
      <c r="D55" s="46">
        <v>63902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63902</v>
      </c>
      <c r="O55" s="47">
        <f t="shared" si="7"/>
        <v>6.2465298142717494</v>
      </c>
      <c r="P55" s="9"/>
    </row>
    <row r="56" spans="1:16" ht="15.75">
      <c r="A56" s="29" t="s">
        <v>3</v>
      </c>
      <c r="B56" s="30"/>
      <c r="C56" s="31"/>
      <c r="D56" s="32">
        <f t="shared" ref="D56:M56" si="12">SUM(D57:D65)</f>
        <v>708017</v>
      </c>
      <c r="E56" s="32">
        <f t="shared" si="12"/>
        <v>15192</v>
      </c>
      <c r="F56" s="32">
        <f t="shared" si="12"/>
        <v>0</v>
      </c>
      <c r="G56" s="32">
        <f t="shared" si="12"/>
        <v>0</v>
      </c>
      <c r="H56" s="32">
        <f t="shared" si="12"/>
        <v>0</v>
      </c>
      <c r="I56" s="32">
        <f t="shared" si="12"/>
        <v>131174</v>
      </c>
      <c r="J56" s="32">
        <f t="shared" si="12"/>
        <v>0</v>
      </c>
      <c r="K56" s="32">
        <f t="shared" si="12"/>
        <v>5409944</v>
      </c>
      <c r="L56" s="32">
        <f t="shared" si="12"/>
        <v>0</v>
      </c>
      <c r="M56" s="32">
        <f t="shared" si="12"/>
        <v>0</v>
      </c>
      <c r="N56" s="32">
        <f t="shared" si="11"/>
        <v>6264327</v>
      </c>
      <c r="O56" s="45">
        <f t="shared" si="7"/>
        <v>612.34868035190618</v>
      </c>
      <c r="P56" s="10"/>
    </row>
    <row r="57" spans="1:16">
      <c r="A57" s="12"/>
      <c r="B57" s="25">
        <v>361.1</v>
      </c>
      <c r="C57" s="20" t="s">
        <v>56</v>
      </c>
      <c r="D57" s="46">
        <v>216</v>
      </c>
      <c r="E57" s="46">
        <v>4</v>
      </c>
      <c r="F57" s="46">
        <v>0</v>
      </c>
      <c r="G57" s="46">
        <v>0</v>
      </c>
      <c r="H57" s="46">
        <v>0</v>
      </c>
      <c r="I57" s="46">
        <v>255</v>
      </c>
      <c r="J57" s="46">
        <v>0</v>
      </c>
      <c r="K57" s="46">
        <v>129760</v>
      </c>
      <c r="L57" s="46">
        <v>0</v>
      </c>
      <c r="M57" s="46">
        <v>0</v>
      </c>
      <c r="N57" s="46">
        <f t="shared" si="11"/>
        <v>130235</v>
      </c>
      <c r="O57" s="47">
        <f t="shared" si="7"/>
        <v>12.73069403714565</v>
      </c>
      <c r="P57" s="9"/>
    </row>
    <row r="58" spans="1:16">
      <c r="A58" s="12"/>
      <c r="B58" s="25">
        <v>361.2</v>
      </c>
      <c r="C58" s="20" t="s">
        <v>57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758750</v>
      </c>
      <c r="L58" s="46">
        <v>0</v>
      </c>
      <c r="M58" s="46">
        <v>0</v>
      </c>
      <c r="N58" s="46">
        <f t="shared" ref="N58:N65" si="13">SUM(D58:M58)</f>
        <v>758750</v>
      </c>
      <c r="O58" s="47">
        <f t="shared" si="7"/>
        <v>74.169110459433043</v>
      </c>
      <c r="P58" s="9"/>
    </row>
    <row r="59" spans="1:16">
      <c r="A59" s="12"/>
      <c r="B59" s="25">
        <v>361.3</v>
      </c>
      <c r="C59" s="20" t="s">
        <v>58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2788931</v>
      </c>
      <c r="L59" s="46">
        <v>0</v>
      </c>
      <c r="M59" s="46">
        <v>0</v>
      </c>
      <c r="N59" s="46">
        <f t="shared" si="13"/>
        <v>2788931</v>
      </c>
      <c r="O59" s="47">
        <f t="shared" si="7"/>
        <v>272.6227761485826</v>
      </c>
      <c r="P59" s="9"/>
    </row>
    <row r="60" spans="1:16">
      <c r="A60" s="12"/>
      <c r="B60" s="25">
        <v>362</v>
      </c>
      <c r="C60" s="20" t="s">
        <v>59</v>
      </c>
      <c r="D60" s="46">
        <v>3744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3744</v>
      </c>
      <c r="O60" s="47">
        <f t="shared" si="7"/>
        <v>0.3659824046920821</v>
      </c>
      <c r="P60" s="9"/>
    </row>
    <row r="61" spans="1:16">
      <c r="A61" s="12"/>
      <c r="B61" s="25">
        <v>364</v>
      </c>
      <c r="C61" s="20" t="s">
        <v>115</v>
      </c>
      <c r="D61" s="46">
        <v>10704</v>
      </c>
      <c r="E61" s="46">
        <v>0</v>
      </c>
      <c r="F61" s="46">
        <v>0</v>
      </c>
      <c r="G61" s="46">
        <v>0</v>
      </c>
      <c r="H61" s="46">
        <v>0</v>
      </c>
      <c r="I61" s="46">
        <v>32100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42804</v>
      </c>
      <c r="O61" s="47">
        <f t="shared" si="7"/>
        <v>4.1841642228739007</v>
      </c>
      <c r="P61" s="9"/>
    </row>
    <row r="62" spans="1:16">
      <c r="A62" s="12"/>
      <c r="B62" s="25">
        <v>365</v>
      </c>
      <c r="C62" s="20" t="s">
        <v>116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69299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69299</v>
      </c>
      <c r="O62" s="47">
        <f t="shared" si="7"/>
        <v>6.7740957966764421</v>
      </c>
      <c r="P62" s="9"/>
    </row>
    <row r="63" spans="1:16">
      <c r="A63" s="12"/>
      <c r="B63" s="25">
        <v>366</v>
      </c>
      <c r="C63" s="20" t="s">
        <v>61</v>
      </c>
      <c r="D63" s="46">
        <v>32734</v>
      </c>
      <c r="E63" s="46">
        <v>0</v>
      </c>
      <c r="F63" s="46">
        <v>0</v>
      </c>
      <c r="G63" s="46">
        <v>0</v>
      </c>
      <c r="H63" s="46">
        <v>0</v>
      </c>
      <c r="I63" s="46">
        <v>6000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38734</v>
      </c>
      <c r="O63" s="47">
        <f t="shared" si="7"/>
        <v>3.7863147605083087</v>
      </c>
      <c r="P63" s="9"/>
    </row>
    <row r="64" spans="1:16">
      <c r="A64" s="12"/>
      <c r="B64" s="25">
        <v>368</v>
      </c>
      <c r="C64" s="20" t="s">
        <v>63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1732503</v>
      </c>
      <c r="L64" s="46">
        <v>0</v>
      </c>
      <c r="M64" s="46">
        <v>0</v>
      </c>
      <c r="N64" s="46">
        <f t="shared" si="13"/>
        <v>1732503</v>
      </c>
      <c r="O64" s="47">
        <f t="shared" si="7"/>
        <v>169.35513196480937</v>
      </c>
      <c r="P64" s="9"/>
    </row>
    <row r="65" spans="1:119">
      <c r="A65" s="12"/>
      <c r="B65" s="25">
        <v>369.9</v>
      </c>
      <c r="C65" s="20" t="s">
        <v>65</v>
      </c>
      <c r="D65" s="46">
        <v>660619</v>
      </c>
      <c r="E65" s="46">
        <v>15188</v>
      </c>
      <c r="F65" s="46">
        <v>0</v>
      </c>
      <c r="G65" s="46">
        <v>0</v>
      </c>
      <c r="H65" s="46">
        <v>0</v>
      </c>
      <c r="I65" s="46">
        <v>23520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699327</v>
      </c>
      <c r="O65" s="47">
        <f t="shared" si="7"/>
        <v>68.36041055718475</v>
      </c>
      <c r="P65" s="9"/>
    </row>
    <row r="66" spans="1:119" ht="15.75">
      <c r="A66" s="29" t="s">
        <v>39</v>
      </c>
      <c r="B66" s="30"/>
      <c r="C66" s="31"/>
      <c r="D66" s="32">
        <f t="shared" ref="D66:M66" si="14">SUM(D67:D72)</f>
        <v>2875099</v>
      </c>
      <c r="E66" s="32">
        <f t="shared" si="14"/>
        <v>0</v>
      </c>
      <c r="F66" s="32">
        <f t="shared" si="14"/>
        <v>0</v>
      </c>
      <c r="G66" s="32">
        <f t="shared" si="14"/>
        <v>0</v>
      </c>
      <c r="H66" s="32">
        <f t="shared" si="14"/>
        <v>0</v>
      </c>
      <c r="I66" s="32">
        <f t="shared" si="14"/>
        <v>1661927</v>
      </c>
      <c r="J66" s="32">
        <f t="shared" si="14"/>
        <v>0</v>
      </c>
      <c r="K66" s="32">
        <f t="shared" si="14"/>
        <v>0</v>
      </c>
      <c r="L66" s="32">
        <f t="shared" si="14"/>
        <v>0</v>
      </c>
      <c r="M66" s="32">
        <f t="shared" si="14"/>
        <v>0</v>
      </c>
      <c r="N66" s="32">
        <f t="shared" ref="N66:N73" si="15">SUM(D66:M66)</f>
        <v>4537026</v>
      </c>
      <c r="O66" s="45">
        <f t="shared" si="7"/>
        <v>443.50205278592375</v>
      </c>
      <c r="P66" s="9"/>
    </row>
    <row r="67" spans="1:119">
      <c r="A67" s="12"/>
      <c r="B67" s="25">
        <v>381</v>
      </c>
      <c r="C67" s="20" t="s">
        <v>66</v>
      </c>
      <c r="D67" s="46">
        <v>685099</v>
      </c>
      <c r="E67" s="46">
        <v>0</v>
      </c>
      <c r="F67" s="46">
        <v>0</v>
      </c>
      <c r="G67" s="46">
        <v>0</v>
      </c>
      <c r="H67" s="46">
        <v>0</v>
      </c>
      <c r="I67" s="46">
        <v>146398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831497</v>
      </c>
      <c r="O67" s="47">
        <f t="shared" si="7"/>
        <v>81.280254154447704</v>
      </c>
      <c r="P67" s="9"/>
    </row>
    <row r="68" spans="1:119">
      <c r="A68" s="12"/>
      <c r="B68" s="25">
        <v>383</v>
      </c>
      <c r="C68" s="20" t="s">
        <v>102</v>
      </c>
      <c r="D68" s="46">
        <v>300000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300000</v>
      </c>
      <c r="O68" s="47">
        <f t="shared" si="7"/>
        <v>29.325513196480937</v>
      </c>
      <c r="P68" s="9"/>
    </row>
    <row r="69" spans="1:119">
      <c r="A69" s="12"/>
      <c r="B69" s="25">
        <v>384</v>
      </c>
      <c r="C69" s="20" t="s">
        <v>117</v>
      </c>
      <c r="D69" s="46">
        <v>1890000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1890000</v>
      </c>
      <c r="O69" s="47">
        <f>(N69/O$75)</f>
        <v>184.75073313782991</v>
      </c>
      <c r="P69" s="9"/>
    </row>
    <row r="70" spans="1:119">
      <c r="A70" s="12"/>
      <c r="B70" s="25">
        <v>389.3</v>
      </c>
      <c r="C70" s="20" t="s">
        <v>118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2000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5"/>
        <v>2000</v>
      </c>
      <c r="O70" s="47">
        <f>(N70/O$75)</f>
        <v>0.19550342130987292</v>
      </c>
      <c r="P70" s="9"/>
    </row>
    <row r="71" spans="1:119">
      <c r="A71" s="12"/>
      <c r="B71" s="25">
        <v>389.5</v>
      </c>
      <c r="C71" s="20" t="s">
        <v>119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313875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5"/>
        <v>313875</v>
      </c>
      <c r="O71" s="47">
        <f>(N71/O$75)</f>
        <v>30.681818181818183</v>
      </c>
      <c r="P71" s="9"/>
    </row>
    <row r="72" spans="1:119" ht="15.75" thickBot="1">
      <c r="A72" s="12"/>
      <c r="B72" s="25">
        <v>389.6</v>
      </c>
      <c r="C72" s="20" t="s">
        <v>120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1199654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1199654</v>
      </c>
      <c r="O72" s="47">
        <f>(N72/O$75)</f>
        <v>117.26823069403714</v>
      </c>
      <c r="P72" s="9"/>
    </row>
    <row r="73" spans="1:119" ht="16.5" thickBot="1">
      <c r="A73" s="14" t="s">
        <v>51</v>
      </c>
      <c r="B73" s="23"/>
      <c r="C73" s="22"/>
      <c r="D73" s="15">
        <f t="shared" ref="D73:M73" si="16">SUM(D5,D19,D22,D38,D51,D56,D66)</f>
        <v>11880734</v>
      </c>
      <c r="E73" s="15">
        <f t="shared" si="16"/>
        <v>406602</v>
      </c>
      <c r="F73" s="15">
        <f t="shared" si="16"/>
        <v>0</v>
      </c>
      <c r="G73" s="15">
        <f t="shared" si="16"/>
        <v>0</v>
      </c>
      <c r="H73" s="15">
        <f t="shared" si="16"/>
        <v>0</v>
      </c>
      <c r="I73" s="15">
        <f t="shared" si="16"/>
        <v>9047951</v>
      </c>
      <c r="J73" s="15">
        <f t="shared" si="16"/>
        <v>0</v>
      </c>
      <c r="K73" s="15">
        <f t="shared" si="16"/>
        <v>5409944</v>
      </c>
      <c r="L73" s="15">
        <f t="shared" si="16"/>
        <v>0</v>
      </c>
      <c r="M73" s="15">
        <f t="shared" si="16"/>
        <v>0</v>
      </c>
      <c r="N73" s="15">
        <f t="shared" si="15"/>
        <v>26745231</v>
      </c>
      <c r="O73" s="38">
        <f>(N73/O$75)</f>
        <v>2614.392082111437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40"/>
      <c r="B75" s="41"/>
      <c r="C75" s="41"/>
      <c r="D75" s="42"/>
      <c r="E75" s="42"/>
      <c r="F75" s="42"/>
      <c r="G75" s="42"/>
      <c r="H75" s="42"/>
      <c r="I75" s="42"/>
      <c r="J75" s="42"/>
      <c r="K75" s="42"/>
      <c r="L75" s="51" t="s">
        <v>121</v>
      </c>
      <c r="M75" s="51"/>
      <c r="N75" s="51"/>
      <c r="O75" s="43">
        <v>10230</v>
      </c>
    </row>
    <row r="76" spans="1:119">
      <c r="A76" s="52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  <row r="77" spans="1:119" ht="15.75" customHeight="1" thickBot="1">
      <c r="A77" s="55" t="s">
        <v>84</v>
      </c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7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77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96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70</v>
      </c>
      <c r="B3" s="65"/>
      <c r="C3" s="66"/>
      <c r="D3" s="70" t="s">
        <v>33</v>
      </c>
      <c r="E3" s="71"/>
      <c r="F3" s="71"/>
      <c r="G3" s="71"/>
      <c r="H3" s="72"/>
      <c r="I3" s="70" t="s">
        <v>34</v>
      </c>
      <c r="J3" s="72"/>
      <c r="K3" s="70" t="s">
        <v>36</v>
      </c>
      <c r="L3" s="72"/>
      <c r="M3" s="36"/>
      <c r="N3" s="37"/>
      <c r="O3" s="73" t="s">
        <v>75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35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SUM(D6:D18)</f>
        <v>5423104</v>
      </c>
      <c r="E5" s="27">
        <f t="shared" si="0"/>
        <v>448522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5871626</v>
      </c>
      <c r="O5" s="33">
        <f t="shared" ref="O5:O36" si="1">(N5/O$71)</f>
        <v>575.48034891698524</v>
      </c>
      <c r="P5" s="6"/>
    </row>
    <row r="6" spans="1:133">
      <c r="A6" s="12"/>
      <c r="B6" s="25">
        <v>311</v>
      </c>
      <c r="C6" s="20" t="s">
        <v>2</v>
      </c>
      <c r="D6" s="46">
        <v>3049334</v>
      </c>
      <c r="E6" s="46">
        <v>448522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3497856</v>
      </c>
      <c r="O6" s="47">
        <f t="shared" si="1"/>
        <v>342.82622758012349</v>
      </c>
      <c r="P6" s="9"/>
    </row>
    <row r="7" spans="1:133">
      <c r="A7" s="12"/>
      <c r="B7" s="25">
        <v>312.41000000000003</v>
      </c>
      <c r="C7" s="20" t="s">
        <v>97</v>
      </c>
      <c r="D7" s="46">
        <v>272517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8" si="2">SUM(D7:M7)</f>
        <v>272517</v>
      </c>
      <c r="O7" s="47">
        <f t="shared" si="1"/>
        <v>26.709497206703912</v>
      </c>
      <c r="P7" s="9"/>
    </row>
    <row r="8" spans="1:133">
      <c r="A8" s="12"/>
      <c r="B8" s="25">
        <v>312.42</v>
      </c>
      <c r="C8" s="20" t="s">
        <v>98</v>
      </c>
      <c r="D8" s="46">
        <v>181907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181907</v>
      </c>
      <c r="O8" s="47">
        <f t="shared" si="1"/>
        <v>17.828775850240124</v>
      </c>
      <c r="P8" s="9"/>
    </row>
    <row r="9" spans="1:133">
      <c r="A9" s="12"/>
      <c r="B9" s="25">
        <v>312.51</v>
      </c>
      <c r="C9" s="20" t="s">
        <v>99</v>
      </c>
      <c r="D9" s="46">
        <v>60507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60507</v>
      </c>
      <c r="O9" s="47">
        <f t="shared" si="1"/>
        <v>5.9303146133490152</v>
      </c>
      <c r="P9" s="9"/>
    </row>
    <row r="10" spans="1:133">
      <c r="A10" s="12"/>
      <c r="B10" s="25">
        <v>312.52</v>
      </c>
      <c r="C10" s="20" t="s">
        <v>100</v>
      </c>
      <c r="D10" s="46">
        <v>62952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62952</v>
      </c>
      <c r="O10" s="47">
        <f t="shared" si="1"/>
        <v>6.1699500147015582</v>
      </c>
      <c r="P10" s="9"/>
    </row>
    <row r="11" spans="1:133">
      <c r="A11" s="12"/>
      <c r="B11" s="25">
        <v>312.60000000000002</v>
      </c>
      <c r="C11" s="20" t="s">
        <v>11</v>
      </c>
      <c r="D11" s="46">
        <v>683697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683697</v>
      </c>
      <c r="O11" s="47">
        <f t="shared" si="1"/>
        <v>67.009408997353717</v>
      </c>
      <c r="P11" s="9"/>
    </row>
    <row r="12" spans="1:133">
      <c r="A12" s="12"/>
      <c r="B12" s="25">
        <v>314.10000000000002</v>
      </c>
      <c r="C12" s="20" t="s">
        <v>12</v>
      </c>
      <c r="D12" s="46">
        <v>639950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639950</v>
      </c>
      <c r="O12" s="47">
        <f t="shared" si="1"/>
        <v>62.721748505341566</v>
      </c>
      <c r="P12" s="9"/>
    </row>
    <row r="13" spans="1:133">
      <c r="A13" s="12"/>
      <c r="B13" s="25">
        <v>314.3</v>
      </c>
      <c r="C13" s="20" t="s">
        <v>13</v>
      </c>
      <c r="D13" s="46">
        <v>158536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158536</v>
      </c>
      <c r="O13" s="47">
        <f t="shared" si="1"/>
        <v>15.538175046554935</v>
      </c>
      <c r="P13" s="9"/>
    </row>
    <row r="14" spans="1:133">
      <c r="A14" s="12"/>
      <c r="B14" s="25">
        <v>314.39999999999998</v>
      </c>
      <c r="C14" s="20" t="s">
        <v>14</v>
      </c>
      <c r="D14" s="46">
        <v>98070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98070</v>
      </c>
      <c r="O14" s="47">
        <f t="shared" si="1"/>
        <v>9.61187885915907</v>
      </c>
      <c r="P14" s="9"/>
    </row>
    <row r="15" spans="1:133">
      <c r="A15" s="12"/>
      <c r="B15" s="25">
        <v>314.7</v>
      </c>
      <c r="C15" s="20" t="s">
        <v>15</v>
      </c>
      <c r="D15" s="46">
        <v>58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58</v>
      </c>
      <c r="O15" s="47">
        <f t="shared" si="1"/>
        <v>5.6846025678721941E-3</v>
      </c>
      <c r="P15" s="9"/>
    </row>
    <row r="16" spans="1:133">
      <c r="A16" s="12"/>
      <c r="B16" s="25">
        <v>314.8</v>
      </c>
      <c r="C16" s="20" t="s">
        <v>16</v>
      </c>
      <c r="D16" s="46">
        <v>1703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1703</v>
      </c>
      <c r="O16" s="47">
        <f t="shared" si="1"/>
        <v>0.16691169263941977</v>
      </c>
      <c r="P16" s="9"/>
    </row>
    <row r="17" spans="1:16">
      <c r="A17" s="12"/>
      <c r="B17" s="25">
        <v>315</v>
      </c>
      <c r="C17" s="20" t="s">
        <v>17</v>
      </c>
      <c r="D17" s="46">
        <v>137015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137015</v>
      </c>
      <c r="O17" s="47">
        <f t="shared" si="1"/>
        <v>13.428893462707046</v>
      </c>
      <c r="P17" s="9"/>
    </row>
    <row r="18" spans="1:16">
      <c r="A18" s="12"/>
      <c r="B18" s="25">
        <v>316</v>
      </c>
      <c r="C18" s="20" t="s">
        <v>80</v>
      </c>
      <c r="D18" s="46">
        <v>76858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2"/>
        <v>76858</v>
      </c>
      <c r="O18" s="47">
        <f t="shared" si="1"/>
        <v>7.5328824855434675</v>
      </c>
      <c r="P18" s="9"/>
    </row>
    <row r="19" spans="1:16" ht="15.75">
      <c r="A19" s="29" t="s">
        <v>18</v>
      </c>
      <c r="B19" s="30"/>
      <c r="C19" s="31"/>
      <c r="D19" s="32">
        <f t="shared" ref="D19:M19" si="3">SUM(D20:D21)</f>
        <v>758887</v>
      </c>
      <c r="E19" s="32">
        <f t="shared" si="3"/>
        <v>0</v>
      </c>
      <c r="F19" s="32">
        <f t="shared" si="3"/>
        <v>0</v>
      </c>
      <c r="G19" s="32">
        <f t="shared" si="3"/>
        <v>0</v>
      </c>
      <c r="H19" s="32">
        <f t="shared" si="3"/>
        <v>0</v>
      </c>
      <c r="I19" s="32">
        <f t="shared" si="3"/>
        <v>0</v>
      </c>
      <c r="J19" s="32">
        <f t="shared" si="3"/>
        <v>0</v>
      </c>
      <c r="K19" s="32">
        <f t="shared" si="3"/>
        <v>0</v>
      </c>
      <c r="L19" s="32">
        <f t="shared" si="3"/>
        <v>0</v>
      </c>
      <c r="M19" s="32">
        <f t="shared" si="3"/>
        <v>0</v>
      </c>
      <c r="N19" s="44">
        <f t="shared" ref="N19:N27" si="4">SUM(D19:M19)</f>
        <v>758887</v>
      </c>
      <c r="O19" s="45">
        <f t="shared" si="1"/>
        <v>74.378810153876316</v>
      </c>
      <c r="P19" s="10"/>
    </row>
    <row r="20" spans="1:16">
      <c r="A20" s="12"/>
      <c r="B20" s="25">
        <v>322</v>
      </c>
      <c r="C20" s="20" t="s">
        <v>0</v>
      </c>
      <c r="D20" s="46">
        <v>96697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96697</v>
      </c>
      <c r="O20" s="47">
        <f t="shared" si="1"/>
        <v>9.4773105949230612</v>
      </c>
      <c r="P20" s="9"/>
    </row>
    <row r="21" spans="1:16">
      <c r="A21" s="12"/>
      <c r="B21" s="25">
        <v>323.10000000000002</v>
      </c>
      <c r="C21" s="20" t="s">
        <v>87</v>
      </c>
      <c r="D21" s="46">
        <v>662190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662190</v>
      </c>
      <c r="O21" s="47">
        <f t="shared" si="1"/>
        <v>64.901499558953248</v>
      </c>
      <c r="P21" s="9"/>
    </row>
    <row r="22" spans="1:16" ht="15.75">
      <c r="A22" s="29" t="s">
        <v>20</v>
      </c>
      <c r="B22" s="30"/>
      <c r="C22" s="31"/>
      <c r="D22" s="32">
        <f t="shared" ref="D22:M22" si="5">SUM(D23:D35)</f>
        <v>1478768</v>
      </c>
      <c r="E22" s="32">
        <f t="shared" si="5"/>
        <v>550237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2029005</v>
      </c>
      <c r="O22" s="45">
        <f t="shared" si="1"/>
        <v>198.86356953837108</v>
      </c>
      <c r="P22" s="10"/>
    </row>
    <row r="23" spans="1:16">
      <c r="A23" s="12"/>
      <c r="B23" s="25">
        <v>331.1</v>
      </c>
      <c r="C23" s="20" t="s">
        <v>88</v>
      </c>
      <c r="D23" s="46">
        <v>218141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218141</v>
      </c>
      <c r="O23" s="47">
        <f t="shared" si="1"/>
        <v>21.380084288934626</v>
      </c>
      <c r="P23" s="9"/>
    </row>
    <row r="24" spans="1:16">
      <c r="A24" s="12"/>
      <c r="B24" s="25">
        <v>331.2</v>
      </c>
      <c r="C24" s="20" t="s">
        <v>19</v>
      </c>
      <c r="D24" s="46">
        <v>181366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181366</v>
      </c>
      <c r="O24" s="47">
        <f t="shared" si="1"/>
        <v>17.775752229736351</v>
      </c>
      <c r="P24" s="9"/>
    </row>
    <row r="25" spans="1:16">
      <c r="A25" s="12"/>
      <c r="B25" s="25">
        <v>331.5</v>
      </c>
      <c r="C25" s="20" t="s">
        <v>21</v>
      </c>
      <c r="D25" s="46">
        <v>0</v>
      </c>
      <c r="E25" s="46">
        <v>550237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550237</v>
      </c>
      <c r="O25" s="47">
        <f t="shared" si="1"/>
        <v>53.928942467901599</v>
      </c>
      <c r="P25" s="9"/>
    </row>
    <row r="26" spans="1:16">
      <c r="A26" s="12"/>
      <c r="B26" s="25">
        <v>333</v>
      </c>
      <c r="C26" s="20" t="s">
        <v>81</v>
      </c>
      <c r="D26" s="46">
        <v>12014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12014</v>
      </c>
      <c r="O26" s="47">
        <f t="shared" si="1"/>
        <v>1.1774968146623541</v>
      </c>
      <c r="P26" s="9"/>
    </row>
    <row r="27" spans="1:16">
      <c r="A27" s="12"/>
      <c r="B27" s="25">
        <v>334.1</v>
      </c>
      <c r="C27" s="20" t="s">
        <v>89</v>
      </c>
      <c r="D27" s="46">
        <v>263271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263271</v>
      </c>
      <c r="O27" s="47">
        <f t="shared" si="1"/>
        <v>25.803293149073802</v>
      </c>
      <c r="P27" s="9"/>
    </row>
    <row r="28" spans="1:16">
      <c r="A28" s="12"/>
      <c r="B28" s="25">
        <v>335.12</v>
      </c>
      <c r="C28" s="20" t="s">
        <v>25</v>
      </c>
      <c r="D28" s="46">
        <v>398127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398127</v>
      </c>
      <c r="O28" s="47">
        <f t="shared" si="1"/>
        <v>39.020582181711262</v>
      </c>
      <c r="P28" s="9"/>
    </row>
    <row r="29" spans="1:16">
      <c r="A29" s="12"/>
      <c r="B29" s="25">
        <v>335.14</v>
      </c>
      <c r="C29" s="20" t="s">
        <v>26</v>
      </c>
      <c r="D29" s="46">
        <v>6113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6113</v>
      </c>
      <c r="O29" s="47">
        <f t="shared" si="1"/>
        <v>0.59913750857590908</v>
      </c>
      <c r="P29" s="9"/>
    </row>
    <row r="30" spans="1:16">
      <c r="A30" s="12"/>
      <c r="B30" s="25">
        <v>335.15</v>
      </c>
      <c r="C30" s="20" t="s">
        <v>27</v>
      </c>
      <c r="D30" s="46">
        <v>8231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8231</v>
      </c>
      <c r="O30" s="47">
        <f t="shared" si="1"/>
        <v>0.80672351269234543</v>
      </c>
      <c r="P30" s="9"/>
    </row>
    <row r="31" spans="1:16">
      <c r="A31" s="12"/>
      <c r="B31" s="25">
        <v>335.16</v>
      </c>
      <c r="C31" s="20" t="s">
        <v>91</v>
      </c>
      <c r="D31" s="46">
        <v>356156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356156</v>
      </c>
      <c r="O31" s="47">
        <f t="shared" si="1"/>
        <v>34.906988140742918</v>
      </c>
      <c r="P31" s="9"/>
    </row>
    <row r="32" spans="1:16">
      <c r="A32" s="12"/>
      <c r="B32" s="25">
        <v>335.21</v>
      </c>
      <c r="C32" s="20" t="s">
        <v>29</v>
      </c>
      <c r="D32" s="46">
        <v>4740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4740</v>
      </c>
      <c r="O32" s="47">
        <f t="shared" si="1"/>
        <v>0.46456924433990004</v>
      </c>
      <c r="P32" s="9"/>
    </row>
    <row r="33" spans="1:16">
      <c r="A33" s="12"/>
      <c r="B33" s="25">
        <v>335.49</v>
      </c>
      <c r="C33" s="20" t="s">
        <v>92</v>
      </c>
      <c r="D33" s="46">
        <v>14427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14427</v>
      </c>
      <c r="O33" s="47">
        <f t="shared" si="1"/>
        <v>1.4139958835636577</v>
      </c>
      <c r="P33" s="9"/>
    </row>
    <row r="34" spans="1:16">
      <c r="A34" s="12"/>
      <c r="B34" s="25">
        <v>337.2</v>
      </c>
      <c r="C34" s="20" t="s">
        <v>31</v>
      </c>
      <c r="D34" s="46">
        <v>8851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8851</v>
      </c>
      <c r="O34" s="47">
        <f t="shared" si="1"/>
        <v>0.86748995393511708</v>
      </c>
      <c r="P34" s="9"/>
    </row>
    <row r="35" spans="1:16">
      <c r="A35" s="12"/>
      <c r="B35" s="25">
        <v>338</v>
      </c>
      <c r="C35" s="20" t="s">
        <v>32</v>
      </c>
      <c r="D35" s="46">
        <v>7331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7331</v>
      </c>
      <c r="O35" s="47">
        <f t="shared" si="1"/>
        <v>0.71851416250122513</v>
      </c>
      <c r="P35" s="9"/>
    </row>
    <row r="36" spans="1:16" ht="15.75">
      <c r="A36" s="29" t="s">
        <v>37</v>
      </c>
      <c r="B36" s="30"/>
      <c r="C36" s="31"/>
      <c r="D36" s="32">
        <f t="shared" ref="D36:M36" si="7">SUM(D37:D48)</f>
        <v>206998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6963980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7170978</v>
      </c>
      <c r="O36" s="45">
        <f t="shared" si="1"/>
        <v>702.8303440164658</v>
      </c>
      <c r="P36" s="10"/>
    </row>
    <row r="37" spans="1:16">
      <c r="A37" s="12"/>
      <c r="B37" s="25">
        <v>342.1</v>
      </c>
      <c r="C37" s="20" t="s">
        <v>40</v>
      </c>
      <c r="D37" s="46">
        <v>48483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8" si="8">SUM(D37:M37)</f>
        <v>48483</v>
      </c>
      <c r="O37" s="47">
        <f t="shared" ref="O37:O68" si="9">(N37/O$71)</f>
        <v>4.7518376947956487</v>
      </c>
      <c r="P37" s="9"/>
    </row>
    <row r="38" spans="1:16">
      <c r="A38" s="12"/>
      <c r="B38" s="25">
        <v>342.2</v>
      </c>
      <c r="C38" s="20" t="s">
        <v>41</v>
      </c>
      <c r="D38" s="46">
        <v>18495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18495</v>
      </c>
      <c r="O38" s="47">
        <f t="shared" si="9"/>
        <v>1.8127021464275213</v>
      </c>
      <c r="P38" s="9"/>
    </row>
    <row r="39" spans="1:16">
      <c r="A39" s="12"/>
      <c r="B39" s="25">
        <v>342.5</v>
      </c>
      <c r="C39" s="20" t="s">
        <v>42</v>
      </c>
      <c r="D39" s="46">
        <v>15280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15280</v>
      </c>
      <c r="O39" s="47">
        <f t="shared" si="9"/>
        <v>1.4975987454670194</v>
      </c>
      <c r="P39" s="9"/>
    </row>
    <row r="40" spans="1:16">
      <c r="A40" s="12"/>
      <c r="B40" s="25">
        <v>343.4</v>
      </c>
      <c r="C40" s="20" t="s">
        <v>43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1542053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1542053</v>
      </c>
      <c r="O40" s="47">
        <f t="shared" si="9"/>
        <v>151.13721454474174</v>
      </c>
      <c r="P40" s="9"/>
    </row>
    <row r="41" spans="1:16">
      <c r="A41" s="12"/>
      <c r="B41" s="25">
        <v>343.6</v>
      </c>
      <c r="C41" s="20" t="s">
        <v>44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3884033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3884033</v>
      </c>
      <c r="O41" s="47">
        <f t="shared" si="9"/>
        <v>380.67558561207488</v>
      </c>
      <c r="P41" s="9"/>
    </row>
    <row r="42" spans="1:16">
      <c r="A42" s="12"/>
      <c r="B42" s="25">
        <v>343.8</v>
      </c>
      <c r="C42" s="20" t="s">
        <v>45</v>
      </c>
      <c r="D42" s="46">
        <v>110760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110760</v>
      </c>
      <c r="O42" s="47">
        <f t="shared" si="9"/>
        <v>10.855630696853867</v>
      </c>
      <c r="P42" s="9"/>
    </row>
    <row r="43" spans="1:16">
      <c r="A43" s="12"/>
      <c r="B43" s="25">
        <v>344.1</v>
      </c>
      <c r="C43" s="20" t="s">
        <v>46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851615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851615</v>
      </c>
      <c r="O43" s="47">
        <f t="shared" si="9"/>
        <v>83.467117514456532</v>
      </c>
      <c r="P43" s="9"/>
    </row>
    <row r="44" spans="1:16">
      <c r="A44" s="12"/>
      <c r="B44" s="25">
        <v>346.4</v>
      </c>
      <c r="C44" s="20" t="s">
        <v>48</v>
      </c>
      <c r="D44" s="46">
        <v>2365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2365</v>
      </c>
      <c r="O44" s="47">
        <f t="shared" si="9"/>
        <v>0.2317945702244438</v>
      </c>
      <c r="P44" s="9"/>
    </row>
    <row r="45" spans="1:16">
      <c r="A45" s="12"/>
      <c r="B45" s="25">
        <v>347.2</v>
      </c>
      <c r="C45" s="20" t="s">
        <v>49</v>
      </c>
      <c r="D45" s="46">
        <v>3750</v>
      </c>
      <c r="E45" s="46">
        <v>0</v>
      </c>
      <c r="F45" s="46">
        <v>0</v>
      </c>
      <c r="G45" s="46">
        <v>0</v>
      </c>
      <c r="H45" s="46">
        <v>0</v>
      </c>
      <c r="I45" s="46">
        <v>593578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597328</v>
      </c>
      <c r="O45" s="47">
        <f t="shared" si="9"/>
        <v>58.544349701068313</v>
      </c>
      <c r="P45" s="9"/>
    </row>
    <row r="46" spans="1:16">
      <c r="A46" s="12"/>
      <c r="B46" s="25">
        <v>347.3</v>
      </c>
      <c r="C46" s="20" t="s">
        <v>101</v>
      </c>
      <c r="D46" s="46">
        <v>300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300</v>
      </c>
      <c r="O46" s="47">
        <f t="shared" si="9"/>
        <v>2.9403116730373418E-2</v>
      </c>
      <c r="P46" s="9"/>
    </row>
    <row r="47" spans="1:16">
      <c r="A47" s="12"/>
      <c r="B47" s="25">
        <v>347.5</v>
      </c>
      <c r="C47" s="20" t="s">
        <v>50</v>
      </c>
      <c r="D47" s="46">
        <v>7565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7565</v>
      </c>
      <c r="O47" s="47">
        <f t="shared" si="9"/>
        <v>0.74144859355091641</v>
      </c>
      <c r="P47" s="9"/>
    </row>
    <row r="48" spans="1:16">
      <c r="A48" s="12"/>
      <c r="B48" s="25">
        <v>349</v>
      </c>
      <c r="C48" s="20" t="s">
        <v>94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92701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92701</v>
      </c>
      <c r="O48" s="47">
        <f t="shared" si="9"/>
        <v>9.0856610800744875</v>
      </c>
      <c r="P48" s="9"/>
    </row>
    <row r="49" spans="1:16" ht="15.75">
      <c r="A49" s="29" t="s">
        <v>38</v>
      </c>
      <c r="B49" s="30"/>
      <c r="C49" s="31"/>
      <c r="D49" s="32">
        <f t="shared" ref="D49:M49" si="10">SUM(D50:D53)</f>
        <v>106623</v>
      </c>
      <c r="E49" s="32">
        <f t="shared" si="10"/>
        <v>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55" si="11">SUM(D49:M49)</f>
        <v>106623</v>
      </c>
      <c r="O49" s="45">
        <f t="shared" si="9"/>
        <v>10.450161717142016</v>
      </c>
      <c r="P49" s="10"/>
    </row>
    <row r="50" spans="1:16">
      <c r="A50" s="13"/>
      <c r="B50" s="39">
        <v>351.1</v>
      </c>
      <c r="C50" s="21" t="s">
        <v>53</v>
      </c>
      <c r="D50" s="46">
        <v>31474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31474</v>
      </c>
      <c r="O50" s="47">
        <f t="shared" si="9"/>
        <v>3.0847789865725765</v>
      </c>
      <c r="P50" s="9"/>
    </row>
    <row r="51" spans="1:16">
      <c r="A51" s="13"/>
      <c r="B51" s="39">
        <v>351.3</v>
      </c>
      <c r="C51" s="21" t="s">
        <v>54</v>
      </c>
      <c r="D51" s="46">
        <v>2326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2326</v>
      </c>
      <c r="O51" s="47">
        <f t="shared" si="9"/>
        <v>0.22797216504949525</v>
      </c>
      <c r="P51" s="9"/>
    </row>
    <row r="52" spans="1:16">
      <c r="A52" s="13"/>
      <c r="B52" s="39">
        <v>354</v>
      </c>
      <c r="C52" s="21" t="s">
        <v>82</v>
      </c>
      <c r="D52" s="46">
        <v>11480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11480</v>
      </c>
      <c r="O52" s="47">
        <f t="shared" si="9"/>
        <v>1.1251592668822896</v>
      </c>
      <c r="P52" s="9"/>
    </row>
    <row r="53" spans="1:16">
      <c r="A53" s="13"/>
      <c r="B53" s="39">
        <v>359</v>
      </c>
      <c r="C53" s="21" t="s">
        <v>55</v>
      </c>
      <c r="D53" s="46">
        <v>61343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61343</v>
      </c>
      <c r="O53" s="47">
        <f t="shared" si="9"/>
        <v>6.0122512986376559</v>
      </c>
      <c r="P53" s="9"/>
    </row>
    <row r="54" spans="1:16" ht="15.75">
      <c r="A54" s="29" t="s">
        <v>3</v>
      </c>
      <c r="B54" s="30"/>
      <c r="C54" s="31"/>
      <c r="D54" s="32">
        <f t="shared" ref="D54:M54" si="12">SUM(D55:D62)</f>
        <v>201694</v>
      </c>
      <c r="E54" s="32">
        <f t="shared" si="12"/>
        <v>20458</v>
      </c>
      <c r="F54" s="32">
        <f t="shared" si="12"/>
        <v>0</v>
      </c>
      <c r="G54" s="32">
        <f t="shared" si="12"/>
        <v>0</v>
      </c>
      <c r="H54" s="32">
        <f t="shared" si="12"/>
        <v>0</v>
      </c>
      <c r="I54" s="32">
        <f t="shared" si="12"/>
        <v>447616</v>
      </c>
      <c r="J54" s="32">
        <f t="shared" si="12"/>
        <v>0</v>
      </c>
      <c r="K54" s="32">
        <f t="shared" si="12"/>
        <v>6460133</v>
      </c>
      <c r="L54" s="32">
        <f t="shared" si="12"/>
        <v>0</v>
      </c>
      <c r="M54" s="32">
        <f t="shared" si="12"/>
        <v>0</v>
      </c>
      <c r="N54" s="32">
        <f t="shared" si="11"/>
        <v>7129901</v>
      </c>
      <c r="O54" s="45">
        <f t="shared" si="9"/>
        <v>698.80437126335391</v>
      </c>
      <c r="P54" s="10"/>
    </row>
    <row r="55" spans="1:16">
      <c r="A55" s="12"/>
      <c r="B55" s="25">
        <v>361.1</v>
      </c>
      <c r="C55" s="20" t="s">
        <v>56</v>
      </c>
      <c r="D55" s="46">
        <v>174</v>
      </c>
      <c r="E55" s="46">
        <v>7</v>
      </c>
      <c r="F55" s="46">
        <v>0</v>
      </c>
      <c r="G55" s="46">
        <v>0</v>
      </c>
      <c r="H55" s="46">
        <v>0</v>
      </c>
      <c r="I55" s="46">
        <v>450</v>
      </c>
      <c r="J55" s="46">
        <v>0</v>
      </c>
      <c r="K55" s="46">
        <v>160159</v>
      </c>
      <c r="L55" s="46">
        <v>0</v>
      </c>
      <c r="M55" s="46">
        <v>0</v>
      </c>
      <c r="N55" s="46">
        <f t="shared" si="11"/>
        <v>160790</v>
      </c>
      <c r="O55" s="47">
        <f t="shared" si="9"/>
        <v>15.759090463589141</v>
      </c>
      <c r="P55" s="9"/>
    </row>
    <row r="56" spans="1:16">
      <c r="A56" s="12"/>
      <c r="B56" s="25">
        <v>361.2</v>
      </c>
      <c r="C56" s="20" t="s">
        <v>57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744533</v>
      </c>
      <c r="L56" s="46">
        <v>0</v>
      </c>
      <c r="M56" s="46">
        <v>0</v>
      </c>
      <c r="N56" s="46">
        <f t="shared" ref="N56:N62" si="13">SUM(D56:M56)</f>
        <v>744533</v>
      </c>
      <c r="O56" s="47">
        <f t="shared" si="9"/>
        <v>72.971969028717041</v>
      </c>
      <c r="P56" s="9"/>
    </row>
    <row r="57" spans="1:16">
      <c r="A57" s="12"/>
      <c r="B57" s="25">
        <v>361.3</v>
      </c>
      <c r="C57" s="20" t="s">
        <v>58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4062589</v>
      </c>
      <c r="L57" s="46">
        <v>0</v>
      </c>
      <c r="M57" s="46">
        <v>0</v>
      </c>
      <c r="N57" s="46">
        <f t="shared" si="13"/>
        <v>4062589</v>
      </c>
      <c r="O57" s="47">
        <f t="shared" si="9"/>
        <v>398.17592864843675</v>
      </c>
      <c r="P57" s="9"/>
    </row>
    <row r="58" spans="1:16">
      <c r="A58" s="12"/>
      <c r="B58" s="25">
        <v>362</v>
      </c>
      <c r="C58" s="20" t="s">
        <v>59</v>
      </c>
      <c r="D58" s="46">
        <v>2740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2740</v>
      </c>
      <c r="O58" s="47">
        <f t="shared" si="9"/>
        <v>0.26854846613741057</v>
      </c>
      <c r="P58" s="9"/>
    </row>
    <row r="59" spans="1:16">
      <c r="A59" s="12"/>
      <c r="B59" s="25">
        <v>364</v>
      </c>
      <c r="C59" s="20" t="s">
        <v>60</v>
      </c>
      <c r="D59" s="46">
        <v>4685</v>
      </c>
      <c r="E59" s="46">
        <v>0</v>
      </c>
      <c r="F59" s="46">
        <v>0</v>
      </c>
      <c r="G59" s="46">
        <v>0</v>
      </c>
      <c r="H59" s="46">
        <v>0</v>
      </c>
      <c r="I59" s="46">
        <v>134577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139262</v>
      </c>
      <c r="O59" s="47">
        <f t="shared" si="9"/>
        <v>13.649122807017545</v>
      </c>
      <c r="P59" s="9"/>
    </row>
    <row r="60" spans="1:16">
      <c r="A60" s="12"/>
      <c r="B60" s="25">
        <v>366</v>
      </c>
      <c r="C60" s="20" t="s">
        <v>61</v>
      </c>
      <c r="D60" s="46">
        <v>35436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35436</v>
      </c>
      <c r="O60" s="47">
        <f t="shared" si="9"/>
        <v>3.4730961481917082</v>
      </c>
      <c r="P60" s="9"/>
    </row>
    <row r="61" spans="1:16">
      <c r="A61" s="12"/>
      <c r="B61" s="25">
        <v>368</v>
      </c>
      <c r="C61" s="20" t="s">
        <v>63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1492852</v>
      </c>
      <c r="L61" s="46">
        <v>0</v>
      </c>
      <c r="M61" s="46">
        <v>0</v>
      </c>
      <c r="N61" s="46">
        <f t="shared" si="13"/>
        <v>1492852</v>
      </c>
      <c r="O61" s="47">
        <f t="shared" si="9"/>
        <v>146.3150053905714</v>
      </c>
      <c r="P61" s="9"/>
    </row>
    <row r="62" spans="1:16">
      <c r="A62" s="12"/>
      <c r="B62" s="25">
        <v>369.9</v>
      </c>
      <c r="C62" s="20" t="s">
        <v>65</v>
      </c>
      <c r="D62" s="46">
        <v>158659</v>
      </c>
      <c r="E62" s="46">
        <v>20451</v>
      </c>
      <c r="F62" s="46">
        <v>0</v>
      </c>
      <c r="G62" s="46">
        <v>0</v>
      </c>
      <c r="H62" s="46">
        <v>0</v>
      </c>
      <c r="I62" s="46">
        <v>312589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491699</v>
      </c>
      <c r="O62" s="47">
        <f t="shared" si="9"/>
        <v>48.191610310692937</v>
      </c>
      <c r="P62" s="9"/>
    </row>
    <row r="63" spans="1:16" ht="15.75">
      <c r="A63" s="29" t="s">
        <v>39</v>
      </c>
      <c r="B63" s="30"/>
      <c r="C63" s="31"/>
      <c r="D63" s="32">
        <f t="shared" ref="D63:M63" si="14">SUM(D64:D68)</f>
        <v>1114477</v>
      </c>
      <c r="E63" s="32">
        <f t="shared" si="14"/>
        <v>0</v>
      </c>
      <c r="F63" s="32">
        <f t="shared" si="14"/>
        <v>0</v>
      </c>
      <c r="G63" s="32">
        <f t="shared" si="14"/>
        <v>0</v>
      </c>
      <c r="H63" s="32">
        <f t="shared" si="14"/>
        <v>0</v>
      </c>
      <c r="I63" s="32">
        <f t="shared" si="14"/>
        <v>6617790</v>
      </c>
      <c r="J63" s="32">
        <f t="shared" si="14"/>
        <v>0</v>
      </c>
      <c r="K63" s="32">
        <f t="shared" si="14"/>
        <v>0</v>
      </c>
      <c r="L63" s="32">
        <f t="shared" si="14"/>
        <v>0</v>
      </c>
      <c r="M63" s="32">
        <f t="shared" si="14"/>
        <v>0</v>
      </c>
      <c r="N63" s="32">
        <f t="shared" ref="N63:N69" si="15">SUM(D63:M63)</f>
        <v>7732267</v>
      </c>
      <c r="O63" s="45">
        <f t="shared" si="9"/>
        <v>757.84249730471424</v>
      </c>
      <c r="P63" s="9"/>
    </row>
    <row r="64" spans="1:16">
      <c r="A64" s="12"/>
      <c r="B64" s="25">
        <v>381</v>
      </c>
      <c r="C64" s="20" t="s">
        <v>66</v>
      </c>
      <c r="D64" s="46">
        <v>1088468</v>
      </c>
      <c r="E64" s="46">
        <v>0</v>
      </c>
      <c r="F64" s="46">
        <v>0</v>
      </c>
      <c r="G64" s="46">
        <v>0</v>
      </c>
      <c r="H64" s="46">
        <v>0</v>
      </c>
      <c r="I64" s="46">
        <v>2679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1091147</v>
      </c>
      <c r="O64" s="47">
        <f t="shared" si="9"/>
        <v>106.94374203665589</v>
      </c>
      <c r="P64" s="9"/>
    </row>
    <row r="65" spans="1:119">
      <c r="A65" s="12"/>
      <c r="B65" s="25">
        <v>383</v>
      </c>
      <c r="C65" s="20" t="s">
        <v>102</v>
      </c>
      <c r="D65" s="46">
        <v>26009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26009</v>
      </c>
      <c r="O65" s="47">
        <f t="shared" si="9"/>
        <v>2.5491522101342743</v>
      </c>
      <c r="P65" s="9"/>
    </row>
    <row r="66" spans="1:119">
      <c r="A66" s="12"/>
      <c r="B66" s="25">
        <v>389.5</v>
      </c>
      <c r="C66" s="20" t="s">
        <v>67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1758671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1758671</v>
      </c>
      <c r="O66" s="47">
        <f t="shared" si="9"/>
        <v>172.36802901107518</v>
      </c>
      <c r="P66" s="9"/>
    </row>
    <row r="67" spans="1:119">
      <c r="A67" s="12"/>
      <c r="B67" s="25">
        <v>389.6</v>
      </c>
      <c r="C67" s="20" t="s">
        <v>68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3488576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3488576</v>
      </c>
      <c r="O67" s="47">
        <f t="shared" si="9"/>
        <v>341.91669116926397</v>
      </c>
      <c r="P67" s="9"/>
    </row>
    <row r="68" spans="1:119" ht="15.75" thickBot="1">
      <c r="A68" s="12"/>
      <c r="B68" s="25">
        <v>389.7</v>
      </c>
      <c r="C68" s="20" t="s">
        <v>69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1367864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1367864</v>
      </c>
      <c r="O68" s="47">
        <f t="shared" si="9"/>
        <v>134.06488287758503</v>
      </c>
      <c r="P68" s="9"/>
    </row>
    <row r="69" spans="1:119" ht="16.5" thickBot="1">
      <c r="A69" s="14" t="s">
        <v>51</v>
      </c>
      <c r="B69" s="23"/>
      <c r="C69" s="22"/>
      <c r="D69" s="15">
        <f t="shared" ref="D69:M69" si="16">SUM(D5,D19,D22,D36,D49,D54,D63)</f>
        <v>9290551</v>
      </c>
      <c r="E69" s="15">
        <f t="shared" si="16"/>
        <v>1019217</v>
      </c>
      <c r="F69" s="15">
        <f t="shared" si="16"/>
        <v>0</v>
      </c>
      <c r="G69" s="15">
        <f t="shared" si="16"/>
        <v>0</v>
      </c>
      <c r="H69" s="15">
        <f t="shared" si="16"/>
        <v>0</v>
      </c>
      <c r="I69" s="15">
        <f t="shared" si="16"/>
        <v>14029386</v>
      </c>
      <c r="J69" s="15">
        <f t="shared" si="16"/>
        <v>0</v>
      </c>
      <c r="K69" s="15">
        <f t="shared" si="16"/>
        <v>6460133</v>
      </c>
      <c r="L69" s="15">
        <f t="shared" si="16"/>
        <v>0</v>
      </c>
      <c r="M69" s="15">
        <f t="shared" si="16"/>
        <v>0</v>
      </c>
      <c r="N69" s="15">
        <f t="shared" si="15"/>
        <v>30799287</v>
      </c>
      <c r="O69" s="38">
        <f>(N69/O$71)</f>
        <v>3018.6501029109086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51" t="s">
        <v>103</v>
      </c>
      <c r="M71" s="51"/>
      <c r="N71" s="51"/>
      <c r="O71" s="43">
        <v>10203</v>
      </c>
    </row>
    <row r="72" spans="1:119">
      <c r="A72" s="52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</row>
    <row r="73" spans="1:119" ht="15.75" customHeight="1" thickBot="1">
      <c r="A73" s="55" t="s">
        <v>84</v>
      </c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7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77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85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70</v>
      </c>
      <c r="B3" s="65"/>
      <c r="C3" s="66"/>
      <c r="D3" s="70" t="s">
        <v>33</v>
      </c>
      <c r="E3" s="71"/>
      <c r="F3" s="71"/>
      <c r="G3" s="71"/>
      <c r="H3" s="72"/>
      <c r="I3" s="70" t="s">
        <v>34</v>
      </c>
      <c r="J3" s="72"/>
      <c r="K3" s="70" t="s">
        <v>36</v>
      </c>
      <c r="L3" s="72"/>
      <c r="M3" s="36"/>
      <c r="N3" s="37"/>
      <c r="O3" s="73" t="s">
        <v>75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35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SUM(D6:D17)</f>
        <v>5799809</v>
      </c>
      <c r="E5" s="27">
        <f t="shared" si="0"/>
        <v>542954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6342763</v>
      </c>
      <c r="O5" s="33">
        <f t="shared" ref="O5:O36" si="1">(N5/O$67)</f>
        <v>602.80963695114997</v>
      </c>
      <c r="P5" s="6"/>
    </row>
    <row r="6" spans="1:133">
      <c r="A6" s="12"/>
      <c r="B6" s="25">
        <v>311</v>
      </c>
      <c r="C6" s="20" t="s">
        <v>2</v>
      </c>
      <c r="D6" s="46">
        <v>3200581</v>
      </c>
      <c r="E6" s="46">
        <v>542954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3743535</v>
      </c>
      <c r="O6" s="47">
        <f t="shared" si="1"/>
        <v>355.78169549515303</v>
      </c>
      <c r="P6" s="9"/>
    </row>
    <row r="7" spans="1:133">
      <c r="A7" s="12"/>
      <c r="B7" s="25">
        <v>312.10000000000002</v>
      </c>
      <c r="C7" s="20" t="s">
        <v>10</v>
      </c>
      <c r="D7" s="46">
        <v>290188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290188</v>
      </c>
      <c r="O7" s="47">
        <f t="shared" si="1"/>
        <v>27.579167458658048</v>
      </c>
      <c r="P7" s="9"/>
    </row>
    <row r="8" spans="1:133">
      <c r="A8" s="12"/>
      <c r="B8" s="25">
        <v>312.3</v>
      </c>
      <c r="C8" s="20" t="s">
        <v>79</v>
      </c>
      <c r="D8" s="46">
        <v>196070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196070</v>
      </c>
      <c r="O8" s="47">
        <f t="shared" si="1"/>
        <v>18.634290058924158</v>
      </c>
      <c r="P8" s="9"/>
    </row>
    <row r="9" spans="1:133">
      <c r="A9" s="12"/>
      <c r="B9" s="25">
        <v>312.60000000000002</v>
      </c>
      <c r="C9" s="20" t="s">
        <v>11</v>
      </c>
      <c r="D9" s="46">
        <v>676948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676948</v>
      </c>
      <c r="O9" s="47">
        <f t="shared" si="1"/>
        <v>64.336437939555211</v>
      </c>
      <c r="P9" s="9"/>
    </row>
    <row r="10" spans="1:133">
      <c r="A10" s="12"/>
      <c r="B10" s="25">
        <v>314.10000000000002</v>
      </c>
      <c r="C10" s="20" t="s">
        <v>12</v>
      </c>
      <c r="D10" s="46">
        <v>668075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668075</v>
      </c>
      <c r="O10" s="47">
        <f t="shared" si="1"/>
        <v>63.493157194449722</v>
      </c>
      <c r="P10" s="9"/>
    </row>
    <row r="11" spans="1:133">
      <c r="A11" s="12"/>
      <c r="B11" s="25">
        <v>314.3</v>
      </c>
      <c r="C11" s="20" t="s">
        <v>13</v>
      </c>
      <c r="D11" s="46">
        <v>84011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84011</v>
      </c>
      <c r="O11" s="47">
        <f t="shared" si="1"/>
        <v>7.9843185706139517</v>
      </c>
      <c r="P11" s="9"/>
    </row>
    <row r="12" spans="1:133">
      <c r="A12" s="12"/>
      <c r="B12" s="25">
        <v>314.39999999999998</v>
      </c>
      <c r="C12" s="20" t="s">
        <v>14</v>
      </c>
      <c r="D12" s="46">
        <v>108258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108258</v>
      </c>
      <c r="O12" s="47">
        <f t="shared" si="1"/>
        <v>10.288728378635241</v>
      </c>
      <c r="P12" s="9"/>
    </row>
    <row r="13" spans="1:133">
      <c r="A13" s="12"/>
      <c r="B13" s="25">
        <v>314.7</v>
      </c>
      <c r="C13" s="20" t="s">
        <v>15</v>
      </c>
      <c r="D13" s="46">
        <v>160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160</v>
      </c>
      <c r="O13" s="47">
        <f t="shared" si="1"/>
        <v>1.5206234556168029E-2</v>
      </c>
      <c r="P13" s="9"/>
    </row>
    <row r="14" spans="1:133">
      <c r="A14" s="12"/>
      <c r="B14" s="25">
        <v>314.8</v>
      </c>
      <c r="C14" s="20" t="s">
        <v>16</v>
      </c>
      <c r="D14" s="46">
        <v>1463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1463</v>
      </c>
      <c r="O14" s="47">
        <f t="shared" si="1"/>
        <v>0.13904200722296142</v>
      </c>
      <c r="P14" s="9"/>
    </row>
    <row r="15" spans="1:133">
      <c r="A15" s="12"/>
      <c r="B15" s="25">
        <v>315</v>
      </c>
      <c r="C15" s="20" t="s">
        <v>17</v>
      </c>
      <c r="D15" s="46">
        <v>327679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327679</v>
      </c>
      <c r="O15" s="47">
        <f t="shared" si="1"/>
        <v>31.142273332066146</v>
      </c>
      <c r="P15" s="9"/>
    </row>
    <row r="16" spans="1:133">
      <c r="A16" s="12"/>
      <c r="B16" s="25">
        <v>316</v>
      </c>
      <c r="C16" s="20" t="s">
        <v>80</v>
      </c>
      <c r="D16" s="46">
        <v>90972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90972</v>
      </c>
      <c r="O16" s="47">
        <f t="shared" si="1"/>
        <v>8.6458848127732377</v>
      </c>
      <c r="P16" s="9"/>
    </row>
    <row r="17" spans="1:16">
      <c r="A17" s="12"/>
      <c r="B17" s="25">
        <v>319</v>
      </c>
      <c r="C17" s="20" t="s">
        <v>86</v>
      </c>
      <c r="D17" s="46">
        <v>155404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155404</v>
      </c>
      <c r="O17" s="47">
        <f t="shared" si="1"/>
        <v>14.769435468542103</v>
      </c>
      <c r="P17" s="9"/>
    </row>
    <row r="18" spans="1:16" ht="15.75">
      <c r="A18" s="29" t="s">
        <v>18</v>
      </c>
      <c r="B18" s="30"/>
      <c r="C18" s="31"/>
      <c r="D18" s="32">
        <f t="shared" ref="D18:M18" si="3">SUM(D19:D20)</f>
        <v>998436</v>
      </c>
      <c r="E18" s="32">
        <f t="shared" si="3"/>
        <v>0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 t="shared" ref="N18:N26" si="4">SUM(D18:M18)</f>
        <v>998436</v>
      </c>
      <c r="O18" s="45">
        <f t="shared" si="1"/>
        <v>94.890325033263636</v>
      </c>
      <c r="P18" s="10"/>
    </row>
    <row r="19" spans="1:16">
      <c r="A19" s="12"/>
      <c r="B19" s="25">
        <v>322</v>
      </c>
      <c r="C19" s="20" t="s">
        <v>0</v>
      </c>
      <c r="D19" s="46">
        <v>112270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112270</v>
      </c>
      <c r="O19" s="47">
        <f t="shared" si="1"/>
        <v>10.670024710131154</v>
      </c>
      <c r="P19" s="9"/>
    </row>
    <row r="20" spans="1:16">
      <c r="A20" s="12"/>
      <c r="B20" s="25">
        <v>323.10000000000002</v>
      </c>
      <c r="C20" s="20" t="s">
        <v>87</v>
      </c>
      <c r="D20" s="46">
        <v>886166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886166</v>
      </c>
      <c r="O20" s="47">
        <f t="shared" si="1"/>
        <v>84.220300323132491</v>
      </c>
      <c r="P20" s="9"/>
    </row>
    <row r="21" spans="1:16" ht="15.75">
      <c r="A21" s="29" t="s">
        <v>20</v>
      </c>
      <c r="B21" s="30"/>
      <c r="C21" s="31"/>
      <c r="D21" s="32">
        <f t="shared" ref="D21:M21" si="5">SUM(D22:D34)</f>
        <v>1848479</v>
      </c>
      <c r="E21" s="32">
        <f t="shared" si="5"/>
        <v>201698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2050177</v>
      </c>
      <c r="O21" s="45">
        <f t="shared" si="1"/>
        <v>194.84670214788062</v>
      </c>
      <c r="P21" s="10"/>
    </row>
    <row r="22" spans="1:16">
      <c r="A22" s="12"/>
      <c r="B22" s="25">
        <v>331.1</v>
      </c>
      <c r="C22" s="20" t="s">
        <v>88</v>
      </c>
      <c r="D22" s="46">
        <v>116124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116124</v>
      </c>
      <c r="O22" s="47">
        <f t="shared" si="1"/>
        <v>11.036304885002851</v>
      </c>
      <c r="P22" s="9"/>
    </row>
    <row r="23" spans="1:16">
      <c r="A23" s="12"/>
      <c r="B23" s="25">
        <v>331.2</v>
      </c>
      <c r="C23" s="20" t="s">
        <v>19</v>
      </c>
      <c r="D23" s="46">
        <v>433848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433848</v>
      </c>
      <c r="O23" s="47">
        <f t="shared" si="1"/>
        <v>41.232465310777421</v>
      </c>
      <c r="P23" s="9"/>
    </row>
    <row r="24" spans="1:16">
      <c r="A24" s="12"/>
      <c r="B24" s="25">
        <v>331.5</v>
      </c>
      <c r="C24" s="20" t="s">
        <v>21</v>
      </c>
      <c r="D24" s="46">
        <v>0</v>
      </c>
      <c r="E24" s="46">
        <v>201698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201698</v>
      </c>
      <c r="O24" s="47">
        <f t="shared" si="1"/>
        <v>19.169169359437369</v>
      </c>
      <c r="P24" s="9"/>
    </row>
    <row r="25" spans="1:16">
      <c r="A25" s="12"/>
      <c r="B25" s="25">
        <v>333</v>
      </c>
      <c r="C25" s="20" t="s">
        <v>81</v>
      </c>
      <c r="D25" s="46">
        <v>11707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11707</v>
      </c>
      <c r="O25" s="47">
        <f t="shared" si="1"/>
        <v>1.1126211746816195</v>
      </c>
      <c r="P25" s="9"/>
    </row>
    <row r="26" spans="1:16">
      <c r="A26" s="12"/>
      <c r="B26" s="25">
        <v>334.1</v>
      </c>
      <c r="C26" s="20" t="s">
        <v>89</v>
      </c>
      <c r="D26" s="46">
        <v>304858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304858</v>
      </c>
      <c r="O26" s="47">
        <f t="shared" si="1"/>
        <v>28.973389089526705</v>
      </c>
      <c r="P26" s="9"/>
    </row>
    <row r="27" spans="1:16">
      <c r="A27" s="12"/>
      <c r="B27" s="25">
        <v>334.49</v>
      </c>
      <c r="C27" s="20" t="s">
        <v>90</v>
      </c>
      <c r="D27" s="46">
        <v>205063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6">SUM(D27:M27)</f>
        <v>205063</v>
      </c>
      <c r="O27" s="47">
        <f t="shared" si="1"/>
        <v>19.488975479946777</v>
      </c>
      <c r="P27" s="9"/>
    </row>
    <row r="28" spans="1:16">
      <c r="A28" s="12"/>
      <c r="B28" s="25">
        <v>335.12</v>
      </c>
      <c r="C28" s="20" t="s">
        <v>25</v>
      </c>
      <c r="D28" s="46">
        <v>399584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399584</v>
      </c>
      <c r="O28" s="47">
        <f t="shared" si="1"/>
        <v>37.976050180574035</v>
      </c>
      <c r="P28" s="9"/>
    </row>
    <row r="29" spans="1:16">
      <c r="A29" s="12"/>
      <c r="B29" s="25">
        <v>335.14</v>
      </c>
      <c r="C29" s="20" t="s">
        <v>26</v>
      </c>
      <c r="D29" s="46">
        <v>4485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4485</v>
      </c>
      <c r="O29" s="47">
        <f t="shared" si="1"/>
        <v>0.42624976240258505</v>
      </c>
      <c r="P29" s="9"/>
    </row>
    <row r="30" spans="1:16">
      <c r="A30" s="12"/>
      <c r="B30" s="25">
        <v>335.15</v>
      </c>
      <c r="C30" s="20" t="s">
        <v>27</v>
      </c>
      <c r="D30" s="46">
        <v>8757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8757</v>
      </c>
      <c r="O30" s="47">
        <f t="shared" si="1"/>
        <v>0.83225622505227148</v>
      </c>
      <c r="P30" s="9"/>
    </row>
    <row r="31" spans="1:16">
      <c r="A31" s="12"/>
      <c r="B31" s="25">
        <v>335.16</v>
      </c>
      <c r="C31" s="20" t="s">
        <v>91</v>
      </c>
      <c r="D31" s="46">
        <v>332877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332877</v>
      </c>
      <c r="O31" s="47">
        <f t="shared" si="1"/>
        <v>31.636285877209655</v>
      </c>
      <c r="P31" s="9"/>
    </row>
    <row r="32" spans="1:16">
      <c r="A32" s="12"/>
      <c r="B32" s="25">
        <v>335.21</v>
      </c>
      <c r="C32" s="20" t="s">
        <v>29</v>
      </c>
      <c r="D32" s="46">
        <v>4440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4440</v>
      </c>
      <c r="O32" s="47">
        <f t="shared" si="1"/>
        <v>0.4219730089336628</v>
      </c>
      <c r="P32" s="9"/>
    </row>
    <row r="33" spans="1:16">
      <c r="A33" s="12"/>
      <c r="B33" s="25">
        <v>335.49</v>
      </c>
      <c r="C33" s="20" t="s">
        <v>92</v>
      </c>
      <c r="D33" s="46">
        <v>10753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10753</v>
      </c>
      <c r="O33" s="47">
        <f t="shared" si="1"/>
        <v>1.0219540011404675</v>
      </c>
      <c r="P33" s="9"/>
    </row>
    <row r="34" spans="1:16">
      <c r="A34" s="12"/>
      <c r="B34" s="25">
        <v>336</v>
      </c>
      <c r="C34" s="20" t="s">
        <v>93</v>
      </c>
      <c r="D34" s="46">
        <v>15983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15983</v>
      </c>
      <c r="O34" s="47">
        <f t="shared" si="1"/>
        <v>1.51900779319521</v>
      </c>
      <c r="P34" s="9"/>
    </row>
    <row r="35" spans="1:16" ht="15.75">
      <c r="A35" s="29" t="s">
        <v>37</v>
      </c>
      <c r="B35" s="30"/>
      <c r="C35" s="31"/>
      <c r="D35" s="32">
        <f t="shared" ref="D35:M35" si="7">SUM(D36:D46)</f>
        <v>249991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6884105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7134096</v>
      </c>
      <c r="O35" s="45">
        <f t="shared" si="1"/>
        <v>678.01710701387572</v>
      </c>
      <c r="P35" s="10"/>
    </row>
    <row r="36" spans="1:16">
      <c r="A36" s="12"/>
      <c r="B36" s="25">
        <v>342.1</v>
      </c>
      <c r="C36" s="20" t="s">
        <v>40</v>
      </c>
      <c r="D36" s="46">
        <v>38151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6" si="8">SUM(D36:M36)</f>
        <v>38151</v>
      </c>
      <c r="O36" s="47">
        <f t="shared" si="1"/>
        <v>3.6258315909522905</v>
      </c>
      <c r="P36" s="9"/>
    </row>
    <row r="37" spans="1:16">
      <c r="A37" s="12"/>
      <c r="B37" s="25">
        <v>342.2</v>
      </c>
      <c r="C37" s="20" t="s">
        <v>41</v>
      </c>
      <c r="D37" s="46">
        <v>34854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34854</v>
      </c>
      <c r="O37" s="47">
        <f t="shared" ref="O37:O65" si="9">(N37/O$67)</f>
        <v>3.3124881201292529</v>
      </c>
      <c r="P37" s="9"/>
    </row>
    <row r="38" spans="1:16">
      <c r="A38" s="12"/>
      <c r="B38" s="25">
        <v>342.5</v>
      </c>
      <c r="C38" s="20" t="s">
        <v>42</v>
      </c>
      <c r="D38" s="46">
        <v>16570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16570</v>
      </c>
      <c r="O38" s="47">
        <f t="shared" si="9"/>
        <v>1.5747956662231515</v>
      </c>
      <c r="P38" s="9"/>
    </row>
    <row r="39" spans="1:16">
      <c r="A39" s="12"/>
      <c r="B39" s="25">
        <v>343.4</v>
      </c>
      <c r="C39" s="20" t="s">
        <v>43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1497397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1497397</v>
      </c>
      <c r="O39" s="47">
        <f t="shared" si="9"/>
        <v>142.31106253563962</v>
      </c>
      <c r="P39" s="9"/>
    </row>
    <row r="40" spans="1:16">
      <c r="A40" s="12"/>
      <c r="B40" s="25">
        <v>343.6</v>
      </c>
      <c r="C40" s="20" t="s">
        <v>44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3799885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3799885</v>
      </c>
      <c r="O40" s="47">
        <f t="shared" si="9"/>
        <v>361.13714122790344</v>
      </c>
      <c r="P40" s="9"/>
    </row>
    <row r="41" spans="1:16">
      <c r="A41" s="12"/>
      <c r="B41" s="25">
        <v>343.8</v>
      </c>
      <c r="C41" s="20" t="s">
        <v>45</v>
      </c>
      <c r="D41" s="46">
        <v>149351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149351</v>
      </c>
      <c r="O41" s="47">
        <f t="shared" si="9"/>
        <v>14.194164607489071</v>
      </c>
      <c r="P41" s="9"/>
    </row>
    <row r="42" spans="1:16">
      <c r="A42" s="12"/>
      <c r="B42" s="25">
        <v>344.1</v>
      </c>
      <c r="C42" s="20" t="s">
        <v>46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895300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895300</v>
      </c>
      <c r="O42" s="47">
        <f t="shared" si="9"/>
        <v>85.088386238357728</v>
      </c>
      <c r="P42" s="9"/>
    </row>
    <row r="43" spans="1:16">
      <c r="A43" s="12"/>
      <c r="B43" s="25">
        <v>344.9</v>
      </c>
      <c r="C43" s="20" t="s">
        <v>47</v>
      </c>
      <c r="D43" s="46">
        <v>105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105</v>
      </c>
      <c r="O43" s="47">
        <f t="shared" si="9"/>
        <v>9.9790914274852684E-3</v>
      </c>
      <c r="P43" s="9"/>
    </row>
    <row r="44" spans="1:16">
      <c r="A44" s="12"/>
      <c r="B44" s="25">
        <v>346.4</v>
      </c>
      <c r="C44" s="20" t="s">
        <v>48</v>
      </c>
      <c r="D44" s="46">
        <v>2212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2212</v>
      </c>
      <c r="O44" s="47">
        <f t="shared" si="9"/>
        <v>0.21022619273902299</v>
      </c>
      <c r="P44" s="9"/>
    </row>
    <row r="45" spans="1:16">
      <c r="A45" s="12"/>
      <c r="B45" s="25">
        <v>347.2</v>
      </c>
      <c r="C45" s="20" t="s">
        <v>49</v>
      </c>
      <c r="D45" s="46">
        <v>5058</v>
      </c>
      <c r="E45" s="46">
        <v>0</v>
      </c>
      <c r="F45" s="46">
        <v>0</v>
      </c>
      <c r="G45" s="46">
        <v>0</v>
      </c>
      <c r="H45" s="46">
        <v>0</v>
      </c>
      <c r="I45" s="46">
        <v>613202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618260</v>
      </c>
      <c r="O45" s="47">
        <f t="shared" si="9"/>
        <v>58.758791104352788</v>
      </c>
      <c r="P45" s="9"/>
    </row>
    <row r="46" spans="1:16">
      <c r="A46" s="12"/>
      <c r="B46" s="25">
        <v>349</v>
      </c>
      <c r="C46" s="20" t="s">
        <v>94</v>
      </c>
      <c r="D46" s="46">
        <v>3690</v>
      </c>
      <c r="E46" s="46">
        <v>0</v>
      </c>
      <c r="F46" s="46">
        <v>0</v>
      </c>
      <c r="G46" s="46">
        <v>0</v>
      </c>
      <c r="H46" s="46">
        <v>0</v>
      </c>
      <c r="I46" s="46">
        <v>78321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82011</v>
      </c>
      <c r="O46" s="47">
        <f t="shared" si="9"/>
        <v>7.7942406386618517</v>
      </c>
      <c r="P46" s="9"/>
    </row>
    <row r="47" spans="1:16" ht="15.75">
      <c r="A47" s="29" t="s">
        <v>38</v>
      </c>
      <c r="B47" s="30"/>
      <c r="C47" s="31"/>
      <c r="D47" s="32">
        <f t="shared" ref="D47:M47" si="10">SUM(D48:D51)</f>
        <v>94444</v>
      </c>
      <c r="E47" s="32">
        <f t="shared" si="10"/>
        <v>0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ref="N47:N53" si="11">SUM(D47:M47)</f>
        <v>94444</v>
      </c>
      <c r="O47" s="45">
        <f t="shared" si="9"/>
        <v>8.9758601026420841</v>
      </c>
      <c r="P47" s="10"/>
    </row>
    <row r="48" spans="1:16">
      <c r="A48" s="13"/>
      <c r="B48" s="39">
        <v>351.1</v>
      </c>
      <c r="C48" s="21" t="s">
        <v>53</v>
      </c>
      <c r="D48" s="46">
        <v>40281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40281</v>
      </c>
      <c r="O48" s="47">
        <f t="shared" si="9"/>
        <v>3.8282645884812774</v>
      </c>
      <c r="P48" s="9"/>
    </row>
    <row r="49" spans="1:16">
      <c r="A49" s="13"/>
      <c r="B49" s="39">
        <v>351.3</v>
      </c>
      <c r="C49" s="21" t="s">
        <v>54</v>
      </c>
      <c r="D49" s="46">
        <v>2214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2214</v>
      </c>
      <c r="O49" s="47">
        <f t="shared" si="9"/>
        <v>0.2104162706709751</v>
      </c>
      <c r="P49" s="9"/>
    </row>
    <row r="50" spans="1:16">
      <c r="A50" s="13"/>
      <c r="B50" s="39">
        <v>354</v>
      </c>
      <c r="C50" s="21" t="s">
        <v>82</v>
      </c>
      <c r="D50" s="46">
        <v>19619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19619</v>
      </c>
      <c r="O50" s="47">
        <f t="shared" si="9"/>
        <v>1.8645694734841285</v>
      </c>
      <c r="P50" s="9"/>
    </row>
    <row r="51" spans="1:16">
      <c r="A51" s="13"/>
      <c r="B51" s="39">
        <v>359</v>
      </c>
      <c r="C51" s="21" t="s">
        <v>55</v>
      </c>
      <c r="D51" s="46">
        <v>32330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32330</v>
      </c>
      <c r="O51" s="47">
        <f t="shared" si="9"/>
        <v>3.0726097700057022</v>
      </c>
      <c r="P51" s="9"/>
    </row>
    <row r="52" spans="1:16" ht="15.75">
      <c r="A52" s="29" t="s">
        <v>3</v>
      </c>
      <c r="B52" s="30"/>
      <c r="C52" s="31"/>
      <c r="D52" s="32">
        <f t="shared" ref="D52:M52" si="12">SUM(D53:D59)</f>
        <v>258209</v>
      </c>
      <c r="E52" s="32">
        <f t="shared" si="12"/>
        <v>27365</v>
      </c>
      <c r="F52" s="32">
        <f t="shared" si="12"/>
        <v>0</v>
      </c>
      <c r="G52" s="32">
        <f t="shared" si="12"/>
        <v>0</v>
      </c>
      <c r="H52" s="32">
        <f t="shared" si="12"/>
        <v>0</v>
      </c>
      <c r="I52" s="32">
        <f t="shared" si="12"/>
        <v>148796</v>
      </c>
      <c r="J52" s="32">
        <f t="shared" si="12"/>
        <v>0</v>
      </c>
      <c r="K52" s="32">
        <f t="shared" si="12"/>
        <v>1272039</v>
      </c>
      <c r="L52" s="32">
        <f t="shared" si="12"/>
        <v>0</v>
      </c>
      <c r="M52" s="32">
        <f t="shared" si="12"/>
        <v>0</v>
      </c>
      <c r="N52" s="32">
        <f t="shared" si="11"/>
        <v>1706409</v>
      </c>
      <c r="O52" s="45">
        <f t="shared" si="9"/>
        <v>162.1753468922258</v>
      </c>
      <c r="P52" s="10"/>
    </row>
    <row r="53" spans="1:16">
      <c r="A53" s="12"/>
      <c r="B53" s="25">
        <v>361.1</v>
      </c>
      <c r="C53" s="20" t="s">
        <v>56</v>
      </c>
      <c r="D53" s="46">
        <v>1367</v>
      </c>
      <c r="E53" s="46">
        <v>16</v>
      </c>
      <c r="F53" s="46">
        <v>0</v>
      </c>
      <c r="G53" s="46">
        <v>0</v>
      </c>
      <c r="H53" s="46">
        <v>0</v>
      </c>
      <c r="I53" s="46">
        <v>446</v>
      </c>
      <c r="J53" s="46">
        <v>0</v>
      </c>
      <c r="K53" s="46">
        <v>190082</v>
      </c>
      <c r="L53" s="46">
        <v>0</v>
      </c>
      <c r="M53" s="46">
        <v>0</v>
      </c>
      <c r="N53" s="46">
        <f t="shared" si="11"/>
        <v>191911</v>
      </c>
      <c r="O53" s="47">
        <f t="shared" si="9"/>
        <v>18.239022999429768</v>
      </c>
      <c r="P53" s="9"/>
    </row>
    <row r="54" spans="1:16">
      <c r="A54" s="12"/>
      <c r="B54" s="25">
        <v>361.2</v>
      </c>
      <c r="C54" s="20" t="s">
        <v>57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207527</v>
      </c>
      <c r="L54" s="46">
        <v>0</v>
      </c>
      <c r="M54" s="46">
        <v>0</v>
      </c>
      <c r="N54" s="46">
        <f t="shared" ref="N54:N59" si="13">SUM(D54:M54)</f>
        <v>207527</v>
      </c>
      <c r="O54" s="47">
        <f t="shared" si="9"/>
        <v>19.723151492111764</v>
      </c>
      <c r="P54" s="9"/>
    </row>
    <row r="55" spans="1:16">
      <c r="A55" s="12"/>
      <c r="B55" s="25">
        <v>361.3</v>
      </c>
      <c r="C55" s="20" t="s">
        <v>58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-444283</v>
      </c>
      <c r="L55" s="46">
        <v>0</v>
      </c>
      <c r="M55" s="46">
        <v>0</v>
      </c>
      <c r="N55" s="46">
        <f t="shared" si="13"/>
        <v>-444283</v>
      </c>
      <c r="O55" s="47">
        <f t="shared" si="9"/>
        <v>-42.224196920737505</v>
      </c>
      <c r="P55" s="9"/>
    </row>
    <row r="56" spans="1:16">
      <c r="A56" s="12"/>
      <c r="B56" s="25">
        <v>364</v>
      </c>
      <c r="C56" s="20" t="s">
        <v>60</v>
      </c>
      <c r="D56" s="46">
        <v>26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26</v>
      </c>
      <c r="O56" s="47">
        <f t="shared" si="9"/>
        <v>2.4710131153773047E-3</v>
      </c>
      <c r="P56" s="9"/>
    </row>
    <row r="57" spans="1:16">
      <c r="A57" s="12"/>
      <c r="B57" s="25">
        <v>366</v>
      </c>
      <c r="C57" s="20" t="s">
        <v>61</v>
      </c>
      <c r="D57" s="46">
        <v>48529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48529</v>
      </c>
      <c r="O57" s="47">
        <f t="shared" si="9"/>
        <v>4.6121459798517392</v>
      </c>
      <c r="P57" s="9"/>
    </row>
    <row r="58" spans="1:16">
      <c r="A58" s="12"/>
      <c r="B58" s="25">
        <v>368</v>
      </c>
      <c r="C58" s="20" t="s">
        <v>63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1318713</v>
      </c>
      <c r="L58" s="46">
        <v>0</v>
      </c>
      <c r="M58" s="46">
        <v>0</v>
      </c>
      <c r="N58" s="46">
        <f t="shared" si="13"/>
        <v>1318713</v>
      </c>
      <c r="O58" s="47">
        <f t="shared" si="9"/>
        <v>125.32911993917506</v>
      </c>
      <c r="P58" s="9"/>
    </row>
    <row r="59" spans="1:16">
      <c r="A59" s="12"/>
      <c r="B59" s="25">
        <v>369.9</v>
      </c>
      <c r="C59" s="20" t="s">
        <v>65</v>
      </c>
      <c r="D59" s="46">
        <v>208287</v>
      </c>
      <c r="E59" s="46">
        <v>27349</v>
      </c>
      <c r="F59" s="46">
        <v>0</v>
      </c>
      <c r="G59" s="46">
        <v>0</v>
      </c>
      <c r="H59" s="46">
        <v>0</v>
      </c>
      <c r="I59" s="46">
        <v>148350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383986</v>
      </c>
      <c r="O59" s="47">
        <f t="shared" si="9"/>
        <v>36.493632389279604</v>
      </c>
      <c r="P59" s="9"/>
    </row>
    <row r="60" spans="1:16" ht="15.75">
      <c r="A60" s="29" t="s">
        <v>39</v>
      </c>
      <c r="B60" s="30"/>
      <c r="C60" s="31"/>
      <c r="D60" s="32">
        <f t="shared" ref="D60:M60" si="14">SUM(D61:D64)</f>
        <v>757243</v>
      </c>
      <c r="E60" s="32">
        <f t="shared" si="14"/>
        <v>0</v>
      </c>
      <c r="F60" s="32">
        <f t="shared" si="14"/>
        <v>0</v>
      </c>
      <c r="G60" s="32">
        <f t="shared" si="14"/>
        <v>0</v>
      </c>
      <c r="H60" s="32">
        <f t="shared" si="14"/>
        <v>0</v>
      </c>
      <c r="I60" s="32">
        <f t="shared" si="14"/>
        <v>2281761</v>
      </c>
      <c r="J60" s="32">
        <f t="shared" si="14"/>
        <v>0</v>
      </c>
      <c r="K60" s="32">
        <f t="shared" si="14"/>
        <v>0</v>
      </c>
      <c r="L60" s="32">
        <f t="shared" si="14"/>
        <v>0</v>
      </c>
      <c r="M60" s="32">
        <f t="shared" si="14"/>
        <v>0</v>
      </c>
      <c r="N60" s="32">
        <f t="shared" ref="N60:N65" si="15">SUM(D60:M60)</f>
        <v>3039004</v>
      </c>
      <c r="O60" s="45">
        <f t="shared" si="9"/>
        <v>288.8237977570804</v>
      </c>
      <c r="P60" s="9"/>
    </row>
    <row r="61" spans="1:16">
      <c r="A61" s="12"/>
      <c r="B61" s="25">
        <v>381</v>
      </c>
      <c r="C61" s="20" t="s">
        <v>66</v>
      </c>
      <c r="D61" s="46">
        <v>757243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757243</v>
      </c>
      <c r="O61" s="47">
        <f t="shared" si="9"/>
        <v>71.967591712602172</v>
      </c>
      <c r="P61" s="9"/>
    </row>
    <row r="62" spans="1:16">
      <c r="A62" s="12"/>
      <c r="B62" s="25">
        <v>389.5</v>
      </c>
      <c r="C62" s="20" t="s">
        <v>67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126140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126140</v>
      </c>
      <c r="O62" s="47">
        <f t="shared" si="9"/>
        <v>11.98821516821897</v>
      </c>
      <c r="P62" s="9"/>
    </row>
    <row r="63" spans="1:16">
      <c r="A63" s="12"/>
      <c r="B63" s="25">
        <v>389.6</v>
      </c>
      <c r="C63" s="20" t="s">
        <v>68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1307899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1307899</v>
      </c>
      <c r="O63" s="47">
        <f t="shared" si="9"/>
        <v>124.30136856111005</v>
      </c>
      <c r="P63" s="9"/>
    </row>
    <row r="64" spans="1:16" ht="15.75" thickBot="1">
      <c r="A64" s="12"/>
      <c r="B64" s="25">
        <v>389.7</v>
      </c>
      <c r="C64" s="20" t="s">
        <v>69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847722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847722</v>
      </c>
      <c r="O64" s="47">
        <f t="shared" si="9"/>
        <v>80.566622315149218</v>
      </c>
      <c r="P64" s="9"/>
    </row>
    <row r="65" spans="1:119" ht="16.5" thickBot="1">
      <c r="A65" s="14" t="s">
        <v>51</v>
      </c>
      <c r="B65" s="23"/>
      <c r="C65" s="22"/>
      <c r="D65" s="15">
        <f t="shared" ref="D65:M65" si="16">SUM(D5,D18,D21,D35,D47,D52,D60)</f>
        <v>10006611</v>
      </c>
      <c r="E65" s="15">
        <f t="shared" si="16"/>
        <v>772017</v>
      </c>
      <c r="F65" s="15">
        <f t="shared" si="16"/>
        <v>0</v>
      </c>
      <c r="G65" s="15">
        <f t="shared" si="16"/>
        <v>0</v>
      </c>
      <c r="H65" s="15">
        <f t="shared" si="16"/>
        <v>0</v>
      </c>
      <c r="I65" s="15">
        <f t="shared" si="16"/>
        <v>9314662</v>
      </c>
      <c r="J65" s="15">
        <f t="shared" si="16"/>
        <v>0</v>
      </c>
      <c r="K65" s="15">
        <f t="shared" si="16"/>
        <v>1272039</v>
      </c>
      <c r="L65" s="15">
        <f t="shared" si="16"/>
        <v>0</v>
      </c>
      <c r="M65" s="15">
        <f t="shared" si="16"/>
        <v>0</v>
      </c>
      <c r="N65" s="15">
        <f t="shared" si="15"/>
        <v>21365329</v>
      </c>
      <c r="O65" s="38">
        <f t="shared" si="9"/>
        <v>2030.5387758981183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51" t="s">
        <v>95</v>
      </c>
      <c r="M67" s="51"/>
      <c r="N67" s="51"/>
      <c r="O67" s="43">
        <v>10522</v>
      </c>
    </row>
    <row r="68" spans="1:119">
      <c r="A68" s="52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</row>
    <row r="69" spans="1:119" ht="15.75" customHeight="1" thickBot="1">
      <c r="A69" s="55" t="s">
        <v>84</v>
      </c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7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77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78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70</v>
      </c>
      <c r="B3" s="65"/>
      <c r="C3" s="66"/>
      <c r="D3" s="70" t="s">
        <v>33</v>
      </c>
      <c r="E3" s="71"/>
      <c r="F3" s="71"/>
      <c r="G3" s="71"/>
      <c r="H3" s="72"/>
      <c r="I3" s="70" t="s">
        <v>34</v>
      </c>
      <c r="J3" s="72"/>
      <c r="K3" s="70" t="s">
        <v>36</v>
      </c>
      <c r="L3" s="72"/>
      <c r="M3" s="36"/>
      <c r="N3" s="37"/>
      <c r="O3" s="73" t="s">
        <v>75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35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6755885</v>
      </c>
      <c r="E5" s="27">
        <f t="shared" si="0"/>
        <v>565392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7321277</v>
      </c>
      <c r="O5" s="33">
        <f t="shared" ref="O5:O36" si="1">(N5/O$65)</f>
        <v>693.4340784239439</v>
      </c>
      <c r="P5" s="6"/>
    </row>
    <row r="6" spans="1:133">
      <c r="A6" s="12"/>
      <c r="B6" s="25">
        <v>311</v>
      </c>
      <c r="C6" s="20" t="s">
        <v>2</v>
      </c>
      <c r="D6" s="46">
        <v>3208869</v>
      </c>
      <c r="E6" s="46">
        <v>565392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3774261</v>
      </c>
      <c r="O6" s="47">
        <f t="shared" si="1"/>
        <v>357.47878386057965</v>
      </c>
      <c r="P6" s="9"/>
    </row>
    <row r="7" spans="1:133">
      <c r="A7" s="12"/>
      <c r="B7" s="25">
        <v>312.10000000000002</v>
      </c>
      <c r="C7" s="20" t="s">
        <v>10</v>
      </c>
      <c r="D7" s="46">
        <v>324871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324871</v>
      </c>
      <c r="O7" s="47">
        <f t="shared" si="1"/>
        <v>30.770126917976889</v>
      </c>
      <c r="P7" s="9"/>
    </row>
    <row r="8" spans="1:133">
      <c r="A8" s="12"/>
      <c r="B8" s="25">
        <v>312.3</v>
      </c>
      <c r="C8" s="20" t="s">
        <v>79</v>
      </c>
      <c r="D8" s="46">
        <v>129372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129372</v>
      </c>
      <c r="O8" s="47">
        <f t="shared" si="1"/>
        <v>12.253457094146619</v>
      </c>
      <c r="P8" s="9"/>
    </row>
    <row r="9" spans="1:133">
      <c r="A9" s="12"/>
      <c r="B9" s="25">
        <v>312.60000000000002</v>
      </c>
      <c r="C9" s="20" t="s">
        <v>11</v>
      </c>
      <c r="D9" s="46">
        <v>715264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715264</v>
      </c>
      <c r="O9" s="47">
        <f t="shared" si="1"/>
        <v>67.746164046220869</v>
      </c>
      <c r="P9" s="9"/>
    </row>
    <row r="10" spans="1:133">
      <c r="A10" s="12"/>
      <c r="B10" s="25">
        <v>314.10000000000002</v>
      </c>
      <c r="C10" s="20" t="s">
        <v>12</v>
      </c>
      <c r="D10" s="46">
        <v>1533060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1533060</v>
      </c>
      <c r="O10" s="47">
        <f t="shared" si="1"/>
        <v>145.20363705247206</v>
      </c>
      <c r="P10" s="9"/>
    </row>
    <row r="11" spans="1:133">
      <c r="A11" s="12"/>
      <c r="B11" s="25">
        <v>314.3</v>
      </c>
      <c r="C11" s="20" t="s">
        <v>13</v>
      </c>
      <c r="D11" s="46">
        <v>112245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112245</v>
      </c>
      <c r="O11" s="47">
        <f t="shared" si="1"/>
        <v>10.631274862663384</v>
      </c>
      <c r="P11" s="9"/>
    </row>
    <row r="12" spans="1:133">
      <c r="A12" s="12"/>
      <c r="B12" s="25">
        <v>314.39999999999998</v>
      </c>
      <c r="C12" s="20" t="s">
        <v>14</v>
      </c>
      <c r="D12" s="46">
        <v>117402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117402</v>
      </c>
      <c r="O12" s="47">
        <f t="shared" si="1"/>
        <v>11.119719643871946</v>
      </c>
      <c r="P12" s="9"/>
    </row>
    <row r="13" spans="1:133">
      <c r="A13" s="12"/>
      <c r="B13" s="25">
        <v>314.7</v>
      </c>
      <c r="C13" s="20" t="s">
        <v>15</v>
      </c>
      <c r="D13" s="46">
        <v>97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97</v>
      </c>
      <c r="O13" s="47">
        <f t="shared" si="1"/>
        <v>9.1873460882742949E-3</v>
      </c>
      <c r="P13" s="9"/>
    </row>
    <row r="14" spans="1:133">
      <c r="A14" s="12"/>
      <c r="B14" s="25">
        <v>314.8</v>
      </c>
      <c r="C14" s="20" t="s">
        <v>16</v>
      </c>
      <c r="D14" s="46">
        <v>3788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3788</v>
      </c>
      <c r="O14" s="47">
        <f t="shared" si="1"/>
        <v>0.35878007198333017</v>
      </c>
      <c r="P14" s="9"/>
    </row>
    <row r="15" spans="1:133">
      <c r="A15" s="12"/>
      <c r="B15" s="25">
        <v>315</v>
      </c>
      <c r="C15" s="20" t="s">
        <v>17</v>
      </c>
      <c r="D15" s="46">
        <v>522116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522116</v>
      </c>
      <c r="O15" s="47">
        <f t="shared" si="1"/>
        <v>49.452168971396098</v>
      </c>
      <c r="P15" s="9"/>
    </row>
    <row r="16" spans="1:133">
      <c r="A16" s="12"/>
      <c r="B16" s="25">
        <v>316</v>
      </c>
      <c r="C16" s="20" t="s">
        <v>80</v>
      </c>
      <c r="D16" s="46">
        <v>88801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88801</v>
      </c>
      <c r="O16" s="47">
        <f t="shared" si="1"/>
        <v>8.4107785565448001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SUM(D18:D18)</f>
        <v>90738</v>
      </c>
      <c r="E17" s="32">
        <f t="shared" si="3"/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24" si="4">SUM(D17:M17)</f>
        <v>90738</v>
      </c>
      <c r="O17" s="45">
        <f t="shared" si="1"/>
        <v>8.5942413335859058</v>
      </c>
      <c r="P17" s="10"/>
    </row>
    <row r="18" spans="1:16">
      <c r="A18" s="12"/>
      <c r="B18" s="25">
        <v>322</v>
      </c>
      <c r="C18" s="20" t="s">
        <v>0</v>
      </c>
      <c r="D18" s="46">
        <v>90738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90738</v>
      </c>
      <c r="O18" s="47">
        <f t="shared" si="1"/>
        <v>8.5942413335859058</v>
      </c>
      <c r="P18" s="9"/>
    </row>
    <row r="19" spans="1:16" ht="15.75">
      <c r="A19" s="29" t="s">
        <v>20</v>
      </c>
      <c r="B19" s="30"/>
      <c r="C19" s="31"/>
      <c r="D19" s="32">
        <f t="shared" ref="D19:M19" si="5">SUM(D20:D32)</f>
        <v>2131474</v>
      </c>
      <c r="E19" s="32">
        <f t="shared" si="5"/>
        <v>783411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2914885</v>
      </c>
      <c r="O19" s="45">
        <f t="shared" si="1"/>
        <v>276.08306497442697</v>
      </c>
      <c r="P19" s="10"/>
    </row>
    <row r="20" spans="1:16">
      <c r="A20" s="12"/>
      <c r="B20" s="25">
        <v>331.2</v>
      </c>
      <c r="C20" s="20" t="s">
        <v>19</v>
      </c>
      <c r="D20" s="46">
        <v>553648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553648</v>
      </c>
      <c r="O20" s="47">
        <f t="shared" si="1"/>
        <v>52.438719454442129</v>
      </c>
      <c r="P20" s="9"/>
    </row>
    <row r="21" spans="1:16">
      <c r="A21" s="12"/>
      <c r="B21" s="25">
        <v>331.5</v>
      </c>
      <c r="C21" s="20" t="s">
        <v>21</v>
      </c>
      <c r="D21" s="46">
        <v>0</v>
      </c>
      <c r="E21" s="46">
        <v>783411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783411</v>
      </c>
      <c r="O21" s="47">
        <f t="shared" si="1"/>
        <v>74.200700890320135</v>
      </c>
      <c r="P21" s="9"/>
    </row>
    <row r="22" spans="1:16">
      <c r="A22" s="12"/>
      <c r="B22" s="25">
        <v>331.7</v>
      </c>
      <c r="C22" s="20" t="s">
        <v>22</v>
      </c>
      <c r="D22" s="46">
        <v>193000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193000</v>
      </c>
      <c r="O22" s="47">
        <f t="shared" si="1"/>
        <v>18.279977268422051</v>
      </c>
      <c r="P22" s="9"/>
    </row>
    <row r="23" spans="1:16">
      <c r="A23" s="12"/>
      <c r="B23" s="25">
        <v>333</v>
      </c>
      <c r="C23" s="20" t="s">
        <v>81</v>
      </c>
      <c r="D23" s="46">
        <v>12038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12038</v>
      </c>
      <c r="O23" s="47">
        <f t="shared" si="1"/>
        <v>1.1401780640272778</v>
      </c>
      <c r="P23" s="9"/>
    </row>
    <row r="24" spans="1:16">
      <c r="A24" s="12"/>
      <c r="B24" s="25">
        <v>334.2</v>
      </c>
      <c r="C24" s="20" t="s">
        <v>23</v>
      </c>
      <c r="D24" s="46">
        <v>404139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404139</v>
      </c>
      <c r="O24" s="47">
        <f t="shared" si="1"/>
        <v>38.277988255351396</v>
      </c>
      <c r="P24" s="9"/>
    </row>
    <row r="25" spans="1:16">
      <c r="A25" s="12"/>
      <c r="B25" s="25">
        <v>335.12</v>
      </c>
      <c r="C25" s="20" t="s">
        <v>25</v>
      </c>
      <c r="D25" s="46">
        <v>400040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400040</v>
      </c>
      <c r="O25" s="47">
        <f t="shared" si="1"/>
        <v>37.889751846940712</v>
      </c>
      <c r="P25" s="9"/>
    </row>
    <row r="26" spans="1:16">
      <c r="A26" s="12"/>
      <c r="B26" s="25">
        <v>335.14</v>
      </c>
      <c r="C26" s="20" t="s">
        <v>26</v>
      </c>
      <c r="D26" s="46">
        <v>5378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5378</v>
      </c>
      <c r="O26" s="47">
        <f t="shared" si="1"/>
        <v>0.50937677590452735</v>
      </c>
      <c r="P26" s="9"/>
    </row>
    <row r="27" spans="1:16">
      <c r="A27" s="12"/>
      <c r="B27" s="25">
        <v>335.15</v>
      </c>
      <c r="C27" s="20" t="s">
        <v>27</v>
      </c>
      <c r="D27" s="46">
        <v>8583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8583</v>
      </c>
      <c r="O27" s="47">
        <f t="shared" si="1"/>
        <v>0.81293805645008521</v>
      </c>
      <c r="P27" s="9"/>
    </row>
    <row r="28" spans="1:16">
      <c r="A28" s="12"/>
      <c r="B28" s="25">
        <v>335.18</v>
      </c>
      <c r="C28" s="20" t="s">
        <v>28</v>
      </c>
      <c r="D28" s="46">
        <v>373844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373844</v>
      </c>
      <c r="O28" s="47">
        <f t="shared" si="1"/>
        <v>35.40860011365789</v>
      </c>
      <c r="P28" s="9"/>
    </row>
    <row r="29" spans="1:16">
      <c r="A29" s="12"/>
      <c r="B29" s="25">
        <v>335.21</v>
      </c>
      <c r="C29" s="20" t="s">
        <v>29</v>
      </c>
      <c r="D29" s="46">
        <v>148297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148297</v>
      </c>
      <c r="O29" s="47">
        <f t="shared" si="1"/>
        <v>14.045936730441371</v>
      </c>
      <c r="P29" s="9"/>
    </row>
    <row r="30" spans="1:16">
      <c r="A30" s="12"/>
      <c r="B30" s="25">
        <v>335.9</v>
      </c>
      <c r="C30" s="20" t="s">
        <v>30</v>
      </c>
      <c r="D30" s="46">
        <v>14979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14979</v>
      </c>
      <c r="O30" s="47">
        <f t="shared" si="1"/>
        <v>1.4187346088274295</v>
      </c>
      <c r="P30" s="9"/>
    </row>
    <row r="31" spans="1:16">
      <c r="A31" s="12"/>
      <c r="B31" s="25">
        <v>337.2</v>
      </c>
      <c r="C31" s="20" t="s">
        <v>31</v>
      </c>
      <c r="D31" s="46">
        <v>6194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6194</v>
      </c>
      <c r="O31" s="47">
        <f t="shared" si="1"/>
        <v>0.58666414093578334</v>
      </c>
      <c r="P31" s="9"/>
    </row>
    <row r="32" spans="1:16">
      <c r="A32" s="12"/>
      <c r="B32" s="25">
        <v>338</v>
      </c>
      <c r="C32" s="20" t="s">
        <v>32</v>
      </c>
      <c r="D32" s="46">
        <v>11334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11334</v>
      </c>
      <c r="O32" s="47">
        <f t="shared" si="1"/>
        <v>1.0734987687061943</v>
      </c>
      <c r="P32" s="9"/>
    </row>
    <row r="33" spans="1:16" ht="15.75">
      <c r="A33" s="29" t="s">
        <v>37</v>
      </c>
      <c r="B33" s="30"/>
      <c r="C33" s="31"/>
      <c r="D33" s="32">
        <f t="shared" ref="D33:M33" si="7">SUM(D34:D44)</f>
        <v>267914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6545520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6813434</v>
      </c>
      <c r="O33" s="45">
        <f t="shared" si="1"/>
        <v>645.33377533623798</v>
      </c>
      <c r="P33" s="10"/>
    </row>
    <row r="34" spans="1:16">
      <c r="A34" s="12"/>
      <c r="B34" s="25">
        <v>342.1</v>
      </c>
      <c r="C34" s="20" t="s">
        <v>40</v>
      </c>
      <c r="D34" s="46">
        <v>38222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4" si="8">SUM(D34:M34)</f>
        <v>38222</v>
      </c>
      <c r="O34" s="47">
        <f t="shared" si="1"/>
        <v>3.6201932184125782</v>
      </c>
      <c r="P34" s="9"/>
    </row>
    <row r="35" spans="1:16">
      <c r="A35" s="12"/>
      <c r="B35" s="25">
        <v>342.2</v>
      </c>
      <c r="C35" s="20" t="s">
        <v>41</v>
      </c>
      <c r="D35" s="46">
        <v>39060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39060</v>
      </c>
      <c r="O35" s="47">
        <f t="shared" si="1"/>
        <v>3.699564311422618</v>
      </c>
      <c r="P35" s="9"/>
    </row>
    <row r="36" spans="1:16">
      <c r="A36" s="12"/>
      <c r="B36" s="25">
        <v>342.5</v>
      </c>
      <c r="C36" s="20" t="s">
        <v>42</v>
      </c>
      <c r="D36" s="46">
        <v>14910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14910</v>
      </c>
      <c r="O36" s="47">
        <f t="shared" si="1"/>
        <v>1.4121992801666983</v>
      </c>
      <c r="P36" s="9"/>
    </row>
    <row r="37" spans="1:16">
      <c r="A37" s="12"/>
      <c r="B37" s="25">
        <v>343.4</v>
      </c>
      <c r="C37" s="20" t="s">
        <v>43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1522581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1522581</v>
      </c>
      <c r="O37" s="47">
        <f t="shared" ref="O37:O63" si="9">(N37/O$65)</f>
        <v>144.21111953021406</v>
      </c>
      <c r="P37" s="9"/>
    </row>
    <row r="38" spans="1:16">
      <c r="A38" s="12"/>
      <c r="B38" s="25">
        <v>343.6</v>
      </c>
      <c r="C38" s="20" t="s">
        <v>44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3697595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3697595</v>
      </c>
      <c r="O38" s="47">
        <f t="shared" si="9"/>
        <v>350.21737071415043</v>
      </c>
      <c r="P38" s="9"/>
    </row>
    <row r="39" spans="1:16">
      <c r="A39" s="12"/>
      <c r="B39" s="25">
        <v>343.8</v>
      </c>
      <c r="C39" s="20" t="s">
        <v>45</v>
      </c>
      <c r="D39" s="46">
        <v>158643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158643</v>
      </c>
      <c r="O39" s="47">
        <f t="shared" si="9"/>
        <v>15.025857169918545</v>
      </c>
      <c r="P39" s="9"/>
    </row>
    <row r="40" spans="1:16">
      <c r="A40" s="12"/>
      <c r="B40" s="25">
        <v>344.1</v>
      </c>
      <c r="C40" s="20" t="s">
        <v>46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704750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704750</v>
      </c>
      <c r="O40" s="47">
        <f t="shared" si="9"/>
        <v>66.75033150217844</v>
      </c>
      <c r="P40" s="9"/>
    </row>
    <row r="41" spans="1:16">
      <c r="A41" s="12"/>
      <c r="B41" s="25">
        <v>344.9</v>
      </c>
      <c r="C41" s="20" t="s">
        <v>47</v>
      </c>
      <c r="D41" s="46">
        <v>120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120</v>
      </c>
      <c r="O41" s="47">
        <f t="shared" si="9"/>
        <v>1.1365788975184693E-2</v>
      </c>
      <c r="P41" s="9"/>
    </row>
    <row r="42" spans="1:16">
      <c r="A42" s="12"/>
      <c r="B42" s="25">
        <v>346.4</v>
      </c>
      <c r="C42" s="20" t="s">
        <v>48</v>
      </c>
      <c r="D42" s="46">
        <v>1764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1764</v>
      </c>
      <c r="O42" s="47">
        <f t="shared" si="9"/>
        <v>0.167077097935215</v>
      </c>
      <c r="P42" s="9"/>
    </row>
    <row r="43" spans="1:16">
      <c r="A43" s="12"/>
      <c r="B43" s="25">
        <v>347.2</v>
      </c>
      <c r="C43" s="20" t="s">
        <v>49</v>
      </c>
      <c r="D43" s="46">
        <v>3925</v>
      </c>
      <c r="E43" s="46">
        <v>0</v>
      </c>
      <c r="F43" s="46">
        <v>0</v>
      </c>
      <c r="G43" s="46">
        <v>0</v>
      </c>
      <c r="H43" s="46">
        <v>0</v>
      </c>
      <c r="I43" s="46">
        <v>620594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624519</v>
      </c>
      <c r="O43" s="47">
        <f t="shared" si="9"/>
        <v>59.151259708278083</v>
      </c>
      <c r="P43" s="9"/>
    </row>
    <row r="44" spans="1:16">
      <c r="A44" s="12"/>
      <c r="B44" s="25">
        <v>347.5</v>
      </c>
      <c r="C44" s="20" t="s">
        <v>50</v>
      </c>
      <c r="D44" s="46">
        <v>11270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11270</v>
      </c>
      <c r="O44" s="47">
        <f t="shared" si="9"/>
        <v>1.0674370145860959</v>
      </c>
      <c r="P44" s="9"/>
    </row>
    <row r="45" spans="1:16" ht="15.75">
      <c r="A45" s="29" t="s">
        <v>38</v>
      </c>
      <c r="B45" s="30"/>
      <c r="C45" s="31"/>
      <c r="D45" s="32">
        <f t="shared" ref="D45:M45" si="10">SUM(D46:D49)</f>
        <v>65042</v>
      </c>
      <c r="E45" s="32">
        <f t="shared" si="10"/>
        <v>0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ref="N45:N51" si="11">SUM(D45:M45)</f>
        <v>65042</v>
      </c>
      <c r="O45" s="45">
        <f t="shared" si="9"/>
        <v>6.1604470543663572</v>
      </c>
      <c r="P45" s="10"/>
    </row>
    <row r="46" spans="1:16">
      <c r="A46" s="13"/>
      <c r="B46" s="39">
        <v>351.1</v>
      </c>
      <c r="C46" s="21" t="s">
        <v>53</v>
      </c>
      <c r="D46" s="46">
        <v>29493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29493</v>
      </c>
      <c r="O46" s="47">
        <f t="shared" si="9"/>
        <v>2.7934267853760182</v>
      </c>
      <c r="P46" s="9"/>
    </row>
    <row r="47" spans="1:16">
      <c r="A47" s="13"/>
      <c r="B47" s="39">
        <v>351.3</v>
      </c>
      <c r="C47" s="21" t="s">
        <v>54</v>
      </c>
      <c r="D47" s="46">
        <v>2286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2286</v>
      </c>
      <c r="O47" s="47">
        <f t="shared" si="9"/>
        <v>0.21651827997726841</v>
      </c>
      <c r="P47" s="9"/>
    </row>
    <row r="48" spans="1:16">
      <c r="A48" s="13"/>
      <c r="B48" s="39">
        <v>354</v>
      </c>
      <c r="C48" s="21" t="s">
        <v>82</v>
      </c>
      <c r="D48" s="46">
        <v>10990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10990</v>
      </c>
      <c r="O48" s="47">
        <f t="shared" si="9"/>
        <v>1.040916840310665</v>
      </c>
      <c r="P48" s="9"/>
    </row>
    <row r="49" spans="1:119">
      <c r="A49" s="13"/>
      <c r="B49" s="39">
        <v>359</v>
      </c>
      <c r="C49" s="21" t="s">
        <v>55</v>
      </c>
      <c r="D49" s="46">
        <v>22273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22273</v>
      </c>
      <c r="O49" s="47">
        <f t="shared" si="9"/>
        <v>2.1095851487024055</v>
      </c>
      <c r="P49" s="9"/>
    </row>
    <row r="50" spans="1:119" ht="15.75">
      <c r="A50" s="29" t="s">
        <v>3</v>
      </c>
      <c r="B50" s="30"/>
      <c r="C50" s="31"/>
      <c r="D50" s="32">
        <f t="shared" ref="D50:M50" si="12">SUM(D51:D57)</f>
        <v>194668</v>
      </c>
      <c r="E50" s="32">
        <f t="shared" si="12"/>
        <v>1124</v>
      </c>
      <c r="F50" s="32">
        <f t="shared" si="12"/>
        <v>0</v>
      </c>
      <c r="G50" s="32">
        <f t="shared" si="12"/>
        <v>0</v>
      </c>
      <c r="H50" s="32">
        <f t="shared" si="12"/>
        <v>0</v>
      </c>
      <c r="I50" s="32">
        <f t="shared" si="12"/>
        <v>500940</v>
      </c>
      <c r="J50" s="32">
        <f t="shared" si="12"/>
        <v>0</v>
      </c>
      <c r="K50" s="32">
        <f t="shared" si="12"/>
        <v>4098423</v>
      </c>
      <c r="L50" s="32">
        <f t="shared" si="12"/>
        <v>0</v>
      </c>
      <c r="M50" s="32">
        <f t="shared" si="12"/>
        <v>0</v>
      </c>
      <c r="N50" s="32">
        <f t="shared" si="11"/>
        <v>4795155</v>
      </c>
      <c r="O50" s="45">
        <f t="shared" si="9"/>
        <v>454.17266527751468</v>
      </c>
      <c r="P50" s="10"/>
    </row>
    <row r="51" spans="1:119">
      <c r="A51" s="12"/>
      <c r="B51" s="25">
        <v>361.1</v>
      </c>
      <c r="C51" s="20" t="s">
        <v>56</v>
      </c>
      <c r="D51" s="46">
        <v>5375</v>
      </c>
      <c r="E51" s="46">
        <v>0</v>
      </c>
      <c r="F51" s="46">
        <v>0</v>
      </c>
      <c r="G51" s="46">
        <v>0</v>
      </c>
      <c r="H51" s="46">
        <v>0</v>
      </c>
      <c r="I51" s="46">
        <v>188945</v>
      </c>
      <c r="J51" s="46">
        <v>0</v>
      </c>
      <c r="K51" s="46">
        <v>287291</v>
      </c>
      <c r="L51" s="46">
        <v>0</v>
      </c>
      <c r="M51" s="46">
        <v>0</v>
      </c>
      <c r="N51" s="46">
        <f t="shared" si="11"/>
        <v>481611</v>
      </c>
      <c r="O51" s="47">
        <f t="shared" si="9"/>
        <v>45.615741617730627</v>
      </c>
      <c r="P51" s="9"/>
    </row>
    <row r="52" spans="1:119">
      <c r="A52" s="12"/>
      <c r="B52" s="25">
        <v>361.2</v>
      </c>
      <c r="C52" s="20" t="s">
        <v>57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165736</v>
      </c>
      <c r="L52" s="46">
        <v>0</v>
      </c>
      <c r="M52" s="46">
        <v>0</v>
      </c>
      <c r="N52" s="46">
        <f t="shared" ref="N52:N57" si="13">SUM(D52:M52)</f>
        <v>165736</v>
      </c>
      <c r="O52" s="47">
        <f t="shared" si="9"/>
        <v>15.697670013260087</v>
      </c>
      <c r="P52" s="9"/>
    </row>
    <row r="53" spans="1:119">
      <c r="A53" s="12"/>
      <c r="B53" s="25">
        <v>361.3</v>
      </c>
      <c r="C53" s="20" t="s">
        <v>58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2218871</v>
      </c>
      <c r="L53" s="46">
        <v>0</v>
      </c>
      <c r="M53" s="46">
        <v>0</v>
      </c>
      <c r="N53" s="46">
        <f t="shared" si="13"/>
        <v>2218871</v>
      </c>
      <c r="O53" s="47">
        <f t="shared" si="9"/>
        <v>210.16016290964197</v>
      </c>
      <c r="P53" s="9"/>
    </row>
    <row r="54" spans="1:119">
      <c r="A54" s="12"/>
      <c r="B54" s="25">
        <v>362</v>
      </c>
      <c r="C54" s="20" t="s">
        <v>59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83020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83020</v>
      </c>
      <c r="O54" s="47">
        <f t="shared" si="9"/>
        <v>7.8632316726652771</v>
      </c>
      <c r="P54" s="9"/>
    </row>
    <row r="55" spans="1:119">
      <c r="A55" s="12"/>
      <c r="B55" s="25">
        <v>366</v>
      </c>
      <c r="C55" s="20" t="s">
        <v>61</v>
      </c>
      <c r="D55" s="46">
        <v>9808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9808</v>
      </c>
      <c r="O55" s="47">
        <f t="shared" si="9"/>
        <v>0.92896381890509572</v>
      </c>
      <c r="P55" s="9"/>
    </row>
    <row r="56" spans="1:119">
      <c r="A56" s="12"/>
      <c r="B56" s="25">
        <v>368</v>
      </c>
      <c r="C56" s="20" t="s">
        <v>63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1426525</v>
      </c>
      <c r="L56" s="46">
        <v>0</v>
      </c>
      <c r="M56" s="46">
        <v>0</v>
      </c>
      <c r="N56" s="46">
        <f t="shared" si="13"/>
        <v>1426525</v>
      </c>
      <c r="O56" s="47">
        <f t="shared" si="9"/>
        <v>135.11318431521121</v>
      </c>
      <c r="P56" s="9"/>
    </row>
    <row r="57" spans="1:119">
      <c r="A57" s="12"/>
      <c r="B57" s="25">
        <v>369.9</v>
      </c>
      <c r="C57" s="20" t="s">
        <v>65</v>
      </c>
      <c r="D57" s="46">
        <v>179485</v>
      </c>
      <c r="E57" s="46">
        <v>1124</v>
      </c>
      <c r="F57" s="46">
        <v>0</v>
      </c>
      <c r="G57" s="46">
        <v>0</v>
      </c>
      <c r="H57" s="46">
        <v>0</v>
      </c>
      <c r="I57" s="46">
        <v>228975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409584</v>
      </c>
      <c r="O57" s="47">
        <f t="shared" si="9"/>
        <v>38.793710930100396</v>
      </c>
      <c r="P57" s="9"/>
    </row>
    <row r="58" spans="1:119" ht="15.75">
      <c r="A58" s="29" t="s">
        <v>39</v>
      </c>
      <c r="B58" s="30"/>
      <c r="C58" s="31"/>
      <c r="D58" s="32">
        <f t="shared" ref="D58:M58" si="14">SUM(D59:D62)</f>
        <v>193850</v>
      </c>
      <c r="E58" s="32">
        <f t="shared" si="14"/>
        <v>0</v>
      </c>
      <c r="F58" s="32">
        <f t="shared" si="14"/>
        <v>0</v>
      </c>
      <c r="G58" s="32">
        <f t="shared" si="14"/>
        <v>0</v>
      </c>
      <c r="H58" s="32">
        <f t="shared" si="14"/>
        <v>0</v>
      </c>
      <c r="I58" s="32">
        <f t="shared" si="14"/>
        <v>3392617</v>
      </c>
      <c r="J58" s="32">
        <f t="shared" si="14"/>
        <v>0</v>
      </c>
      <c r="K58" s="32">
        <f t="shared" si="14"/>
        <v>0</v>
      </c>
      <c r="L58" s="32">
        <f t="shared" si="14"/>
        <v>0</v>
      </c>
      <c r="M58" s="32">
        <f t="shared" si="14"/>
        <v>0</v>
      </c>
      <c r="N58" s="32">
        <f t="shared" ref="N58:N63" si="15">SUM(D58:M58)</f>
        <v>3586467</v>
      </c>
      <c r="O58" s="45">
        <f t="shared" si="9"/>
        <v>339.69189240386436</v>
      </c>
      <c r="P58" s="9"/>
    </row>
    <row r="59" spans="1:119">
      <c r="A59" s="12"/>
      <c r="B59" s="25">
        <v>381</v>
      </c>
      <c r="C59" s="20" t="s">
        <v>66</v>
      </c>
      <c r="D59" s="46">
        <v>193850</v>
      </c>
      <c r="E59" s="46">
        <v>0</v>
      </c>
      <c r="F59" s="46">
        <v>0</v>
      </c>
      <c r="G59" s="46">
        <v>0</v>
      </c>
      <c r="H59" s="46">
        <v>0</v>
      </c>
      <c r="I59" s="46">
        <v>978896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1172746</v>
      </c>
      <c r="O59" s="47">
        <f t="shared" si="9"/>
        <v>111.07652964576624</v>
      </c>
      <c r="P59" s="9"/>
    </row>
    <row r="60" spans="1:119">
      <c r="A60" s="12"/>
      <c r="B60" s="25">
        <v>389.5</v>
      </c>
      <c r="C60" s="20" t="s">
        <v>67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1721675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1721675</v>
      </c>
      <c r="O60" s="47">
        <f t="shared" si="9"/>
        <v>163.06828944875923</v>
      </c>
      <c r="P60" s="9"/>
    </row>
    <row r="61" spans="1:119">
      <c r="A61" s="12"/>
      <c r="B61" s="25">
        <v>389.6</v>
      </c>
      <c r="C61" s="20" t="s">
        <v>68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445249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445249</v>
      </c>
      <c r="O61" s="47">
        <f t="shared" si="9"/>
        <v>42.171718128433419</v>
      </c>
      <c r="P61" s="9"/>
    </row>
    <row r="62" spans="1:119" ht="15.75" thickBot="1">
      <c r="A62" s="12"/>
      <c r="B62" s="25">
        <v>389.7</v>
      </c>
      <c r="C62" s="20" t="s">
        <v>69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246797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246797</v>
      </c>
      <c r="O62" s="47">
        <f t="shared" si="9"/>
        <v>23.375355180905476</v>
      </c>
      <c r="P62" s="9"/>
    </row>
    <row r="63" spans="1:119" ht="16.5" thickBot="1">
      <c r="A63" s="14" t="s">
        <v>51</v>
      </c>
      <c r="B63" s="23"/>
      <c r="C63" s="22"/>
      <c r="D63" s="15">
        <f t="shared" ref="D63:M63" si="16">SUM(D5,D17,D19,D33,D45,D50,D58)</f>
        <v>9699571</v>
      </c>
      <c r="E63" s="15">
        <f t="shared" si="16"/>
        <v>1349927</v>
      </c>
      <c r="F63" s="15">
        <f t="shared" si="16"/>
        <v>0</v>
      </c>
      <c r="G63" s="15">
        <f t="shared" si="16"/>
        <v>0</v>
      </c>
      <c r="H63" s="15">
        <f t="shared" si="16"/>
        <v>0</v>
      </c>
      <c r="I63" s="15">
        <f t="shared" si="16"/>
        <v>10439077</v>
      </c>
      <c r="J63" s="15">
        <f t="shared" si="16"/>
        <v>0</v>
      </c>
      <c r="K63" s="15">
        <f t="shared" si="16"/>
        <v>4098423</v>
      </c>
      <c r="L63" s="15">
        <f t="shared" si="16"/>
        <v>0</v>
      </c>
      <c r="M63" s="15">
        <f t="shared" si="16"/>
        <v>0</v>
      </c>
      <c r="N63" s="15">
        <f t="shared" si="15"/>
        <v>25586998</v>
      </c>
      <c r="O63" s="38">
        <f t="shared" si="9"/>
        <v>2423.47016480394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51" t="s">
        <v>83</v>
      </c>
      <c r="M65" s="51"/>
      <c r="N65" s="51"/>
      <c r="O65" s="43">
        <v>10558</v>
      </c>
    </row>
    <row r="66" spans="1:15">
      <c r="A66" s="52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</row>
    <row r="67" spans="1:15" ht="15.75" thickBot="1">
      <c r="A67" s="55" t="s">
        <v>84</v>
      </c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7"/>
    </row>
  </sheetData>
  <mergeCells count="10">
    <mergeCell ref="A67:O67"/>
    <mergeCell ref="L65:N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77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52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70</v>
      </c>
      <c r="B3" s="65"/>
      <c r="C3" s="66"/>
      <c r="D3" s="70" t="s">
        <v>33</v>
      </c>
      <c r="E3" s="71"/>
      <c r="F3" s="71"/>
      <c r="G3" s="71"/>
      <c r="H3" s="72"/>
      <c r="I3" s="70" t="s">
        <v>34</v>
      </c>
      <c r="J3" s="72"/>
      <c r="K3" s="70" t="s">
        <v>36</v>
      </c>
      <c r="L3" s="72"/>
      <c r="M3" s="36"/>
      <c r="N3" s="37"/>
      <c r="O3" s="73" t="s">
        <v>75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35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6865963</v>
      </c>
      <c r="E5" s="27">
        <f t="shared" si="0"/>
        <v>579510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7445473</v>
      </c>
      <c r="O5" s="33">
        <f t="shared" ref="O5:O36" si="1">(N5/O$65)</f>
        <v>668.77508308631991</v>
      </c>
      <c r="P5" s="6"/>
    </row>
    <row r="6" spans="1:133">
      <c r="A6" s="12"/>
      <c r="B6" s="25">
        <v>311</v>
      </c>
      <c r="C6" s="20" t="s">
        <v>2</v>
      </c>
      <c r="D6" s="46">
        <v>3256078</v>
      </c>
      <c r="E6" s="46">
        <v>579510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3835588</v>
      </c>
      <c r="O6" s="47">
        <f t="shared" si="1"/>
        <v>344.52420731159617</v>
      </c>
      <c r="P6" s="9"/>
    </row>
    <row r="7" spans="1:133">
      <c r="A7" s="12"/>
      <c r="B7" s="25">
        <v>312.10000000000002</v>
      </c>
      <c r="C7" s="20" t="s">
        <v>10</v>
      </c>
      <c r="D7" s="46">
        <v>312544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312544</v>
      </c>
      <c r="O7" s="47">
        <f t="shared" si="1"/>
        <v>28.073654899847302</v>
      </c>
      <c r="P7" s="9"/>
    </row>
    <row r="8" spans="1:133">
      <c r="A8" s="12"/>
      <c r="B8" s="25">
        <v>312.60000000000002</v>
      </c>
      <c r="C8" s="20" t="s">
        <v>11</v>
      </c>
      <c r="D8" s="46">
        <v>732946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732946</v>
      </c>
      <c r="O8" s="47">
        <f t="shared" si="1"/>
        <v>65.835444174975294</v>
      </c>
      <c r="P8" s="9"/>
    </row>
    <row r="9" spans="1:133">
      <c r="A9" s="12"/>
      <c r="B9" s="25">
        <v>314.10000000000002</v>
      </c>
      <c r="C9" s="20" t="s">
        <v>12</v>
      </c>
      <c r="D9" s="46">
        <v>1525570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1525570</v>
      </c>
      <c r="O9" s="47">
        <f t="shared" si="1"/>
        <v>137.0313482439594</v>
      </c>
      <c r="P9" s="9"/>
    </row>
    <row r="10" spans="1:133">
      <c r="A10" s="12"/>
      <c r="B10" s="25">
        <v>314.3</v>
      </c>
      <c r="C10" s="20" t="s">
        <v>13</v>
      </c>
      <c r="D10" s="46">
        <v>104215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104215</v>
      </c>
      <c r="O10" s="47">
        <f t="shared" si="1"/>
        <v>9.3609090092517739</v>
      </c>
      <c r="P10" s="9"/>
    </row>
    <row r="11" spans="1:133">
      <c r="A11" s="12"/>
      <c r="B11" s="25">
        <v>314.39999999999998</v>
      </c>
      <c r="C11" s="20" t="s">
        <v>14</v>
      </c>
      <c r="D11" s="46">
        <v>112555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112555</v>
      </c>
      <c r="O11" s="47">
        <f t="shared" si="1"/>
        <v>10.110033234527981</v>
      </c>
      <c r="P11" s="9"/>
    </row>
    <row r="12" spans="1:133">
      <c r="A12" s="12"/>
      <c r="B12" s="25">
        <v>314.7</v>
      </c>
      <c r="C12" s="20" t="s">
        <v>15</v>
      </c>
      <c r="D12" s="46">
        <v>41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41</v>
      </c>
      <c r="O12" s="47">
        <f t="shared" si="1"/>
        <v>3.6827449923650408E-3</v>
      </c>
      <c r="P12" s="9"/>
    </row>
    <row r="13" spans="1:133">
      <c r="A13" s="12"/>
      <c r="B13" s="25">
        <v>314.8</v>
      </c>
      <c r="C13" s="20" t="s">
        <v>16</v>
      </c>
      <c r="D13" s="46">
        <v>4072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4072</v>
      </c>
      <c r="O13" s="47">
        <f t="shared" si="1"/>
        <v>0.36575945387586456</v>
      </c>
      <c r="P13" s="9"/>
    </row>
    <row r="14" spans="1:133">
      <c r="A14" s="12"/>
      <c r="B14" s="25">
        <v>315</v>
      </c>
      <c r="C14" s="20" t="s">
        <v>17</v>
      </c>
      <c r="D14" s="46">
        <v>817942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817942</v>
      </c>
      <c r="O14" s="47">
        <f t="shared" si="1"/>
        <v>73.470044013293816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SUM(D16:D16)</f>
        <v>120852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120852</v>
      </c>
      <c r="O15" s="45">
        <f t="shared" si="1"/>
        <v>10.855295068714632</v>
      </c>
      <c r="P15" s="10"/>
    </row>
    <row r="16" spans="1:133">
      <c r="A16" s="12"/>
      <c r="B16" s="25">
        <v>322</v>
      </c>
      <c r="C16" s="20" t="s">
        <v>0</v>
      </c>
      <c r="D16" s="46">
        <v>120852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120852</v>
      </c>
      <c r="O16" s="47">
        <f t="shared" si="1"/>
        <v>10.855295068714632</v>
      </c>
      <c r="P16" s="9"/>
    </row>
    <row r="17" spans="1:16" ht="15.75">
      <c r="A17" s="29" t="s">
        <v>20</v>
      </c>
      <c r="B17" s="30"/>
      <c r="C17" s="31"/>
      <c r="D17" s="32">
        <f t="shared" ref="D17:M17" si="4">SUM(D18:D30)</f>
        <v>1903417</v>
      </c>
      <c r="E17" s="32">
        <f t="shared" si="4"/>
        <v>221115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>SUM(D17:M17)</f>
        <v>2124532</v>
      </c>
      <c r="O17" s="45">
        <f t="shared" si="1"/>
        <v>190.83194107608011</v>
      </c>
      <c r="P17" s="10"/>
    </row>
    <row r="18" spans="1:16">
      <c r="A18" s="12"/>
      <c r="B18" s="25">
        <v>331.2</v>
      </c>
      <c r="C18" s="20" t="s">
        <v>19</v>
      </c>
      <c r="D18" s="46">
        <v>333716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8" si="5">SUM(D18:M18)</f>
        <v>333716</v>
      </c>
      <c r="O18" s="47">
        <f t="shared" si="1"/>
        <v>29.975388484685169</v>
      </c>
      <c r="P18" s="9"/>
    </row>
    <row r="19" spans="1:16">
      <c r="A19" s="12"/>
      <c r="B19" s="25">
        <v>331.5</v>
      </c>
      <c r="C19" s="20" t="s">
        <v>21</v>
      </c>
      <c r="D19" s="46">
        <v>0</v>
      </c>
      <c r="E19" s="46">
        <v>221115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221115</v>
      </c>
      <c r="O19" s="47">
        <f t="shared" si="1"/>
        <v>19.861223389921854</v>
      </c>
      <c r="P19" s="9"/>
    </row>
    <row r="20" spans="1:16" ht="14.25" customHeight="1">
      <c r="A20" s="12"/>
      <c r="B20" s="25">
        <v>331.7</v>
      </c>
      <c r="C20" s="20" t="s">
        <v>22</v>
      </c>
      <c r="D20" s="46">
        <v>198400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198400</v>
      </c>
      <c r="O20" s="47">
        <f t="shared" si="1"/>
        <v>17.820892841103028</v>
      </c>
      <c r="P20" s="9"/>
    </row>
    <row r="21" spans="1:16">
      <c r="A21" s="12"/>
      <c r="B21" s="25">
        <v>334.2</v>
      </c>
      <c r="C21" s="20" t="s">
        <v>23</v>
      </c>
      <c r="D21" s="46">
        <v>248561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248561</v>
      </c>
      <c r="O21" s="47">
        <f t="shared" si="1"/>
        <v>22.32650678164017</v>
      </c>
      <c r="P21" s="9"/>
    </row>
    <row r="22" spans="1:16">
      <c r="A22" s="12"/>
      <c r="B22" s="25">
        <v>334.7</v>
      </c>
      <c r="C22" s="20" t="s">
        <v>24</v>
      </c>
      <c r="D22" s="46">
        <v>135611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135611</v>
      </c>
      <c r="O22" s="47">
        <f t="shared" si="1"/>
        <v>12.180993442917453</v>
      </c>
      <c r="P22" s="9"/>
    </row>
    <row r="23" spans="1:16">
      <c r="A23" s="12"/>
      <c r="B23" s="25">
        <v>335.12</v>
      </c>
      <c r="C23" s="20" t="s">
        <v>25</v>
      </c>
      <c r="D23" s="46">
        <v>400729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400729</v>
      </c>
      <c r="O23" s="47">
        <f t="shared" si="1"/>
        <v>35.994700440132938</v>
      </c>
      <c r="P23" s="9"/>
    </row>
    <row r="24" spans="1:16">
      <c r="A24" s="12"/>
      <c r="B24" s="25">
        <v>335.14</v>
      </c>
      <c r="C24" s="20" t="s">
        <v>26</v>
      </c>
      <c r="D24" s="46">
        <v>6838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6838</v>
      </c>
      <c r="O24" s="47">
        <f t="shared" si="1"/>
        <v>0.61421000628761335</v>
      </c>
      <c r="P24" s="9"/>
    </row>
    <row r="25" spans="1:16">
      <c r="A25" s="12"/>
      <c r="B25" s="25">
        <v>335.15</v>
      </c>
      <c r="C25" s="20" t="s">
        <v>27</v>
      </c>
      <c r="D25" s="46">
        <v>8183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8183</v>
      </c>
      <c r="O25" s="47">
        <f t="shared" si="1"/>
        <v>0.73502200664690565</v>
      </c>
      <c r="P25" s="9"/>
    </row>
    <row r="26" spans="1:16">
      <c r="A26" s="12"/>
      <c r="B26" s="25">
        <v>335.18</v>
      </c>
      <c r="C26" s="20" t="s">
        <v>28</v>
      </c>
      <c r="D26" s="46">
        <v>389605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389605</v>
      </c>
      <c r="O26" s="47">
        <f t="shared" si="1"/>
        <v>34.995508847570285</v>
      </c>
      <c r="P26" s="9"/>
    </row>
    <row r="27" spans="1:16">
      <c r="A27" s="12"/>
      <c r="B27" s="25">
        <v>335.21</v>
      </c>
      <c r="C27" s="20" t="s">
        <v>29</v>
      </c>
      <c r="D27" s="46">
        <v>138233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138233</v>
      </c>
      <c r="O27" s="47">
        <f t="shared" si="1"/>
        <v>12.416509476331626</v>
      </c>
      <c r="P27" s="9"/>
    </row>
    <row r="28" spans="1:16">
      <c r="A28" s="12"/>
      <c r="B28" s="25">
        <v>335.9</v>
      </c>
      <c r="C28" s="20" t="s">
        <v>30</v>
      </c>
      <c r="D28" s="46">
        <v>24163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24163</v>
      </c>
      <c r="O28" s="47">
        <f t="shared" si="1"/>
        <v>2.1703943231833289</v>
      </c>
      <c r="P28" s="9"/>
    </row>
    <row r="29" spans="1:16">
      <c r="A29" s="12"/>
      <c r="B29" s="25">
        <v>337.2</v>
      </c>
      <c r="C29" s="20" t="s">
        <v>31</v>
      </c>
      <c r="D29" s="46">
        <v>5938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5938</v>
      </c>
      <c r="O29" s="47">
        <f t="shared" si="1"/>
        <v>0.53336926255277106</v>
      </c>
      <c r="P29" s="9"/>
    </row>
    <row r="30" spans="1:16">
      <c r="A30" s="12"/>
      <c r="B30" s="25">
        <v>338</v>
      </c>
      <c r="C30" s="20" t="s">
        <v>32</v>
      </c>
      <c r="D30" s="46">
        <v>13440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13440</v>
      </c>
      <c r="O30" s="47">
        <f t="shared" si="1"/>
        <v>1.2072217731069792</v>
      </c>
      <c r="P30" s="9"/>
    </row>
    <row r="31" spans="1:16" ht="15.75">
      <c r="A31" s="29" t="s">
        <v>37</v>
      </c>
      <c r="B31" s="30"/>
      <c r="C31" s="31"/>
      <c r="D31" s="32">
        <f t="shared" ref="D31:M31" si="6">SUM(D32:D42)</f>
        <v>176629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6385079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>SUM(D31:M31)</f>
        <v>6561708</v>
      </c>
      <c r="O31" s="45">
        <f t="shared" si="1"/>
        <v>589.39261654540553</v>
      </c>
      <c r="P31" s="10"/>
    </row>
    <row r="32" spans="1:16">
      <c r="A32" s="12"/>
      <c r="B32" s="25">
        <v>342.1</v>
      </c>
      <c r="C32" s="20" t="s">
        <v>40</v>
      </c>
      <c r="D32" s="46">
        <v>15885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2" si="7">SUM(D32:M32)</f>
        <v>15885</v>
      </c>
      <c r="O32" s="47">
        <f t="shared" si="1"/>
        <v>1.4268391269199676</v>
      </c>
      <c r="P32" s="9"/>
    </row>
    <row r="33" spans="1:16">
      <c r="A33" s="12"/>
      <c r="B33" s="25">
        <v>342.2</v>
      </c>
      <c r="C33" s="20" t="s">
        <v>41</v>
      </c>
      <c r="D33" s="46">
        <v>36375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36375</v>
      </c>
      <c r="O33" s="47">
        <f t="shared" si="1"/>
        <v>3.2673133926165452</v>
      </c>
      <c r="P33" s="9"/>
    </row>
    <row r="34" spans="1:16">
      <c r="A34" s="12"/>
      <c r="B34" s="25">
        <v>342.5</v>
      </c>
      <c r="C34" s="20" t="s">
        <v>42</v>
      </c>
      <c r="D34" s="46">
        <v>10760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10760</v>
      </c>
      <c r="O34" s="47">
        <f t="shared" si="1"/>
        <v>0.96649600287433757</v>
      </c>
      <c r="P34" s="9"/>
    </row>
    <row r="35" spans="1:16">
      <c r="A35" s="12"/>
      <c r="B35" s="25">
        <v>343.4</v>
      </c>
      <c r="C35" s="20" t="s">
        <v>43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1533927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1533927</v>
      </c>
      <c r="O35" s="47">
        <f t="shared" si="1"/>
        <v>137.7819994610617</v>
      </c>
      <c r="P35" s="9"/>
    </row>
    <row r="36" spans="1:16">
      <c r="A36" s="12"/>
      <c r="B36" s="25">
        <v>343.6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3552445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3552445</v>
      </c>
      <c r="O36" s="47">
        <f t="shared" si="1"/>
        <v>319.09143986346896</v>
      </c>
      <c r="P36" s="9"/>
    </row>
    <row r="37" spans="1:16">
      <c r="A37" s="12"/>
      <c r="B37" s="25">
        <v>343.8</v>
      </c>
      <c r="C37" s="20" t="s">
        <v>45</v>
      </c>
      <c r="D37" s="46">
        <v>93762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93762</v>
      </c>
      <c r="O37" s="47">
        <f t="shared" ref="O37:O63" si="8">(N37/O$65)</f>
        <v>8.4219886822958774</v>
      </c>
      <c r="P37" s="9"/>
    </row>
    <row r="38" spans="1:16">
      <c r="A38" s="12"/>
      <c r="B38" s="25">
        <v>344.1</v>
      </c>
      <c r="C38" s="20" t="s">
        <v>46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572594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572594</v>
      </c>
      <c r="O38" s="47">
        <f t="shared" si="8"/>
        <v>51.432138686787027</v>
      </c>
      <c r="P38" s="9"/>
    </row>
    <row r="39" spans="1:16">
      <c r="A39" s="12"/>
      <c r="B39" s="25">
        <v>344.9</v>
      </c>
      <c r="C39" s="20" t="s">
        <v>47</v>
      </c>
      <c r="D39" s="46">
        <v>2086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2086</v>
      </c>
      <c r="O39" s="47">
        <f t="shared" si="8"/>
        <v>0.18737087936764574</v>
      </c>
      <c r="P39" s="9"/>
    </row>
    <row r="40" spans="1:16">
      <c r="A40" s="12"/>
      <c r="B40" s="25">
        <v>346.4</v>
      </c>
      <c r="C40" s="20" t="s">
        <v>48</v>
      </c>
      <c r="D40" s="46">
        <v>2152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2152</v>
      </c>
      <c r="O40" s="47">
        <f t="shared" si="8"/>
        <v>0.19329920057486752</v>
      </c>
      <c r="P40" s="9"/>
    </row>
    <row r="41" spans="1:16">
      <c r="A41" s="12"/>
      <c r="B41" s="25">
        <v>347.2</v>
      </c>
      <c r="C41" s="20" t="s">
        <v>49</v>
      </c>
      <c r="D41" s="46">
        <v>3900</v>
      </c>
      <c r="E41" s="46">
        <v>0</v>
      </c>
      <c r="F41" s="46">
        <v>0</v>
      </c>
      <c r="G41" s="46">
        <v>0</v>
      </c>
      <c r="H41" s="46">
        <v>0</v>
      </c>
      <c r="I41" s="46">
        <v>726113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730013</v>
      </c>
      <c r="O41" s="47">
        <f t="shared" si="8"/>
        <v>65.571993173448305</v>
      </c>
      <c r="P41" s="9"/>
    </row>
    <row r="42" spans="1:16">
      <c r="A42" s="12"/>
      <c r="B42" s="25">
        <v>347.5</v>
      </c>
      <c r="C42" s="20" t="s">
        <v>50</v>
      </c>
      <c r="D42" s="46">
        <v>11709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11709</v>
      </c>
      <c r="O42" s="47">
        <f t="shared" si="8"/>
        <v>1.051738075990299</v>
      </c>
      <c r="P42" s="9"/>
    </row>
    <row r="43" spans="1:16" ht="15.75">
      <c r="A43" s="29" t="s">
        <v>38</v>
      </c>
      <c r="B43" s="30"/>
      <c r="C43" s="31"/>
      <c r="D43" s="32">
        <f t="shared" ref="D43:M43" si="9">SUM(D44:D46)</f>
        <v>112850</v>
      </c>
      <c r="E43" s="32">
        <f t="shared" si="9"/>
        <v>0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ref="N43:N48" si="10">SUM(D43:M43)</f>
        <v>112850</v>
      </c>
      <c r="O43" s="45">
        <f t="shared" si="8"/>
        <v>10.136531033863289</v>
      </c>
      <c r="P43" s="10"/>
    </row>
    <row r="44" spans="1:16">
      <c r="A44" s="13"/>
      <c r="B44" s="39">
        <v>351.1</v>
      </c>
      <c r="C44" s="21" t="s">
        <v>53</v>
      </c>
      <c r="D44" s="46">
        <v>28702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28702</v>
      </c>
      <c r="O44" s="47">
        <f t="shared" si="8"/>
        <v>2.5781011407527172</v>
      </c>
      <c r="P44" s="9"/>
    </row>
    <row r="45" spans="1:16">
      <c r="A45" s="13"/>
      <c r="B45" s="39">
        <v>351.3</v>
      </c>
      <c r="C45" s="21" t="s">
        <v>54</v>
      </c>
      <c r="D45" s="46">
        <v>1818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1818</v>
      </c>
      <c r="O45" s="47">
        <f t="shared" si="8"/>
        <v>0.16329830234438156</v>
      </c>
      <c r="P45" s="9"/>
    </row>
    <row r="46" spans="1:16">
      <c r="A46" s="13"/>
      <c r="B46" s="39">
        <v>359</v>
      </c>
      <c r="C46" s="21" t="s">
        <v>55</v>
      </c>
      <c r="D46" s="46">
        <v>82330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82330</v>
      </c>
      <c r="O46" s="47">
        <f t="shared" si="8"/>
        <v>7.3951315907661908</v>
      </c>
      <c r="P46" s="9"/>
    </row>
    <row r="47" spans="1:16" ht="15.75">
      <c r="A47" s="29" t="s">
        <v>3</v>
      </c>
      <c r="B47" s="30"/>
      <c r="C47" s="31"/>
      <c r="D47" s="32">
        <f t="shared" ref="D47:M47" si="11">SUM(D48:D57)</f>
        <v>343823</v>
      </c>
      <c r="E47" s="32">
        <f t="shared" si="11"/>
        <v>34713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364946</v>
      </c>
      <c r="J47" s="32">
        <f t="shared" si="11"/>
        <v>0</v>
      </c>
      <c r="K47" s="32">
        <f t="shared" si="11"/>
        <v>2004330</v>
      </c>
      <c r="L47" s="32">
        <f t="shared" si="11"/>
        <v>0</v>
      </c>
      <c r="M47" s="32">
        <f t="shared" si="11"/>
        <v>0</v>
      </c>
      <c r="N47" s="32">
        <f t="shared" si="10"/>
        <v>2747812</v>
      </c>
      <c r="O47" s="45">
        <f t="shared" si="8"/>
        <v>246.81685080391628</v>
      </c>
      <c r="P47" s="10"/>
    </row>
    <row r="48" spans="1:16">
      <c r="A48" s="12"/>
      <c r="B48" s="25">
        <v>361.1</v>
      </c>
      <c r="C48" s="20" t="s">
        <v>56</v>
      </c>
      <c r="D48" s="46">
        <v>23937</v>
      </c>
      <c r="E48" s="46">
        <v>34713</v>
      </c>
      <c r="F48" s="46">
        <v>0</v>
      </c>
      <c r="G48" s="46">
        <v>0</v>
      </c>
      <c r="H48" s="46">
        <v>0</v>
      </c>
      <c r="I48" s="46">
        <v>56140</v>
      </c>
      <c r="J48" s="46">
        <v>0</v>
      </c>
      <c r="K48" s="46">
        <v>304707</v>
      </c>
      <c r="L48" s="46">
        <v>0</v>
      </c>
      <c r="M48" s="46">
        <v>0</v>
      </c>
      <c r="N48" s="46">
        <f t="shared" si="10"/>
        <v>419497</v>
      </c>
      <c r="O48" s="47">
        <f t="shared" si="8"/>
        <v>37.680499416150184</v>
      </c>
      <c r="P48" s="9"/>
    </row>
    <row r="49" spans="1:119">
      <c r="A49" s="12"/>
      <c r="B49" s="25">
        <v>361.2</v>
      </c>
      <c r="C49" s="20" t="s">
        <v>57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242262</v>
      </c>
      <c r="L49" s="46">
        <v>0</v>
      </c>
      <c r="M49" s="46">
        <v>0</v>
      </c>
      <c r="N49" s="46">
        <f t="shared" ref="N49:N57" si="12">SUM(D49:M49)</f>
        <v>242262</v>
      </c>
      <c r="O49" s="47">
        <f t="shared" si="8"/>
        <v>21.760711398544867</v>
      </c>
      <c r="P49" s="9"/>
    </row>
    <row r="50" spans="1:119">
      <c r="A50" s="12"/>
      <c r="B50" s="25">
        <v>361.3</v>
      </c>
      <c r="C50" s="20" t="s">
        <v>58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-85015</v>
      </c>
      <c r="L50" s="46">
        <v>0</v>
      </c>
      <c r="M50" s="46">
        <v>0</v>
      </c>
      <c r="N50" s="46">
        <f t="shared" si="12"/>
        <v>-85015</v>
      </c>
      <c r="O50" s="47">
        <f t="shared" si="8"/>
        <v>-7.6363064762418036</v>
      </c>
      <c r="P50" s="9"/>
    </row>
    <row r="51" spans="1:119">
      <c r="A51" s="12"/>
      <c r="B51" s="25">
        <v>362</v>
      </c>
      <c r="C51" s="20" t="s">
        <v>59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75916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75916</v>
      </c>
      <c r="O51" s="47">
        <f t="shared" si="8"/>
        <v>6.8190065570825471</v>
      </c>
      <c r="P51" s="9"/>
    </row>
    <row r="52" spans="1:119">
      <c r="A52" s="12"/>
      <c r="B52" s="25">
        <v>364</v>
      </c>
      <c r="C52" s="20" t="s">
        <v>60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22174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22174</v>
      </c>
      <c r="O52" s="47">
        <f t="shared" si="8"/>
        <v>1.9917362795293272</v>
      </c>
      <c r="P52" s="9"/>
    </row>
    <row r="53" spans="1:119">
      <c r="A53" s="12"/>
      <c r="B53" s="25">
        <v>366</v>
      </c>
      <c r="C53" s="20" t="s">
        <v>61</v>
      </c>
      <c r="D53" s="46">
        <v>43033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43033</v>
      </c>
      <c r="O53" s="47">
        <f t="shared" si="8"/>
        <v>3.8653552501571902</v>
      </c>
      <c r="P53" s="9"/>
    </row>
    <row r="54" spans="1:119">
      <c r="A54" s="12"/>
      <c r="B54" s="25">
        <v>367</v>
      </c>
      <c r="C54" s="20" t="s">
        <v>62</v>
      </c>
      <c r="D54" s="46">
        <v>86642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86642</v>
      </c>
      <c r="O54" s="47">
        <f t="shared" si="8"/>
        <v>7.78244857630468</v>
      </c>
      <c r="P54" s="9"/>
    </row>
    <row r="55" spans="1:119">
      <c r="A55" s="12"/>
      <c r="B55" s="25">
        <v>368</v>
      </c>
      <c r="C55" s="20" t="s">
        <v>63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1542376</v>
      </c>
      <c r="L55" s="46">
        <v>0</v>
      </c>
      <c r="M55" s="46">
        <v>0</v>
      </c>
      <c r="N55" s="46">
        <f t="shared" si="12"/>
        <v>1542376</v>
      </c>
      <c r="O55" s="47">
        <f t="shared" si="8"/>
        <v>138.5409143986347</v>
      </c>
      <c r="P55" s="9"/>
    </row>
    <row r="56" spans="1:119">
      <c r="A56" s="12"/>
      <c r="B56" s="25">
        <v>369.4</v>
      </c>
      <c r="C56" s="20" t="s">
        <v>64</v>
      </c>
      <c r="D56" s="46">
        <v>117468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117468</v>
      </c>
      <c r="O56" s="47">
        <f t="shared" si="8"/>
        <v>10.551333872271625</v>
      </c>
      <c r="P56" s="9"/>
    </row>
    <row r="57" spans="1:119">
      <c r="A57" s="12"/>
      <c r="B57" s="25">
        <v>369.9</v>
      </c>
      <c r="C57" s="20" t="s">
        <v>65</v>
      </c>
      <c r="D57" s="46">
        <v>72743</v>
      </c>
      <c r="E57" s="46">
        <v>0</v>
      </c>
      <c r="F57" s="46">
        <v>0</v>
      </c>
      <c r="G57" s="46">
        <v>0</v>
      </c>
      <c r="H57" s="46">
        <v>0</v>
      </c>
      <c r="I57" s="46">
        <v>210716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283459</v>
      </c>
      <c r="O57" s="47">
        <f t="shared" si="8"/>
        <v>25.461151531482979</v>
      </c>
      <c r="P57" s="9"/>
    </row>
    <row r="58" spans="1:119" ht="15.75">
      <c r="A58" s="29" t="s">
        <v>39</v>
      </c>
      <c r="B58" s="30"/>
      <c r="C58" s="31"/>
      <c r="D58" s="32">
        <f t="shared" ref="D58:M58" si="13">SUM(D59:D62)</f>
        <v>275000</v>
      </c>
      <c r="E58" s="32">
        <f t="shared" si="13"/>
        <v>0</v>
      </c>
      <c r="F58" s="32">
        <f t="shared" si="13"/>
        <v>0</v>
      </c>
      <c r="G58" s="32">
        <f t="shared" si="13"/>
        <v>0</v>
      </c>
      <c r="H58" s="32">
        <f t="shared" si="13"/>
        <v>0</v>
      </c>
      <c r="I58" s="32">
        <f t="shared" si="13"/>
        <v>8291343</v>
      </c>
      <c r="J58" s="32">
        <f t="shared" si="13"/>
        <v>0</v>
      </c>
      <c r="K58" s="32">
        <f t="shared" si="13"/>
        <v>0</v>
      </c>
      <c r="L58" s="32">
        <f t="shared" si="13"/>
        <v>0</v>
      </c>
      <c r="M58" s="32">
        <f t="shared" si="13"/>
        <v>0</v>
      </c>
      <c r="N58" s="32">
        <f t="shared" ref="N58:N63" si="14">SUM(D58:M58)</f>
        <v>8566343</v>
      </c>
      <c r="O58" s="45">
        <f t="shared" si="8"/>
        <v>769.4550435641786</v>
      </c>
      <c r="P58" s="9"/>
    </row>
    <row r="59" spans="1:119">
      <c r="A59" s="12"/>
      <c r="B59" s="25">
        <v>381</v>
      </c>
      <c r="C59" s="20" t="s">
        <v>66</v>
      </c>
      <c r="D59" s="46">
        <v>275000</v>
      </c>
      <c r="E59" s="46">
        <v>0</v>
      </c>
      <c r="F59" s="46">
        <v>0</v>
      </c>
      <c r="G59" s="46">
        <v>0</v>
      </c>
      <c r="H59" s="46">
        <v>0</v>
      </c>
      <c r="I59" s="46">
        <v>48473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323473</v>
      </c>
      <c r="O59" s="47">
        <f t="shared" si="8"/>
        <v>29.055330997934071</v>
      </c>
      <c r="P59" s="9"/>
    </row>
    <row r="60" spans="1:119">
      <c r="A60" s="12"/>
      <c r="B60" s="25">
        <v>389.5</v>
      </c>
      <c r="C60" s="20" t="s">
        <v>67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5854555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5854555</v>
      </c>
      <c r="O60" s="47">
        <f t="shared" si="8"/>
        <v>525.87397826282222</v>
      </c>
      <c r="P60" s="9"/>
    </row>
    <row r="61" spans="1:119">
      <c r="A61" s="12"/>
      <c r="B61" s="25">
        <v>389.6</v>
      </c>
      <c r="C61" s="20" t="s">
        <v>68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1663245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1663245</v>
      </c>
      <c r="O61" s="47">
        <f t="shared" si="8"/>
        <v>149.39773645917543</v>
      </c>
      <c r="P61" s="9"/>
    </row>
    <row r="62" spans="1:119" ht="15.75" thickBot="1">
      <c r="A62" s="12"/>
      <c r="B62" s="25">
        <v>389.7</v>
      </c>
      <c r="C62" s="20" t="s">
        <v>69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725070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725070</v>
      </c>
      <c r="O62" s="47">
        <f t="shared" si="8"/>
        <v>65.127997844246835</v>
      </c>
      <c r="P62" s="9"/>
    </row>
    <row r="63" spans="1:119" ht="16.5" thickBot="1">
      <c r="A63" s="14" t="s">
        <v>51</v>
      </c>
      <c r="B63" s="23"/>
      <c r="C63" s="22"/>
      <c r="D63" s="15">
        <f t="shared" ref="D63:M63" si="15">SUM(D5,D15,D17,D31,D43,D47,D58)</f>
        <v>9798534</v>
      </c>
      <c r="E63" s="15">
        <f t="shared" si="15"/>
        <v>835338</v>
      </c>
      <c r="F63" s="15">
        <f t="shared" si="15"/>
        <v>0</v>
      </c>
      <c r="G63" s="15">
        <f t="shared" si="15"/>
        <v>0</v>
      </c>
      <c r="H63" s="15">
        <f t="shared" si="15"/>
        <v>0</v>
      </c>
      <c r="I63" s="15">
        <f t="shared" si="15"/>
        <v>15041368</v>
      </c>
      <c r="J63" s="15">
        <f t="shared" si="15"/>
        <v>0</v>
      </c>
      <c r="K63" s="15">
        <f t="shared" si="15"/>
        <v>2004330</v>
      </c>
      <c r="L63" s="15">
        <f t="shared" si="15"/>
        <v>0</v>
      </c>
      <c r="M63" s="15">
        <f t="shared" si="15"/>
        <v>0</v>
      </c>
      <c r="N63" s="15">
        <f t="shared" si="14"/>
        <v>27679570</v>
      </c>
      <c r="O63" s="38">
        <f t="shared" si="8"/>
        <v>2486.2633611784786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51" t="s">
        <v>76</v>
      </c>
      <c r="M65" s="51"/>
      <c r="N65" s="51"/>
      <c r="O65" s="43">
        <v>11133</v>
      </c>
    </row>
    <row r="66" spans="1:15">
      <c r="A66" s="52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</row>
    <row r="67" spans="1:15" ht="15.75" thickBot="1">
      <c r="A67" s="55" t="s">
        <v>84</v>
      </c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7"/>
    </row>
  </sheetData>
  <mergeCells count="10">
    <mergeCell ref="A67:O67"/>
    <mergeCell ref="A66:O66"/>
    <mergeCell ref="L65:N6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77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122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70</v>
      </c>
      <c r="B3" s="65"/>
      <c r="C3" s="66"/>
      <c r="D3" s="70" t="s">
        <v>33</v>
      </c>
      <c r="E3" s="71"/>
      <c r="F3" s="71"/>
      <c r="G3" s="71"/>
      <c r="H3" s="72"/>
      <c r="I3" s="70" t="s">
        <v>34</v>
      </c>
      <c r="J3" s="72"/>
      <c r="K3" s="70" t="s">
        <v>36</v>
      </c>
      <c r="L3" s="72"/>
      <c r="M3" s="36"/>
      <c r="N3" s="37"/>
      <c r="O3" s="73" t="s">
        <v>75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35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7511986</v>
      </c>
      <c r="E5" s="27">
        <f t="shared" si="0"/>
        <v>578911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8090897</v>
      </c>
      <c r="O5" s="33">
        <f t="shared" ref="O5:O36" si="1">(N5/O$70)</f>
        <v>718.29696377840912</v>
      </c>
      <c r="P5" s="6"/>
    </row>
    <row r="6" spans="1:133">
      <c r="A6" s="12"/>
      <c r="B6" s="25">
        <v>311</v>
      </c>
      <c r="C6" s="20" t="s">
        <v>2</v>
      </c>
      <c r="D6" s="46">
        <v>3363291</v>
      </c>
      <c r="E6" s="46">
        <v>578911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3942202</v>
      </c>
      <c r="O6" s="47">
        <f t="shared" si="1"/>
        <v>349.982421875</v>
      </c>
      <c r="P6" s="9"/>
    </row>
    <row r="7" spans="1:133">
      <c r="A7" s="12"/>
      <c r="B7" s="25">
        <v>312.10000000000002</v>
      </c>
      <c r="C7" s="20" t="s">
        <v>10</v>
      </c>
      <c r="D7" s="46">
        <v>332950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332950</v>
      </c>
      <c r="O7" s="47">
        <f t="shared" si="1"/>
        <v>29.558771306818183</v>
      </c>
      <c r="P7" s="9"/>
    </row>
    <row r="8" spans="1:133">
      <c r="A8" s="12"/>
      <c r="B8" s="25">
        <v>312.60000000000002</v>
      </c>
      <c r="C8" s="20" t="s">
        <v>11</v>
      </c>
      <c r="D8" s="46">
        <v>802482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802482</v>
      </c>
      <c r="O8" s="47">
        <f t="shared" si="1"/>
        <v>71.243075284090907</v>
      </c>
      <c r="P8" s="9"/>
    </row>
    <row r="9" spans="1:133">
      <c r="A9" s="12"/>
      <c r="B9" s="25">
        <v>314.10000000000002</v>
      </c>
      <c r="C9" s="20" t="s">
        <v>12</v>
      </c>
      <c r="D9" s="46">
        <v>1504085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1504085</v>
      </c>
      <c r="O9" s="47">
        <f t="shared" si="1"/>
        <v>133.5302734375</v>
      </c>
      <c r="P9" s="9"/>
    </row>
    <row r="10" spans="1:133">
      <c r="A10" s="12"/>
      <c r="B10" s="25">
        <v>314.3</v>
      </c>
      <c r="C10" s="20" t="s">
        <v>13</v>
      </c>
      <c r="D10" s="46">
        <v>105489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105489</v>
      </c>
      <c r="O10" s="47">
        <f t="shared" si="1"/>
        <v>9.3651455965909083</v>
      </c>
      <c r="P10" s="9"/>
    </row>
    <row r="11" spans="1:133">
      <c r="A11" s="12"/>
      <c r="B11" s="25">
        <v>314.39999999999998</v>
      </c>
      <c r="C11" s="20" t="s">
        <v>14</v>
      </c>
      <c r="D11" s="46">
        <v>122746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122746</v>
      </c>
      <c r="O11" s="47">
        <f t="shared" si="1"/>
        <v>10.897194602272727</v>
      </c>
      <c r="P11" s="9"/>
    </row>
    <row r="12" spans="1:133">
      <c r="A12" s="12"/>
      <c r="B12" s="25">
        <v>314.7</v>
      </c>
      <c r="C12" s="20" t="s">
        <v>15</v>
      </c>
      <c r="D12" s="46">
        <v>98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98</v>
      </c>
      <c r="O12" s="47">
        <f t="shared" si="1"/>
        <v>8.7002840909090901E-3</v>
      </c>
      <c r="P12" s="9"/>
    </row>
    <row r="13" spans="1:133">
      <c r="A13" s="12"/>
      <c r="B13" s="25">
        <v>314.8</v>
      </c>
      <c r="C13" s="20" t="s">
        <v>16</v>
      </c>
      <c r="D13" s="46">
        <v>4858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4858</v>
      </c>
      <c r="O13" s="47">
        <f t="shared" si="1"/>
        <v>0.43128551136363635</v>
      </c>
      <c r="P13" s="9"/>
    </row>
    <row r="14" spans="1:133">
      <c r="A14" s="12"/>
      <c r="B14" s="25">
        <v>315</v>
      </c>
      <c r="C14" s="20" t="s">
        <v>17</v>
      </c>
      <c r="D14" s="46">
        <v>1275987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1275987</v>
      </c>
      <c r="O14" s="47">
        <f t="shared" si="1"/>
        <v>113.28009588068181</v>
      </c>
      <c r="P14" s="9"/>
    </row>
    <row r="15" spans="1:133" ht="15.75">
      <c r="A15" s="29" t="s">
        <v>123</v>
      </c>
      <c r="B15" s="30"/>
      <c r="C15" s="31"/>
      <c r="D15" s="32">
        <f t="shared" ref="D15:M15" si="3">SUM(D16:D17)</f>
        <v>191364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191364</v>
      </c>
      <c r="O15" s="45">
        <f t="shared" si="1"/>
        <v>16.988991477272727</v>
      </c>
      <c r="P15" s="10"/>
    </row>
    <row r="16" spans="1:133">
      <c r="A16" s="12"/>
      <c r="B16" s="25">
        <v>322</v>
      </c>
      <c r="C16" s="20" t="s">
        <v>0</v>
      </c>
      <c r="D16" s="46">
        <v>60991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60991</v>
      </c>
      <c r="O16" s="47">
        <f t="shared" si="1"/>
        <v>5.4146839488636367</v>
      </c>
      <c r="P16" s="9"/>
    </row>
    <row r="17" spans="1:16">
      <c r="A17" s="12"/>
      <c r="B17" s="25">
        <v>329</v>
      </c>
      <c r="C17" s="20" t="s">
        <v>124</v>
      </c>
      <c r="D17" s="46">
        <v>130373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130373</v>
      </c>
      <c r="O17" s="47">
        <f t="shared" si="1"/>
        <v>11.574307528409092</v>
      </c>
      <c r="P17" s="9"/>
    </row>
    <row r="18" spans="1:16" ht="15.75">
      <c r="A18" s="29" t="s">
        <v>20</v>
      </c>
      <c r="B18" s="30"/>
      <c r="C18" s="31"/>
      <c r="D18" s="32">
        <f t="shared" ref="D18:M18" si="4">SUM(D19:D32)</f>
        <v>1367611</v>
      </c>
      <c r="E18" s="32">
        <f t="shared" si="4"/>
        <v>153427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>SUM(D18:M18)</f>
        <v>1521038</v>
      </c>
      <c r="O18" s="45">
        <f t="shared" si="1"/>
        <v>135.03533380681819</v>
      </c>
      <c r="P18" s="10"/>
    </row>
    <row r="19" spans="1:16">
      <c r="A19" s="12"/>
      <c r="B19" s="25">
        <v>331.2</v>
      </c>
      <c r="C19" s="20" t="s">
        <v>19</v>
      </c>
      <c r="D19" s="46">
        <v>130662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30" si="5">SUM(D19:M19)</f>
        <v>130662</v>
      </c>
      <c r="O19" s="47">
        <f t="shared" si="1"/>
        <v>11.599964488636363</v>
      </c>
      <c r="P19" s="9"/>
    </row>
    <row r="20" spans="1:16">
      <c r="A20" s="12"/>
      <c r="B20" s="25">
        <v>331.49</v>
      </c>
      <c r="C20" s="20" t="s">
        <v>125</v>
      </c>
      <c r="D20" s="46">
        <v>51654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51654</v>
      </c>
      <c r="O20" s="47">
        <f t="shared" si="1"/>
        <v>4.5857599431818183</v>
      </c>
      <c r="P20" s="9"/>
    </row>
    <row r="21" spans="1:16">
      <c r="A21" s="12"/>
      <c r="B21" s="25">
        <v>331.5</v>
      </c>
      <c r="C21" s="20" t="s">
        <v>21</v>
      </c>
      <c r="D21" s="46">
        <v>0</v>
      </c>
      <c r="E21" s="46">
        <v>153427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153427</v>
      </c>
      <c r="O21" s="47">
        <f t="shared" si="1"/>
        <v>13.621004971590908</v>
      </c>
      <c r="P21" s="9"/>
    </row>
    <row r="22" spans="1:16">
      <c r="A22" s="12"/>
      <c r="B22" s="25">
        <v>333</v>
      </c>
      <c r="C22" s="20" t="s">
        <v>81</v>
      </c>
      <c r="D22" s="46">
        <v>7680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7680</v>
      </c>
      <c r="O22" s="47">
        <f t="shared" si="1"/>
        <v>0.68181818181818177</v>
      </c>
      <c r="P22" s="9"/>
    </row>
    <row r="23" spans="1:16">
      <c r="A23" s="12"/>
      <c r="B23" s="25">
        <v>334.7</v>
      </c>
      <c r="C23" s="20" t="s">
        <v>24</v>
      </c>
      <c r="D23" s="46">
        <v>30433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30433</v>
      </c>
      <c r="O23" s="47">
        <f t="shared" si="1"/>
        <v>2.7017933238636362</v>
      </c>
      <c r="P23" s="9"/>
    </row>
    <row r="24" spans="1:16">
      <c r="A24" s="12"/>
      <c r="B24" s="25">
        <v>335.12</v>
      </c>
      <c r="C24" s="20" t="s">
        <v>25</v>
      </c>
      <c r="D24" s="46">
        <v>404674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404674</v>
      </c>
      <c r="O24" s="47">
        <f t="shared" si="1"/>
        <v>35.926313920454547</v>
      </c>
      <c r="P24" s="9"/>
    </row>
    <row r="25" spans="1:16">
      <c r="A25" s="12"/>
      <c r="B25" s="25">
        <v>335.14</v>
      </c>
      <c r="C25" s="20" t="s">
        <v>26</v>
      </c>
      <c r="D25" s="46">
        <v>8381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8381</v>
      </c>
      <c r="O25" s="47">
        <f t="shared" si="1"/>
        <v>0.74405184659090906</v>
      </c>
      <c r="P25" s="9"/>
    </row>
    <row r="26" spans="1:16">
      <c r="A26" s="12"/>
      <c r="B26" s="25">
        <v>335.15</v>
      </c>
      <c r="C26" s="20" t="s">
        <v>27</v>
      </c>
      <c r="D26" s="46">
        <v>9679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9679</v>
      </c>
      <c r="O26" s="47">
        <f t="shared" si="1"/>
        <v>0.85928622159090906</v>
      </c>
      <c r="P26" s="9"/>
    </row>
    <row r="27" spans="1:16">
      <c r="A27" s="12"/>
      <c r="B27" s="25">
        <v>335.16</v>
      </c>
      <c r="C27" s="20" t="s">
        <v>91</v>
      </c>
      <c r="D27" s="46">
        <v>446156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446156</v>
      </c>
      <c r="O27" s="47">
        <f t="shared" si="1"/>
        <v>39.609019886363633</v>
      </c>
      <c r="P27" s="9"/>
    </row>
    <row r="28" spans="1:16">
      <c r="A28" s="12"/>
      <c r="B28" s="25">
        <v>335.29</v>
      </c>
      <c r="C28" s="20" t="s">
        <v>126</v>
      </c>
      <c r="D28" s="46">
        <v>138295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138295</v>
      </c>
      <c r="O28" s="47">
        <f t="shared" si="1"/>
        <v>12.277610085227273</v>
      </c>
      <c r="P28" s="9"/>
    </row>
    <row r="29" spans="1:16">
      <c r="A29" s="12"/>
      <c r="B29" s="25">
        <v>335.41</v>
      </c>
      <c r="C29" s="20" t="s">
        <v>127</v>
      </c>
      <c r="D29" s="46">
        <v>15371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15371</v>
      </c>
      <c r="O29" s="47">
        <f t="shared" si="1"/>
        <v>1.3646129261363635</v>
      </c>
      <c r="P29" s="9"/>
    </row>
    <row r="30" spans="1:16">
      <c r="A30" s="12"/>
      <c r="B30" s="25">
        <v>335.7</v>
      </c>
      <c r="C30" s="20" t="s">
        <v>128</v>
      </c>
      <c r="D30" s="46">
        <v>7650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7650</v>
      </c>
      <c r="O30" s="47">
        <f t="shared" si="1"/>
        <v>0.67915482954545459</v>
      </c>
      <c r="P30" s="9"/>
    </row>
    <row r="31" spans="1:16">
      <c r="A31" s="12"/>
      <c r="B31" s="25">
        <v>337.9</v>
      </c>
      <c r="C31" s="20" t="s">
        <v>129</v>
      </c>
      <c r="D31" s="46">
        <v>104380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104380</v>
      </c>
      <c r="O31" s="47">
        <f t="shared" si="1"/>
        <v>9.2666903409090917</v>
      </c>
      <c r="P31" s="9"/>
    </row>
    <row r="32" spans="1:16">
      <c r="A32" s="12"/>
      <c r="B32" s="25">
        <v>338</v>
      </c>
      <c r="C32" s="20" t="s">
        <v>32</v>
      </c>
      <c r="D32" s="46">
        <v>12596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12596</v>
      </c>
      <c r="O32" s="47">
        <f t="shared" si="1"/>
        <v>1.1182528409090908</v>
      </c>
      <c r="P32" s="9"/>
    </row>
    <row r="33" spans="1:16" ht="15.75">
      <c r="A33" s="29" t="s">
        <v>37</v>
      </c>
      <c r="B33" s="30"/>
      <c r="C33" s="31"/>
      <c r="D33" s="32">
        <f t="shared" ref="D33:M33" si="6">SUM(D34:D44)</f>
        <v>176968</v>
      </c>
      <c r="E33" s="32">
        <f t="shared" si="6"/>
        <v>0</v>
      </c>
      <c r="F33" s="32">
        <f t="shared" si="6"/>
        <v>0</v>
      </c>
      <c r="G33" s="32">
        <f t="shared" si="6"/>
        <v>0</v>
      </c>
      <c r="H33" s="32">
        <f t="shared" si="6"/>
        <v>0</v>
      </c>
      <c r="I33" s="32">
        <f t="shared" si="6"/>
        <v>6497662</v>
      </c>
      <c r="J33" s="32">
        <f t="shared" si="6"/>
        <v>0</v>
      </c>
      <c r="K33" s="32">
        <f t="shared" si="6"/>
        <v>0</v>
      </c>
      <c r="L33" s="32">
        <f t="shared" si="6"/>
        <v>0</v>
      </c>
      <c r="M33" s="32">
        <f t="shared" si="6"/>
        <v>0</v>
      </c>
      <c r="N33" s="32">
        <f>SUM(D33:M33)</f>
        <v>6674630</v>
      </c>
      <c r="O33" s="45">
        <f t="shared" si="1"/>
        <v>592.5630326704545</v>
      </c>
      <c r="P33" s="10"/>
    </row>
    <row r="34" spans="1:16">
      <c r="A34" s="12"/>
      <c r="B34" s="25">
        <v>342.1</v>
      </c>
      <c r="C34" s="20" t="s">
        <v>40</v>
      </c>
      <c r="D34" s="46">
        <v>17315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7" si="7">SUM(D34:M34)</f>
        <v>17315</v>
      </c>
      <c r="O34" s="47">
        <f t="shared" si="1"/>
        <v>1.5371981534090908</v>
      </c>
      <c r="P34" s="9"/>
    </row>
    <row r="35" spans="1:16">
      <c r="A35" s="12"/>
      <c r="B35" s="25">
        <v>342.2</v>
      </c>
      <c r="C35" s="20" t="s">
        <v>41</v>
      </c>
      <c r="D35" s="46">
        <v>22540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22540</v>
      </c>
      <c r="O35" s="47">
        <f t="shared" si="1"/>
        <v>2.0010653409090908</v>
      </c>
      <c r="P35" s="9"/>
    </row>
    <row r="36" spans="1:16">
      <c r="A36" s="12"/>
      <c r="B36" s="25">
        <v>342.5</v>
      </c>
      <c r="C36" s="20" t="s">
        <v>42</v>
      </c>
      <c r="D36" s="46">
        <v>6430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6430</v>
      </c>
      <c r="O36" s="47">
        <f t="shared" si="1"/>
        <v>0.57084517045454541</v>
      </c>
      <c r="P36" s="9"/>
    </row>
    <row r="37" spans="1:16">
      <c r="A37" s="12"/>
      <c r="B37" s="25">
        <v>343.4</v>
      </c>
      <c r="C37" s="20" t="s">
        <v>43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1499976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1499976</v>
      </c>
      <c r="O37" s="47">
        <f t="shared" ref="O37:O68" si="8">(N37/O$70)</f>
        <v>133.16548295454547</v>
      </c>
      <c r="P37" s="9"/>
    </row>
    <row r="38" spans="1:16">
      <c r="A38" s="12"/>
      <c r="B38" s="25">
        <v>343.6</v>
      </c>
      <c r="C38" s="20" t="s">
        <v>44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3531176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3531176</v>
      </c>
      <c r="O38" s="47">
        <f t="shared" si="8"/>
        <v>313.4921875</v>
      </c>
      <c r="P38" s="9"/>
    </row>
    <row r="39" spans="1:16">
      <c r="A39" s="12"/>
      <c r="B39" s="25">
        <v>343.8</v>
      </c>
      <c r="C39" s="20" t="s">
        <v>45</v>
      </c>
      <c r="D39" s="46">
        <v>114032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114032</v>
      </c>
      <c r="O39" s="47">
        <f t="shared" si="8"/>
        <v>10.123579545454545</v>
      </c>
      <c r="P39" s="9"/>
    </row>
    <row r="40" spans="1:16">
      <c r="A40" s="12"/>
      <c r="B40" s="25">
        <v>344.1</v>
      </c>
      <c r="C40" s="20" t="s">
        <v>46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711499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711499</v>
      </c>
      <c r="O40" s="47">
        <f t="shared" si="8"/>
        <v>63.165749289772727</v>
      </c>
      <c r="P40" s="9"/>
    </row>
    <row r="41" spans="1:16">
      <c r="A41" s="12"/>
      <c r="B41" s="25">
        <v>346.4</v>
      </c>
      <c r="C41" s="20" t="s">
        <v>48</v>
      </c>
      <c r="D41" s="46">
        <v>2136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2136</v>
      </c>
      <c r="O41" s="47">
        <f t="shared" si="8"/>
        <v>0.18963068181818182</v>
      </c>
      <c r="P41" s="9"/>
    </row>
    <row r="42" spans="1:16">
      <c r="A42" s="12"/>
      <c r="B42" s="25">
        <v>347.2</v>
      </c>
      <c r="C42" s="20" t="s">
        <v>49</v>
      </c>
      <c r="D42" s="46">
        <v>4150</v>
      </c>
      <c r="E42" s="46">
        <v>0</v>
      </c>
      <c r="F42" s="46">
        <v>0</v>
      </c>
      <c r="G42" s="46">
        <v>0</v>
      </c>
      <c r="H42" s="46">
        <v>0</v>
      </c>
      <c r="I42" s="46">
        <v>754328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758478</v>
      </c>
      <c r="O42" s="47">
        <f t="shared" si="8"/>
        <v>67.336470170454547</v>
      </c>
      <c r="P42" s="9"/>
    </row>
    <row r="43" spans="1:16">
      <c r="A43" s="12"/>
      <c r="B43" s="25">
        <v>347.5</v>
      </c>
      <c r="C43" s="20" t="s">
        <v>50</v>
      </c>
      <c r="D43" s="46">
        <v>10365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10365</v>
      </c>
      <c r="O43" s="47">
        <f t="shared" si="8"/>
        <v>0.92018821022727271</v>
      </c>
      <c r="P43" s="9"/>
    </row>
    <row r="44" spans="1:16">
      <c r="A44" s="12"/>
      <c r="B44" s="25">
        <v>349</v>
      </c>
      <c r="C44" s="20" t="s">
        <v>94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683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683</v>
      </c>
      <c r="O44" s="47">
        <f t="shared" si="8"/>
        <v>6.0635653409090912E-2</v>
      </c>
      <c r="P44" s="9"/>
    </row>
    <row r="45" spans="1:16" ht="15.75">
      <c r="A45" s="29" t="s">
        <v>38</v>
      </c>
      <c r="B45" s="30"/>
      <c r="C45" s="31"/>
      <c r="D45" s="32">
        <f t="shared" ref="D45:M45" si="9">SUM(D46:D48)</f>
        <v>85850</v>
      </c>
      <c r="E45" s="32">
        <f t="shared" si="9"/>
        <v>0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0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 t="shared" si="7"/>
        <v>85850</v>
      </c>
      <c r="O45" s="45">
        <f t="shared" si="8"/>
        <v>7.6216264204545459</v>
      </c>
      <c r="P45" s="10"/>
    </row>
    <row r="46" spans="1:16">
      <c r="A46" s="13"/>
      <c r="B46" s="39">
        <v>351.1</v>
      </c>
      <c r="C46" s="21" t="s">
        <v>53</v>
      </c>
      <c r="D46" s="46">
        <v>31757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31757</v>
      </c>
      <c r="O46" s="47">
        <f t="shared" si="8"/>
        <v>2.8193359375</v>
      </c>
      <c r="P46" s="9"/>
    </row>
    <row r="47" spans="1:16">
      <c r="A47" s="13"/>
      <c r="B47" s="39">
        <v>351.3</v>
      </c>
      <c r="C47" s="21" t="s">
        <v>54</v>
      </c>
      <c r="D47" s="46">
        <v>2344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7"/>
        <v>2344</v>
      </c>
      <c r="O47" s="47">
        <f t="shared" si="8"/>
        <v>0.20809659090909091</v>
      </c>
      <c r="P47" s="9"/>
    </row>
    <row r="48" spans="1:16">
      <c r="A48" s="13"/>
      <c r="B48" s="39">
        <v>359</v>
      </c>
      <c r="C48" s="21" t="s">
        <v>55</v>
      </c>
      <c r="D48" s="46">
        <v>51749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51749</v>
      </c>
      <c r="O48" s="47">
        <f t="shared" si="8"/>
        <v>4.5941938920454541</v>
      </c>
      <c r="P48" s="9"/>
    </row>
    <row r="49" spans="1:16" ht="15.75">
      <c r="A49" s="29" t="s">
        <v>3</v>
      </c>
      <c r="B49" s="30"/>
      <c r="C49" s="31"/>
      <c r="D49" s="32">
        <f t="shared" ref="D49:M49" si="10">SUM(D50:D61)</f>
        <v>190912</v>
      </c>
      <c r="E49" s="32">
        <f t="shared" si="10"/>
        <v>43455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617139</v>
      </c>
      <c r="J49" s="32">
        <f t="shared" si="10"/>
        <v>0</v>
      </c>
      <c r="K49" s="32">
        <f t="shared" si="10"/>
        <v>-1928628</v>
      </c>
      <c r="L49" s="32">
        <f t="shared" si="10"/>
        <v>0</v>
      </c>
      <c r="M49" s="32">
        <f t="shared" si="10"/>
        <v>0</v>
      </c>
      <c r="N49" s="32">
        <f>SUM(D49:M49)</f>
        <v>-1077122</v>
      </c>
      <c r="O49" s="45">
        <f t="shared" si="8"/>
        <v>-95.625177556818187</v>
      </c>
      <c r="P49" s="10"/>
    </row>
    <row r="50" spans="1:16">
      <c r="A50" s="12"/>
      <c r="B50" s="25">
        <v>361.1</v>
      </c>
      <c r="C50" s="20" t="s">
        <v>56</v>
      </c>
      <c r="D50" s="46">
        <v>41735</v>
      </c>
      <c r="E50" s="46">
        <v>35954</v>
      </c>
      <c r="F50" s="46">
        <v>0</v>
      </c>
      <c r="G50" s="46">
        <v>0</v>
      </c>
      <c r="H50" s="46">
        <v>0</v>
      </c>
      <c r="I50" s="46">
        <v>421634</v>
      </c>
      <c r="J50" s="46">
        <v>0</v>
      </c>
      <c r="K50" s="46">
        <v>296746</v>
      </c>
      <c r="L50" s="46">
        <v>0</v>
      </c>
      <c r="M50" s="46">
        <v>0</v>
      </c>
      <c r="N50" s="46">
        <f>SUM(D50:M50)</f>
        <v>796069</v>
      </c>
      <c r="O50" s="47">
        <f t="shared" si="8"/>
        <v>70.673739346590907</v>
      </c>
      <c r="P50" s="9"/>
    </row>
    <row r="51" spans="1:16">
      <c r="A51" s="12"/>
      <c r="B51" s="25">
        <v>361.2</v>
      </c>
      <c r="C51" s="20" t="s">
        <v>57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272360</v>
      </c>
      <c r="L51" s="46">
        <v>0</v>
      </c>
      <c r="M51" s="46">
        <v>0</v>
      </c>
      <c r="N51" s="46">
        <f t="shared" ref="N51:N61" si="11">SUM(D51:M51)</f>
        <v>272360</v>
      </c>
      <c r="O51" s="47">
        <f t="shared" si="8"/>
        <v>24.1796875</v>
      </c>
      <c r="P51" s="9"/>
    </row>
    <row r="52" spans="1:16">
      <c r="A52" s="12"/>
      <c r="B52" s="25">
        <v>361.3</v>
      </c>
      <c r="C52" s="20" t="s">
        <v>58</v>
      </c>
      <c r="D52" s="46">
        <v>3631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-4008092</v>
      </c>
      <c r="L52" s="46">
        <v>0</v>
      </c>
      <c r="M52" s="46">
        <v>0</v>
      </c>
      <c r="N52" s="46">
        <f t="shared" si="11"/>
        <v>-4004461</v>
      </c>
      <c r="O52" s="47">
        <f t="shared" si="8"/>
        <v>-355.50967684659093</v>
      </c>
      <c r="P52" s="9"/>
    </row>
    <row r="53" spans="1:16">
      <c r="A53" s="12"/>
      <c r="B53" s="25">
        <v>362</v>
      </c>
      <c r="C53" s="20" t="s">
        <v>59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83794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83794</v>
      </c>
      <c r="O53" s="47">
        <f t="shared" si="8"/>
        <v>7.4390980113636367</v>
      </c>
      <c r="P53" s="9"/>
    </row>
    <row r="54" spans="1:16">
      <c r="A54" s="12"/>
      <c r="B54" s="25">
        <v>363.22</v>
      </c>
      <c r="C54" s="20" t="s">
        <v>130</v>
      </c>
      <c r="D54" s="46">
        <v>20569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20569</v>
      </c>
      <c r="O54" s="47">
        <f t="shared" si="8"/>
        <v>1.8260830965909092</v>
      </c>
      <c r="P54" s="9"/>
    </row>
    <row r="55" spans="1:16">
      <c r="A55" s="12"/>
      <c r="B55" s="25">
        <v>363.23</v>
      </c>
      <c r="C55" s="20" t="s">
        <v>131</v>
      </c>
      <c r="D55" s="46">
        <v>2540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2540</v>
      </c>
      <c r="O55" s="47">
        <f t="shared" si="8"/>
        <v>0.22549715909090909</v>
      </c>
      <c r="P55" s="9"/>
    </row>
    <row r="56" spans="1:16">
      <c r="A56" s="12"/>
      <c r="B56" s="25">
        <v>363.24</v>
      </c>
      <c r="C56" s="20" t="s">
        <v>132</v>
      </c>
      <c r="D56" s="46">
        <v>2864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2864</v>
      </c>
      <c r="O56" s="47">
        <f t="shared" si="8"/>
        <v>0.25426136363636365</v>
      </c>
      <c r="P56" s="9"/>
    </row>
    <row r="57" spans="1:16">
      <c r="A57" s="12"/>
      <c r="B57" s="25">
        <v>364</v>
      </c>
      <c r="C57" s="20" t="s">
        <v>60</v>
      </c>
      <c r="D57" s="46">
        <v>21250</v>
      </c>
      <c r="E57" s="46">
        <v>0</v>
      </c>
      <c r="F57" s="46">
        <v>0</v>
      </c>
      <c r="G57" s="46">
        <v>0</v>
      </c>
      <c r="H57" s="46">
        <v>0</v>
      </c>
      <c r="I57" s="46">
        <v>11538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32788</v>
      </c>
      <c r="O57" s="47">
        <f t="shared" si="8"/>
        <v>2.9108664772727271</v>
      </c>
      <c r="P57" s="9"/>
    </row>
    <row r="58" spans="1:16">
      <c r="A58" s="12"/>
      <c r="B58" s="25">
        <v>366</v>
      </c>
      <c r="C58" s="20" t="s">
        <v>61</v>
      </c>
      <c r="D58" s="46">
        <v>64460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64460</v>
      </c>
      <c r="O58" s="47">
        <f t="shared" si="8"/>
        <v>5.72265625</v>
      </c>
      <c r="P58" s="9"/>
    </row>
    <row r="59" spans="1:16">
      <c r="A59" s="12"/>
      <c r="B59" s="25">
        <v>368</v>
      </c>
      <c r="C59" s="20" t="s">
        <v>63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1510358</v>
      </c>
      <c r="L59" s="46">
        <v>0</v>
      </c>
      <c r="M59" s="46">
        <v>0</v>
      </c>
      <c r="N59" s="46">
        <f t="shared" si="11"/>
        <v>1510358</v>
      </c>
      <c r="O59" s="47">
        <f t="shared" si="8"/>
        <v>134.08718039772728</v>
      </c>
      <c r="P59" s="9"/>
    </row>
    <row r="60" spans="1:16">
      <c r="A60" s="12"/>
      <c r="B60" s="25">
        <v>369.3</v>
      </c>
      <c r="C60" s="20" t="s">
        <v>133</v>
      </c>
      <c r="D60" s="46">
        <v>31001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31001</v>
      </c>
      <c r="O60" s="47">
        <f t="shared" si="8"/>
        <v>2.7522194602272729</v>
      </c>
      <c r="P60" s="9"/>
    </row>
    <row r="61" spans="1:16">
      <c r="A61" s="12"/>
      <c r="B61" s="25">
        <v>369.9</v>
      </c>
      <c r="C61" s="20" t="s">
        <v>65</v>
      </c>
      <c r="D61" s="46">
        <v>2862</v>
      </c>
      <c r="E61" s="46">
        <v>7501</v>
      </c>
      <c r="F61" s="46">
        <v>0</v>
      </c>
      <c r="G61" s="46">
        <v>0</v>
      </c>
      <c r="H61" s="46">
        <v>0</v>
      </c>
      <c r="I61" s="46">
        <v>100173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110536</v>
      </c>
      <c r="O61" s="47">
        <f t="shared" si="8"/>
        <v>9.8132102272727266</v>
      </c>
      <c r="P61" s="9"/>
    </row>
    <row r="62" spans="1:16" ht="15.75">
      <c r="A62" s="29" t="s">
        <v>39</v>
      </c>
      <c r="B62" s="30"/>
      <c r="C62" s="31"/>
      <c r="D62" s="32">
        <f t="shared" ref="D62:M62" si="12">SUM(D63:D67)</f>
        <v>3488802</v>
      </c>
      <c r="E62" s="32">
        <f t="shared" si="12"/>
        <v>14048</v>
      </c>
      <c r="F62" s="32">
        <f t="shared" si="12"/>
        <v>0</v>
      </c>
      <c r="G62" s="32">
        <f t="shared" si="12"/>
        <v>0</v>
      </c>
      <c r="H62" s="32">
        <f t="shared" si="12"/>
        <v>0</v>
      </c>
      <c r="I62" s="32">
        <f t="shared" si="12"/>
        <v>6333153</v>
      </c>
      <c r="J62" s="32">
        <f t="shared" si="12"/>
        <v>0</v>
      </c>
      <c r="K62" s="32">
        <f t="shared" si="12"/>
        <v>0</v>
      </c>
      <c r="L62" s="32">
        <f t="shared" si="12"/>
        <v>0</v>
      </c>
      <c r="M62" s="32">
        <f t="shared" si="12"/>
        <v>0</v>
      </c>
      <c r="N62" s="32">
        <f t="shared" ref="N62:N68" si="13">SUM(D62:M62)</f>
        <v>9836003</v>
      </c>
      <c r="O62" s="45">
        <f t="shared" si="8"/>
        <v>873.22469815340912</v>
      </c>
      <c r="P62" s="9"/>
    </row>
    <row r="63" spans="1:16">
      <c r="A63" s="12"/>
      <c r="B63" s="25">
        <v>381</v>
      </c>
      <c r="C63" s="20" t="s">
        <v>66</v>
      </c>
      <c r="D63" s="46">
        <v>245000</v>
      </c>
      <c r="E63" s="46">
        <v>14048</v>
      </c>
      <c r="F63" s="46">
        <v>0</v>
      </c>
      <c r="G63" s="46">
        <v>0</v>
      </c>
      <c r="H63" s="46">
        <v>0</v>
      </c>
      <c r="I63" s="46">
        <v>32090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291138</v>
      </c>
      <c r="O63" s="47">
        <f t="shared" si="8"/>
        <v>25.84676846590909</v>
      </c>
      <c r="P63" s="9"/>
    </row>
    <row r="64" spans="1:16">
      <c r="A64" s="12"/>
      <c r="B64" s="25">
        <v>384</v>
      </c>
      <c r="C64" s="20" t="s">
        <v>117</v>
      </c>
      <c r="D64" s="46">
        <v>3243802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3243802</v>
      </c>
      <c r="O64" s="47">
        <f t="shared" si="8"/>
        <v>287.97958096590907</v>
      </c>
      <c r="P64" s="9"/>
    </row>
    <row r="65" spans="1:119">
      <c r="A65" s="12"/>
      <c r="B65" s="25">
        <v>389.5</v>
      </c>
      <c r="C65" s="20" t="s">
        <v>67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4665164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4665164</v>
      </c>
      <c r="O65" s="47">
        <f t="shared" si="8"/>
        <v>414.16583806818181</v>
      </c>
      <c r="P65" s="9"/>
    </row>
    <row r="66" spans="1:119">
      <c r="A66" s="12"/>
      <c r="B66" s="25">
        <v>389.6</v>
      </c>
      <c r="C66" s="20" t="s">
        <v>68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1029853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1029853</v>
      </c>
      <c r="O66" s="47">
        <f t="shared" si="8"/>
        <v>91.4287109375</v>
      </c>
      <c r="P66" s="9"/>
    </row>
    <row r="67" spans="1:119" ht="15.75" thickBot="1">
      <c r="A67" s="12"/>
      <c r="B67" s="25">
        <v>389.7</v>
      </c>
      <c r="C67" s="20" t="s">
        <v>69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606046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606046</v>
      </c>
      <c r="O67" s="47">
        <f t="shared" si="8"/>
        <v>53.803799715909093</v>
      </c>
      <c r="P67" s="9"/>
    </row>
    <row r="68" spans="1:119" ht="16.5" thickBot="1">
      <c r="A68" s="14" t="s">
        <v>51</v>
      </c>
      <c r="B68" s="23"/>
      <c r="C68" s="22"/>
      <c r="D68" s="15">
        <f t="shared" ref="D68:M68" si="14">SUM(D5,D15,D18,D33,D45,D49,D62)</f>
        <v>13013493</v>
      </c>
      <c r="E68" s="15">
        <f t="shared" si="14"/>
        <v>789841</v>
      </c>
      <c r="F68" s="15">
        <f t="shared" si="14"/>
        <v>0</v>
      </c>
      <c r="G68" s="15">
        <f t="shared" si="14"/>
        <v>0</v>
      </c>
      <c r="H68" s="15">
        <f t="shared" si="14"/>
        <v>0</v>
      </c>
      <c r="I68" s="15">
        <f t="shared" si="14"/>
        <v>13447954</v>
      </c>
      <c r="J68" s="15">
        <f t="shared" si="14"/>
        <v>0</v>
      </c>
      <c r="K68" s="15">
        <f t="shared" si="14"/>
        <v>-1928628</v>
      </c>
      <c r="L68" s="15">
        <f t="shared" si="14"/>
        <v>0</v>
      </c>
      <c r="M68" s="15">
        <f t="shared" si="14"/>
        <v>0</v>
      </c>
      <c r="N68" s="15">
        <f t="shared" si="13"/>
        <v>25322660</v>
      </c>
      <c r="O68" s="38">
        <f t="shared" si="8"/>
        <v>2248.10546875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51" t="s">
        <v>134</v>
      </c>
      <c r="M70" s="51"/>
      <c r="N70" s="51"/>
      <c r="O70" s="43">
        <v>11264</v>
      </c>
    </row>
    <row r="71" spans="1:119">
      <c r="A71" s="52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4"/>
    </row>
    <row r="72" spans="1:119" ht="15.75" customHeight="1" thickBot="1">
      <c r="A72" s="55" t="s">
        <v>84</v>
      </c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7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77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165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70</v>
      </c>
      <c r="B3" s="65"/>
      <c r="C3" s="66"/>
      <c r="D3" s="70" t="s">
        <v>33</v>
      </c>
      <c r="E3" s="71"/>
      <c r="F3" s="71"/>
      <c r="G3" s="71"/>
      <c r="H3" s="72"/>
      <c r="I3" s="70" t="s">
        <v>34</v>
      </c>
      <c r="J3" s="72"/>
      <c r="K3" s="70" t="s">
        <v>36</v>
      </c>
      <c r="L3" s="71"/>
      <c r="M3" s="72"/>
      <c r="N3" s="36"/>
      <c r="O3" s="37"/>
      <c r="P3" s="73" t="s">
        <v>166</v>
      </c>
      <c r="Q3" s="11"/>
      <c r="R3"/>
    </row>
    <row r="4" spans="1:134" ht="32.25" customHeight="1" thickBot="1">
      <c r="A4" s="67"/>
      <c r="B4" s="68"/>
      <c r="C4" s="69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167</v>
      </c>
      <c r="N4" s="35" t="s">
        <v>9</v>
      </c>
      <c r="O4" s="35" t="s">
        <v>168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169</v>
      </c>
      <c r="B5" s="26"/>
      <c r="C5" s="26"/>
      <c r="D5" s="27">
        <f t="shared" ref="D5:N5" si="0">SUM(D6:D14)</f>
        <v>4976852</v>
      </c>
      <c r="E5" s="27">
        <f t="shared" si="0"/>
        <v>0</v>
      </c>
      <c r="F5" s="27">
        <f t="shared" si="0"/>
        <v>0</v>
      </c>
      <c r="G5" s="27">
        <f t="shared" si="0"/>
        <v>1729828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6706680</v>
      </c>
      <c r="P5" s="33">
        <f t="shared" ref="P5:P52" si="1">(O5/P$54)</f>
        <v>640.68398930072601</v>
      </c>
      <c r="Q5" s="6"/>
    </row>
    <row r="6" spans="1:134">
      <c r="A6" s="12"/>
      <c r="B6" s="25">
        <v>311</v>
      </c>
      <c r="C6" s="20" t="s">
        <v>2</v>
      </c>
      <c r="D6" s="46">
        <v>2779952</v>
      </c>
      <c r="E6" s="46">
        <v>0</v>
      </c>
      <c r="F6" s="46">
        <v>0</v>
      </c>
      <c r="G6" s="46">
        <v>568979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3348931</v>
      </c>
      <c r="P6" s="47">
        <f t="shared" si="1"/>
        <v>319.92080626671759</v>
      </c>
      <c r="Q6" s="9"/>
    </row>
    <row r="7" spans="1:134">
      <c r="A7" s="12"/>
      <c r="B7" s="25">
        <v>312.41000000000003</v>
      </c>
      <c r="C7" s="20" t="s">
        <v>170</v>
      </c>
      <c r="D7" s="46">
        <v>328834</v>
      </c>
      <c r="E7" s="46">
        <v>0</v>
      </c>
      <c r="F7" s="46">
        <v>0</v>
      </c>
      <c r="G7" s="46">
        <v>1160849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1489683</v>
      </c>
      <c r="P7" s="47">
        <f t="shared" si="1"/>
        <v>142.30827283148645</v>
      </c>
      <c r="Q7" s="9"/>
    </row>
    <row r="8" spans="1:134">
      <c r="A8" s="12"/>
      <c r="B8" s="25">
        <v>312.43</v>
      </c>
      <c r="C8" s="20" t="s">
        <v>171</v>
      </c>
      <c r="D8" s="46">
        <v>221397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221397</v>
      </c>
      <c r="P8" s="47">
        <f t="shared" si="1"/>
        <v>21.149885364921666</v>
      </c>
      <c r="Q8" s="9"/>
    </row>
    <row r="9" spans="1:134">
      <c r="A9" s="12"/>
      <c r="B9" s="25">
        <v>314.10000000000002</v>
      </c>
      <c r="C9" s="20" t="s">
        <v>12</v>
      </c>
      <c r="D9" s="46">
        <v>894808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894808</v>
      </c>
      <c r="P9" s="47">
        <f t="shared" si="1"/>
        <v>85.480320978219339</v>
      </c>
      <c r="Q9" s="9"/>
    </row>
    <row r="10" spans="1:134">
      <c r="A10" s="12"/>
      <c r="B10" s="25">
        <v>314.3</v>
      </c>
      <c r="C10" s="20" t="s">
        <v>13</v>
      </c>
      <c r="D10" s="46">
        <v>248418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248418</v>
      </c>
      <c r="P10" s="47">
        <f t="shared" si="1"/>
        <v>23.73118074130684</v>
      </c>
      <c r="Q10" s="9"/>
    </row>
    <row r="11" spans="1:134">
      <c r="A11" s="12"/>
      <c r="B11" s="25">
        <v>314.39999999999998</v>
      </c>
      <c r="C11" s="20" t="s">
        <v>14</v>
      </c>
      <c r="D11" s="46">
        <v>90078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90078</v>
      </c>
      <c r="P11" s="47">
        <f t="shared" si="1"/>
        <v>8.6050821551394723</v>
      </c>
      <c r="Q11" s="9"/>
    </row>
    <row r="12" spans="1:134">
      <c r="A12" s="12"/>
      <c r="B12" s="25">
        <v>314.8</v>
      </c>
      <c r="C12" s="20" t="s">
        <v>16</v>
      </c>
      <c r="D12" s="46">
        <v>772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772</v>
      </c>
      <c r="P12" s="47">
        <f t="shared" si="1"/>
        <v>7.3748567061520831E-2</v>
      </c>
      <c r="Q12" s="9"/>
    </row>
    <row r="13" spans="1:134">
      <c r="A13" s="12"/>
      <c r="B13" s="25">
        <v>315.10000000000002</v>
      </c>
      <c r="C13" s="20" t="s">
        <v>172</v>
      </c>
      <c r="D13" s="46">
        <v>331839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331839</v>
      </c>
      <c r="P13" s="47">
        <f t="shared" si="1"/>
        <v>31.700324799388614</v>
      </c>
      <c r="Q13" s="9"/>
    </row>
    <row r="14" spans="1:134">
      <c r="A14" s="12"/>
      <c r="B14" s="25">
        <v>316</v>
      </c>
      <c r="C14" s="20" t="s">
        <v>108</v>
      </c>
      <c r="D14" s="46">
        <v>80754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80754</v>
      </c>
      <c r="P14" s="47">
        <f t="shared" si="1"/>
        <v>7.7143675964845242</v>
      </c>
      <c r="Q14" s="9"/>
    </row>
    <row r="15" spans="1:134" ht="15.75">
      <c r="A15" s="29" t="s">
        <v>18</v>
      </c>
      <c r="B15" s="30"/>
      <c r="C15" s="31"/>
      <c r="D15" s="32">
        <f t="shared" ref="D15:N15" si="3">SUM(D16:D19)</f>
        <v>2362449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 t="shared" ref="O15:O22" si="4">SUM(D15:N15)</f>
        <v>2362449</v>
      </c>
      <c r="P15" s="45">
        <f t="shared" si="1"/>
        <v>225.68293847917462</v>
      </c>
      <c r="Q15" s="10"/>
    </row>
    <row r="16" spans="1:134">
      <c r="A16" s="12"/>
      <c r="B16" s="25">
        <v>322</v>
      </c>
      <c r="C16" s="20" t="s">
        <v>173</v>
      </c>
      <c r="D16" s="46">
        <v>47384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47384</v>
      </c>
      <c r="P16" s="47">
        <f t="shared" si="1"/>
        <v>4.5265571264807027</v>
      </c>
      <c r="Q16" s="9"/>
    </row>
    <row r="17" spans="1:17">
      <c r="A17" s="12"/>
      <c r="B17" s="25">
        <v>323.10000000000002</v>
      </c>
      <c r="C17" s="20" t="s">
        <v>87</v>
      </c>
      <c r="D17" s="46">
        <v>821164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821164</v>
      </c>
      <c r="P17" s="47">
        <f t="shared" si="1"/>
        <v>78.445166220863584</v>
      </c>
      <c r="Q17" s="9"/>
    </row>
    <row r="18" spans="1:17">
      <c r="A18" s="12"/>
      <c r="B18" s="25">
        <v>323.39999999999998</v>
      </c>
      <c r="C18" s="20" t="s">
        <v>174</v>
      </c>
      <c r="D18" s="46">
        <v>14739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14739</v>
      </c>
      <c r="P18" s="47">
        <f t="shared" si="1"/>
        <v>1.4080053496369889</v>
      </c>
      <c r="Q18" s="9"/>
    </row>
    <row r="19" spans="1:17">
      <c r="A19" s="12"/>
      <c r="B19" s="25">
        <v>325.10000000000002</v>
      </c>
      <c r="C19" s="20" t="s">
        <v>175</v>
      </c>
      <c r="D19" s="46">
        <v>1479162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1479162</v>
      </c>
      <c r="P19" s="47">
        <f t="shared" si="1"/>
        <v>141.30320978219336</v>
      </c>
      <c r="Q19" s="9"/>
    </row>
    <row r="20" spans="1:17" ht="15.75">
      <c r="A20" s="29" t="s">
        <v>176</v>
      </c>
      <c r="B20" s="30"/>
      <c r="C20" s="31"/>
      <c r="D20" s="32">
        <f t="shared" ref="D20:N20" si="5">SUM(D21:D29)</f>
        <v>4154807</v>
      </c>
      <c r="E20" s="32">
        <f t="shared" si="5"/>
        <v>0</v>
      </c>
      <c r="F20" s="32">
        <f t="shared" si="5"/>
        <v>0</v>
      </c>
      <c r="G20" s="32">
        <f t="shared" si="5"/>
        <v>268527</v>
      </c>
      <c r="H20" s="32">
        <f t="shared" si="5"/>
        <v>0</v>
      </c>
      <c r="I20" s="32">
        <f t="shared" si="5"/>
        <v>1705449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5"/>
        <v>0</v>
      </c>
      <c r="O20" s="44">
        <f t="shared" si="4"/>
        <v>6128783</v>
      </c>
      <c r="P20" s="45">
        <f t="shared" si="1"/>
        <v>585.47793274742071</v>
      </c>
      <c r="Q20" s="10"/>
    </row>
    <row r="21" spans="1:17">
      <c r="A21" s="12"/>
      <c r="B21" s="25">
        <v>331.1</v>
      </c>
      <c r="C21" s="20" t="s">
        <v>88</v>
      </c>
      <c r="D21" s="46">
        <v>2898507</v>
      </c>
      <c r="E21" s="46">
        <v>0</v>
      </c>
      <c r="F21" s="46">
        <v>0</v>
      </c>
      <c r="G21" s="46">
        <v>268527</v>
      </c>
      <c r="H21" s="46">
        <v>0</v>
      </c>
      <c r="I21" s="46">
        <v>1705449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4872483</v>
      </c>
      <c r="P21" s="47">
        <f t="shared" si="1"/>
        <v>465.46455865494841</v>
      </c>
      <c r="Q21" s="9"/>
    </row>
    <row r="22" spans="1:17">
      <c r="A22" s="12"/>
      <c r="B22" s="25">
        <v>331.2</v>
      </c>
      <c r="C22" s="20" t="s">
        <v>19</v>
      </c>
      <c r="D22" s="46">
        <v>147027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147027</v>
      </c>
      <c r="P22" s="47">
        <f t="shared" si="1"/>
        <v>14.045376385173864</v>
      </c>
      <c r="Q22" s="9"/>
    </row>
    <row r="23" spans="1:17">
      <c r="A23" s="12"/>
      <c r="B23" s="25">
        <v>331.51</v>
      </c>
      <c r="C23" s="20" t="s">
        <v>177</v>
      </c>
      <c r="D23" s="46">
        <v>10597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28" si="6">SUM(D23:N23)</f>
        <v>10597</v>
      </c>
      <c r="P23" s="47">
        <f t="shared" si="1"/>
        <v>1.0123232709209018</v>
      </c>
      <c r="Q23" s="9"/>
    </row>
    <row r="24" spans="1:17">
      <c r="A24" s="12"/>
      <c r="B24" s="25">
        <v>333</v>
      </c>
      <c r="C24" s="20" t="s">
        <v>81</v>
      </c>
      <c r="D24" s="46">
        <v>16803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16803</v>
      </c>
      <c r="P24" s="47">
        <f t="shared" si="1"/>
        <v>1.6051776843714176</v>
      </c>
      <c r="Q24" s="9"/>
    </row>
    <row r="25" spans="1:17">
      <c r="A25" s="12"/>
      <c r="B25" s="25">
        <v>335.125</v>
      </c>
      <c r="C25" s="20" t="s">
        <v>178</v>
      </c>
      <c r="D25" s="46">
        <v>400402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400402</v>
      </c>
      <c r="P25" s="47">
        <f t="shared" si="1"/>
        <v>38.250095529231942</v>
      </c>
      <c r="Q25" s="9"/>
    </row>
    <row r="26" spans="1:17">
      <c r="A26" s="12"/>
      <c r="B26" s="25">
        <v>335.15</v>
      </c>
      <c r="C26" s="20" t="s">
        <v>112</v>
      </c>
      <c r="D26" s="46">
        <v>11223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11223</v>
      </c>
      <c r="P26" s="47">
        <f t="shared" si="1"/>
        <v>1.0721245701184563</v>
      </c>
      <c r="Q26" s="9"/>
    </row>
    <row r="27" spans="1:17">
      <c r="A27" s="12"/>
      <c r="B27" s="25">
        <v>335.16</v>
      </c>
      <c r="C27" s="20" t="s">
        <v>179</v>
      </c>
      <c r="D27" s="46">
        <v>649810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649810</v>
      </c>
      <c r="P27" s="47">
        <f t="shared" si="1"/>
        <v>62.075850210164312</v>
      </c>
      <c r="Q27" s="9"/>
    </row>
    <row r="28" spans="1:17">
      <c r="A28" s="12"/>
      <c r="B28" s="25">
        <v>335.21</v>
      </c>
      <c r="C28" s="20" t="s">
        <v>29</v>
      </c>
      <c r="D28" s="46">
        <v>5185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5185</v>
      </c>
      <c r="P28" s="47">
        <f t="shared" si="1"/>
        <v>0.49531906763469624</v>
      </c>
      <c r="Q28" s="9"/>
    </row>
    <row r="29" spans="1:17">
      <c r="A29" s="12"/>
      <c r="B29" s="25">
        <v>335.45</v>
      </c>
      <c r="C29" s="20" t="s">
        <v>180</v>
      </c>
      <c r="D29" s="46">
        <v>15253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15253</v>
      </c>
      <c r="P29" s="47">
        <f t="shared" si="1"/>
        <v>1.4571073748567061</v>
      </c>
      <c r="Q29" s="9"/>
    </row>
    <row r="30" spans="1:17" ht="15.75">
      <c r="A30" s="29" t="s">
        <v>37</v>
      </c>
      <c r="B30" s="30"/>
      <c r="C30" s="31"/>
      <c r="D30" s="32">
        <f t="shared" ref="D30:N30" si="7">SUM(D31:D38)</f>
        <v>197356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10267089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7"/>
        <v>0</v>
      </c>
      <c r="O30" s="32">
        <f>SUM(D30:N30)</f>
        <v>10464445</v>
      </c>
      <c r="P30" s="45">
        <f t="shared" si="1"/>
        <v>999.66039358043565</v>
      </c>
      <c r="Q30" s="10"/>
    </row>
    <row r="31" spans="1:17">
      <c r="A31" s="12"/>
      <c r="B31" s="25">
        <v>341.9</v>
      </c>
      <c r="C31" s="20" t="s">
        <v>138</v>
      </c>
      <c r="D31" s="46">
        <v>17575</v>
      </c>
      <c r="E31" s="46">
        <v>0</v>
      </c>
      <c r="F31" s="46">
        <v>0</v>
      </c>
      <c r="G31" s="46">
        <v>0</v>
      </c>
      <c r="H31" s="46">
        <v>0</v>
      </c>
      <c r="I31" s="46">
        <v>10267089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37" si="8">SUM(D31:N31)</f>
        <v>10284664</v>
      </c>
      <c r="P31" s="47">
        <f t="shared" si="1"/>
        <v>982.48605273213605</v>
      </c>
      <c r="Q31" s="9"/>
    </row>
    <row r="32" spans="1:17">
      <c r="A32" s="12"/>
      <c r="B32" s="25">
        <v>342.1</v>
      </c>
      <c r="C32" s="20" t="s">
        <v>40</v>
      </c>
      <c r="D32" s="46">
        <v>64385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64385</v>
      </c>
      <c r="P32" s="47">
        <f t="shared" si="1"/>
        <v>6.1506495987772256</v>
      </c>
      <c r="Q32" s="9"/>
    </row>
    <row r="33" spans="1:17">
      <c r="A33" s="12"/>
      <c r="B33" s="25">
        <v>342.2</v>
      </c>
      <c r="C33" s="20" t="s">
        <v>41</v>
      </c>
      <c r="D33" s="46">
        <v>33675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33675</v>
      </c>
      <c r="P33" s="47">
        <f t="shared" si="1"/>
        <v>3.2169468857470385</v>
      </c>
      <c r="Q33" s="9"/>
    </row>
    <row r="34" spans="1:17">
      <c r="A34" s="12"/>
      <c r="B34" s="25">
        <v>342.5</v>
      </c>
      <c r="C34" s="20" t="s">
        <v>42</v>
      </c>
      <c r="D34" s="46">
        <v>30354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30354</v>
      </c>
      <c r="P34" s="47">
        <f t="shared" si="1"/>
        <v>2.8996943064577763</v>
      </c>
      <c r="Q34" s="9"/>
    </row>
    <row r="35" spans="1:17">
      <c r="A35" s="12"/>
      <c r="B35" s="25">
        <v>343.8</v>
      </c>
      <c r="C35" s="20" t="s">
        <v>45</v>
      </c>
      <c r="D35" s="46">
        <v>22010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22010</v>
      </c>
      <c r="P35" s="47">
        <f t="shared" si="1"/>
        <v>2.1025983951089033</v>
      </c>
      <c r="Q35" s="9"/>
    </row>
    <row r="36" spans="1:17">
      <c r="A36" s="12"/>
      <c r="B36" s="25">
        <v>347.2</v>
      </c>
      <c r="C36" s="20" t="s">
        <v>49</v>
      </c>
      <c r="D36" s="46">
        <v>20946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20946</v>
      </c>
      <c r="P36" s="47">
        <f t="shared" si="1"/>
        <v>2.0009552923194498</v>
      </c>
      <c r="Q36" s="9"/>
    </row>
    <row r="37" spans="1:17">
      <c r="A37" s="12"/>
      <c r="B37" s="25">
        <v>347.4</v>
      </c>
      <c r="C37" s="20" t="s">
        <v>181</v>
      </c>
      <c r="D37" s="46">
        <v>7034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7034</v>
      </c>
      <c r="P37" s="47">
        <f t="shared" si="1"/>
        <v>0.67195261750095525</v>
      </c>
      <c r="Q37" s="9"/>
    </row>
    <row r="38" spans="1:17">
      <c r="A38" s="12"/>
      <c r="B38" s="25">
        <v>348.923</v>
      </c>
      <c r="C38" s="20" t="s">
        <v>182</v>
      </c>
      <c r="D38" s="46">
        <v>1377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52" si="9">SUM(D38:N38)</f>
        <v>1377</v>
      </c>
      <c r="P38" s="47">
        <f t="shared" si="1"/>
        <v>0.13154375238823079</v>
      </c>
      <c r="Q38" s="9"/>
    </row>
    <row r="39" spans="1:17" ht="15.75">
      <c r="A39" s="29" t="s">
        <v>38</v>
      </c>
      <c r="B39" s="30"/>
      <c r="C39" s="31"/>
      <c r="D39" s="32">
        <f t="shared" ref="D39:N39" si="10">SUM(D40:D41)</f>
        <v>53158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0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10"/>
        <v>0</v>
      </c>
      <c r="O39" s="32">
        <f t="shared" si="9"/>
        <v>53158</v>
      </c>
      <c r="P39" s="45">
        <f t="shared" si="1"/>
        <v>5.07814291173099</v>
      </c>
      <c r="Q39" s="10"/>
    </row>
    <row r="40" spans="1:17">
      <c r="A40" s="13"/>
      <c r="B40" s="39">
        <v>351.1</v>
      </c>
      <c r="C40" s="21" t="s">
        <v>53</v>
      </c>
      <c r="D40" s="46">
        <v>20555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20555</v>
      </c>
      <c r="P40" s="47">
        <f t="shared" si="1"/>
        <v>1.9636033626289644</v>
      </c>
      <c r="Q40" s="9"/>
    </row>
    <row r="41" spans="1:17">
      <c r="A41" s="13"/>
      <c r="B41" s="39">
        <v>359</v>
      </c>
      <c r="C41" s="21" t="s">
        <v>55</v>
      </c>
      <c r="D41" s="46">
        <v>32603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32603</v>
      </c>
      <c r="P41" s="47">
        <f t="shared" si="1"/>
        <v>3.1145395491020254</v>
      </c>
      <c r="Q41" s="9"/>
    </row>
    <row r="42" spans="1:17" ht="15.75">
      <c r="A42" s="29" t="s">
        <v>3</v>
      </c>
      <c r="B42" s="30"/>
      <c r="C42" s="31"/>
      <c r="D42" s="32">
        <f t="shared" ref="D42:N42" si="11">SUM(D43:D48)</f>
        <v>684168</v>
      </c>
      <c r="E42" s="32">
        <f t="shared" si="11"/>
        <v>0</v>
      </c>
      <c r="F42" s="32">
        <f t="shared" si="11"/>
        <v>0</v>
      </c>
      <c r="G42" s="32">
        <f t="shared" si="11"/>
        <v>105435</v>
      </c>
      <c r="H42" s="32">
        <f t="shared" si="11"/>
        <v>0</v>
      </c>
      <c r="I42" s="32">
        <f t="shared" si="11"/>
        <v>800287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11"/>
        <v>0</v>
      </c>
      <c r="O42" s="32">
        <f t="shared" si="9"/>
        <v>1589890</v>
      </c>
      <c r="P42" s="45">
        <f t="shared" si="1"/>
        <v>151.88097057699656</v>
      </c>
      <c r="Q42" s="10"/>
    </row>
    <row r="43" spans="1:17">
      <c r="A43" s="12"/>
      <c r="B43" s="25">
        <v>361.1</v>
      </c>
      <c r="C43" s="20" t="s">
        <v>56</v>
      </c>
      <c r="D43" s="46">
        <v>6122</v>
      </c>
      <c r="E43" s="46">
        <v>0</v>
      </c>
      <c r="F43" s="46">
        <v>0</v>
      </c>
      <c r="G43" s="46">
        <v>0</v>
      </c>
      <c r="H43" s="46">
        <v>0</v>
      </c>
      <c r="I43" s="46">
        <v>77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6199</v>
      </c>
      <c r="P43" s="47">
        <f t="shared" si="1"/>
        <v>0.59218570882690102</v>
      </c>
      <c r="Q43" s="9"/>
    </row>
    <row r="44" spans="1:17">
      <c r="A44" s="12"/>
      <c r="B44" s="25">
        <v>362</v>
      </c>
      <c r="C44" s="20" t="s">
        <v>59</v>
      </c>
      <c r="D44" s="46">
        <v>148168</v>
      </c>
      <c r="E44" s="46">
        <v>0</v>
      </c>
      <c r="F44" s="46">
        <v>0</v>
      </c>
      <c r="G44" s="46">
        <v>0</v>
      </c>
      <c r="H44" s="46">
        <v>0</v>
      </c>
      <c r="I44" s="46">
        <v>377925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526093</v>
      </c>
      <c r="P44" s="47">
        <f t="shared" si="1"/>
        <v>50.257260221627817</v>
      </c>
      <c r="Q44" s="9"/>
    </row>
    <row r="45" spans="1:17">
      <c r="A45" s="12"/>
      <c r="B45" s="25">
        <v>364</v>
      </c>
      <c r="C45" s="20" t="s">
        <v>115</v>
      </c>
      <c r="D45" s="46">
        <v>87227</v>
      </c>
      <c r="E45" s="46">
        <v>0</v>
      </c>
      <c r="F45" s="46">
        <v>0</v>
      </c>
      <c r="G45" s="46">
        <v>0</v>
      </c>
      <c r="H45" s="46">
        <v>0</v>
      </c>
      <c r="I45" s="46">
        <v>2661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89888</v>
      </c>
      <c r="P45" s="47">
        <f t="shared" si="1"/>
        <v>8.5869316010699279</v>
      </c>
      <c r="Q45" s="9"/>
    </row>
    <row r="46" spans="1:17">
      <c r="A46" s="12"/>
      <c r="B46" s="25">
        <v>366</v>
      </c>
      <c r="C46" s="20" t="s">
        <v>61</v>
      </c>
      <c r="D46" s="46">
        <v>37250</v>
      </c>
      <c r="E46" s="46">
        <v>0</v>
      </c>
      <c r="F46" s="46">
        <v>0</v>
      </c>
      <c r="G46" s="46">
        <v>100000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137250</v>
      </c>
      <c r="P46" s="47">
        <f t="shared" si="1"/>
        <v>13.111387084447841</v>
      </c>
      <c r="Q46" s="9"/>
    </row>
    <row r="47" spans="1:17">
      <c r="A47" s="12"/>
      <c r="B47" s="25">
        <v>369.3</v>
      </c>
      <c r="C47" s="20" t="s">
        <v>133</v>
      </c>
      <c r="D47" s="46">
        <v>210967</v>
      </c>
      <c r="E47" s="46">
        <v>0</v>
      </c>
      <c r="F47" s="46">
        <v>0</v>
      </c>
      <c r="G47" s="46">
        <v>0</v>
      </c>
      <c r="H47" s="46">
        <v>0</v>
      </c>
      <c r="I47" s="46">
        <v>117120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328087</v>
      </c>
      <c r="P47" s="47">
        <f t="shared" si="1"/>
        <v>31.341899121131068</v>
      </c>
      <c r="Q47" s="9"/>
    </row>
    <row r="48" spans="1:17">
      <c r="A48" s="12"/>
      <c r="B48" s="25">
        <v>369.9</v>
      </c>
      <c r="C48" s="20" t="s">
        <v>65</v>
      </c>
      <c r="D48" s="46">
        <v>194434</v>
      </c>
      <c r="E48" s="46">
        <v>0</v>
      </c>
      <c r="F48" s="46">
        <v>0</v>
      </c>
      <c r="G48" s="46">
        <v>5435</v>
      </c>
      <c r="H48" s="46">
        <v>0</v>
      </c>
      <c r="I48" s="46">
        <v>302504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502373</v>
      </c>
      <c r="P48" s="47">
        <f t="shared" si="1"/>
        <v>47.991306839893006</v>
      </c>
      <c r="Q48" s="9"/>
    </row>
    <row r="49" spans="1:120" ht="15.75">
      <c r="A49" s="29" t="s">
        <v>39</v>
      </c>
      <c r="B49" s="30"/>
      <c r="C49" s="31"/>
      <c r="D49" s="32">
        <f t="shared" ref="D49:N49" si="12">SUM(D50:D51)</f>
        <v>1998905</v>
      </c>
      <c r="E49" s="32">
        <f t="shared" si="12"/>
        <v>0</v>
      </c>
      <c r="F49" s="32">
        <f t="shared" si="12"/>
        <v>0</v>
      </c>
      <c r="G49" s="32">
        <f t="shared" si="12"/>
        <v>0</v>
      </c>
      <c r="H49" s="32">
        <f t="shared" si="12"/>
        <v>0</v>
      </c>
      <c r="I49" s="32">
        <f t="shared" si="12"/>
        <v>0</v>
      </c>
      <c r="J49" s="32">
        <f t="shared" si="12"/>
        <v>0</v>
      </c>
      <c r="K49" s="32">
        <f t="shared" si="12"/>
        <v>0</v>
      </c>
      <c r="L49" s="32">
        <f t="shared" si="12"/>
        <v>0</v>
      </c>
      <c r="M49" s="32">
        <f t="shared" si="12"/>
        <v>0</v>
      </c>
      <c r="N49" s="32">
        <f t="shared" si="12"/>
        <v>0</v>
      </c>
      <c r="O49" s="32">
        <f t="shared" si="9"/>
        <v>1998905</v>
      </c>
      <c r="P49" s="45">
        <f t="shared" si="1"/>
        <v>190.95385938097058</v>
      </c>
      <c r="Q49" s="9"/>
    </row>
    <row r="50" spans="1:120">
      <c r="A50" s="12"/>
      <c r="B50" s="25">
        <v>382</v>
      </c>
      <c r="C50" s="20" t="s">
        <v>183</v>
      </c>
      <c r="D50" s="46">
        <v>1582023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9"/>
        <v>1582023</v>
      </c>
      <c r="P50" s="47">
        <f t="shared" si="1"/>
        <v>151.12944210928543</v>
      </c>
      <c r="Q50" s="9"/>
    </row>
    <row r="51" spans="1:120" ht="15.75" thickBot="1">
      <c r="A51" s="12"/>
      <c r="B51" s="25">
        <v>383</v>
      </c>
      <c r="C51" s="20" t="s">
        <v>102</v>
      </c>
      <c r="D51" s="46">
        <v>416882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9"/>
        <v>416882</v>
      </c>
      <c r="P51" s="47">
        <f t="shared" si="1"/>
        <v>39.824417271685135</v>
      </c>
      <c r="Q51" s="9"/>
    </row>
    <row r="52" spans="1:120" ht="16.5" thickBot="1">
      <c r="A52" s="14" t="s">
        <v>51</v>
      </c>
      <c r="B52" s="23"/>
      <c r="C52" s="22"/>
      <c r="D52" s="15">
        <f t="shared" ref="D52:N52" si="13">SUM(D5,D15,D20,D30,D39,D42,D49)</f>
        <v>14427695</v>
      </c>
      <c r="E52" s="15">
        <f t="shared" si="13"/>
        <v>0</v>
      </c>
      <c r="F52" s="15">
        <f t="shared" si="13"/>
        <v>0</v>
      </c>
      <c r="G52" s="15">
        <f t="shared" si="13"/>
        <v>2103790</v>
      </c>
      <c r="H52" s="15">
        <f t="shared" si="13"/>
        <v>0</v>
      </c>
      <c r="I52" s="15">
        <f t="shared" si="13"/>
        <v>12772825</v>
      </c>
      <c r="J52" s="15">
        <f t="shared" si="13"/>
        <v>0</v>
      </c>
      <c r="K52" s="15">
        <f t="shared" si="13"/>
        <v>0</v>
      </c>
      <c r="L52" s="15">
        <f t="shared" si="13"/>
        <v>0</v>
      </c>
      <c r="M52" s="15">
        <f t="shared" si="13"/>
        <v>0</v>
      </c>
      <c r="N52" s="15">
        <f t="shared" si="13"/>
        <v>0</v>
      </c>
      <c r="O52" s="15">
        <f t="shared" si="9"/>
        <v>29304310</v>
      </c>
      <c r="P52" s="38">
        <f t="shared" si="1"/>
        <v>2799.4182269774551</v>
      </c>
      <c r="Q52" s="6"/>
      <c r="R52" s="2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</row>
    <row r="53" spans="1:120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9"/>
    </row>
    <row r="54" spans="1:120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42"/>
      <c r="M54" s="51" t="s">
        <v>184</v>
      </c>
      <c r="N54" s="51"/>
      <c r="O54" s="51"/>
      <c r="P54" s="43">
        <v>10468</v>
      </c>
    </row>
    <row r="55" spans="1:120">
      <c r="A55" s="52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4"/>
    </row>
    <row r="56" spans="1:120" ht="15.75" customHeight="1" thickBot="1">
      <c r="A56" s="55" t="s">
        <v>84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7"/>
    </row>
  </sheetData>
  <mergeCells count="10">
    <mergeCell ref="M54:O54"/>
    <mergeCell ref="A55:P55"/>
    <mergeCell ref="A56:P5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77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162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70</v>
      </c>
      <c r="B3" s="65"/>
      <c r="C3" s="66"/>
      <c r="D3" s="70" t="s">
        <v>33</v>
      </c>
      <c r="E3" s="71"/>
      <c r="F3" s="71"/>
      <c r="G3" s="71"/>
      <c r="H3" s="72"/>
      <c r="I3" s="70" t="s">
        <v>34</v>
      </c>
      <c r="J3" s="72"/>
      <c r="K3" s="70" t="s">
        <v>36</v>
      </c>
      <c r="L3" s="72"/>
      <c r="M3" s="36"/>
      <c r="N3" s="37"/>
      <c r="O3" s="73" t="s">
        <v>75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35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4778800</v>
      </c>
      <c r="E5" s="27">
        <f t="shared" si="0"/>
        <v>522329</v>
      </c>
      <c r="F5" s="27">
        <f t="shared" si="0"/>
        <v>0</v>
      </c>
      <c r="G5" s="27">
        <f t="shared" si="0"/>
        <v>993580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6294709</v>
      </c>
      <c r="O5" s="33">
        <f t="shared" ref="O5:O36" si="1">(N5/O$73)</f>
        <v>584.4669452181987</v>
      </c>
      <c r="P5" s="6"/>
    </row>
    <row r="6" spans="1:133">
      <c r="A6" s="12"/>
      <c r="B6" s="25">
        <v>311</v>
      </c>
      <c r="C6" s="20" t="s">
        <v>2</v>
      </c>
      <c r="D6" s="46">
        <v>2669249</v>
      </c>
      <c r="E6" s="46">
        <v>522329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3191578</v>
      </c>
      <c r="O6" s="47">
        <f t="shared" si="1"/>
        <v>296.3396471680594</v>
      </c>
      <c r="P6" s="9"/>
    </row>
    <row r="7" spans="1:133">
      <c r="A7" s="12"/>
      <c r="B7" s="25">
        <v>312.41000000000003</v>
      </c>
      <c r="C7" s="20" t="s">
        <v>97</v>
      </c>
      <c r="D7" s="46">
        <v>323417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323417</v>
      </c>
      <c r="O7" s="47">
        <f t="shared" si="1"/>
        <v>30.029433611884865</v>
      </c>
      <c r="P7" s="9"/>
    </row>
    <row r="8" spans="1:133">
      <c r="A8" s="12"/>
      <c r="B8" s="25">
        <v>312.42</v>
      </c>
      <c r="C8" s="20" t="s">
        <v>98</v>
      </c>
      <c r="D8" s="46">
        <v>221167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221167</v>
      </c>
      <c r="O8" s="47">
        <f t="shared" si="1"/>
        <v>20.535468895078925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0</v>
      </c>
      <c r="F9" s="46">
        <v>0</v>
      </c>
      <c r="G9" s="46">
        <v>993580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993580</v>
      </c>
      <c r="O9" s="47">
        <f t="shared" si="1"/>
        <v>92.254410399257196</v>
      </c>
      <c r="P9" s="9"/>
    </row>
    <row r="10" spans="1:133">
      <c r="A10" s="12"/>
      <c r="B10" s="25">
        <v>314.10000000000002</v>
      </c>
      <c r="C10" s="20" t="s">
        <v>12</v>
      </c>
      <c r="D10" s="46">
        <v>858999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858999</v>
      </c>
      <c r="O10" s="47">
        <f t="shared" si="1"/>
        <v>79.758495821727024</v>
      </c>
      <c r="P10" s="9"/>
    </row>
    <row r="11" spans="1:133">
      <c r="A11" s="12"/>
      <c r="B11" s="25">
        <v>314.3</v>
      </c>
      <c r="C11" s="20" t="s">
        <v>13</v>
      </c>
      <c r="D11" s="46">
        <v>254229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254229</v>
      </c>
      <c r="O11" s="47">
        <f t="shared" si="1"/>
        <v>23.605292479108634</v>
      </c>
      <c r="P11" s="9"/>
    </row>
    <row r="12" spans="1:133">
      <c r="A12" s="12"/>
      <c r="B12" s="25">
        <v>314.39999999999998</v>
      </c>
      <c r="C12" s="20" t="s">
        <v>14</v>
      </c>
      <c r="D12" s="46">
        <v>80076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80076</v>
      </c>
      <c r="O12" s="47">
        <f t="shared" si="1"/>
        <v>7.4350974930362117</v>
      </c>
      <c r="P12" s="9"/>
    </row>
    <row r="13" spans="1:133">
      <c r="A13" s="12"/>
      <c r="B13" s="25">
        <v>314.7</v>
      </c>
      <c r="C13" s="20" t="s">
        <v>15</v>
      </c>
      <c r="D13" s="46">
        <v>60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60</v>
      </c>
      <c r="O13" s="47">
        <f t="shared" si="1"/>
        <v>5.5710306406685237E-3</v>
      </c>
      <c r="P13" s="9"/>
    </row>
    <row r="14" spans="1:133">
      <c r="A14" s="12"/>
      <c r="B14" s="25">
        <v>314.8</v>
      </c>
      <c r="C14" s="20" t="s">
        <v>16</v>
      </c>
      <c r="D14" s="46">
        <v>274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274</v>
      </c>
      <c r="O14" s="47">
        <f t="shared" si="1"/>
        <v>2.544103992571959E-2</v>
      </c>
      <c r="P14" s="9"/>
    </row>
    <row r="15" spans="1:133">
      <c r="A15" s="12"/>
      <c r="B15" s="25">
        <v>315</v>
      </c>
      <c r="C15" s="20" t="s">
        <v>107</v>
      </c>
      <c r="D15" s="46">
        <v>307130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307130</v>
      </c>
      <c r="O15" s="47">
        <f t="shared" si="1"/>
        <v>28.517177344475396</v>
      </c>
      <c r="P15" s="9"/>
    </row>
    <row r="16" spans="1:133">
      <c r="A16" s="12"/>
      <c r="B16" s="25">
        <v>316</v>
      </c>
      <c r="C16" s="20" t="s">
        <v>108</v>
      </c>
      <c r="D16" s="46">
        <v>64199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64199</v>
      </c>
      <c r="O16" s="47">
        <f t="shared" si="1"/>
        <v>5.9609099350046426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SUM(D18:D20)</f>
        <v>2080783</v>
      </c>
      <c r="E17" s="32">
        <f t="shared" si="3"/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25" si="4">SUM(D17:M17)</f>
        <v>2080783</v>
      </c>
      <c r="O17" s="45">
        <f t="shared" si="1"/>
        <v>193.20176415970289</v>
      </c>
      <c r="P17" s="10"/>
    </row>
    <row r="18" spans="1:16">
      <c r="A18" s="12"/>
      <c r="B18" s="25">
        <v>322</v>
      </c>
      <c r="C18" s="20" t="s">
        <v>0</v>
      </c>
      <c r="D18" s="46">
        <v>10052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10052</v>
      </c>
      <c r="O18" s="47">
        <f t="shared" si="1"/>
        <v>0.93333333333333335</v>
      </c>
      <c r="P18" s="9"/>
    </row>
    <row r="19" spans="1:16">
      <c r="A19" s="12"/>
      <c r="B19" s="25">
        <v>323.10000000000002</v>
      </c>
      <c r="C19" s="20" t="s">
        <v>87</v>
      </c>
      <c r="D19" s="46">
        <v>760305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760305</v>
      </c>
      <c r="O19" s="47">
        <f t="shared" si="1"/>
        <v>70.594707520891362</v>
      </c>
      <c r="P19" s="9"/>
    </row>
    <row r="20" spans="1:16">
      <c r="A20" s="12"/>
      <c r="B20" s="25">
        <v>325.2</v>
      </c>
      <c r="C20" s="20" t="s">
        <v>147</v>
      </c>
      <c r="D20" s="46">
        <v>1310426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1310426</v>
      </c>
      <c r="O20" s="47">
        <f t="shared" si="1"/>
        <v>121.67372330547818</v>
      </c>
      <c r="P20" s="9"/>
    </row>
    <row r="21" spans="1:16" ht="15.75">
      <c r="A21" s="29" t="s">
        <v>20</v>
      </c>
      <c r="B21" s="30"/>
      <c r="C21" s="31"/>
      <c r="D21" s="32">
        <f t="shared" ref="D21:M21" si="5">SUM(D22:D34)</f>
        <v>1475145</v>
      </c>
      <c r="E21" s="32">
        <f t="shared" si="5"/>
        <v>0</v>
      </c>
      <c r="F21" s="32">
        <f t="shared" si="5"/>
        <v>0</v>
      </c>
      <c r="G21" s="32">
        <f t="shared" si="5"/>
        <v>1530900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3006045</v>
      </c>
      <c r="O21" s="45">
        <f t="shared" si="1"/>
        <v>279.11281337047353</v>
      </c>
      <c r="P21" s="10"/>
    </row>
    <row r="22" spans="1:16">
      <c r="A22" s="12"/>
      <c r="B22" s="25">
        <v>331.2</v>
      </c>
      <c r="C22" s="20" t="s">
        <v>19</v>
      </c>
      <c r="D22" s="46">
        <v>268674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268674</v>
      </c>
      <c r="O22" s="47">
        <f t="shared" si="1"/>
        <v>24.946518105849581</v>
      </c>
      <c r="P22" s="9"/>
    </row>
    <row r="23" spans="1:16">
      <c r="A23" s="12"/>
      <c r="B23" s="25">
        <v>331.5</v>
      </c>
      <c r="C23" s="20" t="s">
        <v>21</v>
      </c>
      <c r="D23" s="46">
        <v>238155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238155</v>
      </c>
      <c r="O23" s="47">
        <f t="shared" si="1"/>
        <v>22.112813370473539</v>
      </c>
      <c r="P23" s="9"/>
    </row>
    <row r="24" spans="1:16">
      <c r="A24" s="12"/>
      <c r="B24" s="25">
        <v>333</v>
      </c>
      <c r="C24" s="20" t="s">
        <v>81</v>
      </c>
      <c r="D24" s="46">
        <v>18128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18128</v>
      </c>
      <c r="O24" s="47">
        <f t="shared" si="1"/>
        <v>1.6831940575673165</v>
      </c>
      <c r="P24" s="9"/>
    </row>
    <row r="25" spans="1:16">
      <c r="A25" s="12"/>
      <c r="B25" s="25">
        <v>334.2</v>
      </c>
      <c r="C25" s="20" t="s">
        <v>23</v>
      </c>
      <c r="D25" s="46">
        <v>0</v>
      </c>
      <c r="E25" s="46">
        <v>0</v>
      </c>
      <c r="F25" s="46">
        <v>0</v>
      </c>
      <c r="G25" s="46">
        <v>15000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15000</v>
      </c>
      <c r="O25" s="47">
        <f t="shared" si="1"/>
        <v>1.392757660167131</v>
      </c>
      <c r="P25" s="9"/>
    </row>
    <row r="26" spans="1:16">
      <c r="A26" s="12"/>
      <c r="B26" s="25">
        <v>334.5</v>
      </c>
      <c r="C26" s="20" t="s">
        <v>109</v>
      </c>
      <c r="D26" s="46">
        <v>6489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6">SUM(D26:M26)</f>
        <v>6489</v>
      </c>
      <c r="O26" s="47">
        <f t="shared" si="1"/>
        <v>0.60250696378830082</v>
      </c>
      <c r="P26" s="9"/>
    </row>
    <row r="27" spans="1:16">
      <c r="A27" s="12"/>
      <c r="B27" s="25">
        <v>335.12</v>
      </c>
      <c r="C27" s="20" t="s">
        <v>110</v>
      </c>
      <c r="D27" s="46">
        <v>411005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411005</v>
      </c>
      <c r="O27" s="47">
        <f t="shared" si="1"/>
        <v>38.162024141132775</v>
      </c>
      <c r="P27" s="9"/>
    </row>
    <row r="28" spans="1:16">
      <c r="A28" s="12"/>
      <c r="B28" s="25">
        <v>335.14</v>
      </c>
      <c r="C28" s="20" t="s">
        <v>111</v>
      </c>
      <c r="D28" s="46">
        <v>4161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4161</v>
      </c>
      <c r="O28" s="47">
        <f t="shared" si="1"/>
        <v>0.38635097493036213</v>
      </c>
      <c r="P28" s="9"/>
    </row>
    <row r="29" spans="1:16">
      <c r="A29" s="12"/>
      <c r="B29" s="25">
        <v>335.15</v>
      </c>
      <c r="C29" s="20" t="s">
        <v>112</v>
      </c>
      <c r="D29" s="46">
        <v>10686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10686</v>
      </c>
      <c r="O29" s="47">
        <f t="shared" si="1"/>
        <v>0.9922005571030641</v>
      </c>
      <c r="P29" s="9"/>
    </row>
    <row r="30" spans="1:16">
      <c r="A30" s="12"/>
      <c r="B30" s="25">
        <v>335.18</v>
      </c>
      <c r="C30" s="20" t="s">
        <v>163</v>
      </c>
      <c r="D30" s="46">
        <v>498201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498201</v>
      </c>
      <c r="O30" s="47">
        <f t="shared" si="1"/>
        <v>46.258217270194983</v>
      </c>
      <c r="P30" s="9"/>
    </row>
    <row r="31" spans="1:16">
      <c r="A31" s="12"/>
      <c r="B31" s="25">
        <v>335.21</v>
      </c>
      <c r="C31" s="20" t="s">
        <v>29</v>
      </c>
      <c r="D31" s="46">
        <v>3568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3568</v>
      </c>
      <c r="O31" s="47">
        <f t="shared" si="1"/>
        <v>0.33129062209842153</v>
      </c>
      <c r="P31" s="9"/>
    </row>
    <row r="32" spans="1:16">
      <c r="A32" s="12"/>
      <c r="B32" s="25">
        <v>335.49</v>
      </c>
      <c r="C32" s="20" t="s">
        <v>92</v>
      </c>
      <c r="D32" s="46">
        <v>14380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14380</v>
      </c>
      <c r="O32" s="47">
        <f t="shared" si="1"/>
        <v>1.3351903435468895</v>
      </c>
      <c r="P32" s="9"/>
    </row>
    <row r="33" spans="1:16">
      <c r="A33" s="12"/>
      <c r="B33" s="25">
        <v>337.2</v>
      </c>
      <c r="C33" s="20" t="s">
        <v>31</v>
      </c>
      <c r="D33" s="46">
        <v>1698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1698</v>
      </c>
      <c r="O33" s="47">
        <f t="shared" si="1"/>
        <v>0.15766016713091921</v>
      </c>
      <c r="P33" s="9"/>
    </row>
    <row r="34" spans="1:16">
      <c r="A34" s="12"/>
      <c r="B34" s="25">
        <v>337.3</v>
      </c>
      <c r="C34" s="20" t="s">
        <v>153</v>
      </c>
      <c r="D34" s="46">
        <v>0</v>
      </c>
      <c r="E34" s="46">
        <v>0</v>
      </c>
      <c r="F34" s="46">
        <v>0</v>
      </c>
      <c r="G34" s="46">
        <v>1515900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1515900</v>
      </c>
      <c r="O34" s="47">
        <f t="shared" si="1"/>
        <v>140.75208913649024</v>
      </c>
      <c r="P34" s="9"/>
    </row>
    <row r="35" spans="1:16" ht="15.75">
      <c r="A35" s="29" t="s">
        <v>37</v>
      </c>
      <c r="B35" s="30"/>
      <c r="C35" s="31"/>
      <c r="D35" s="32">
        <f t="shared" ref="D35:M35" si="7">SUM(D36:D48)</f>
        <v>245879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9612990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2163918</v>
      </c>
      <c r="N35" s="32">
        <f>SUM(D35:M35)</f>
        <v>12022787</v>
      </c>
      <c r="O35" s="45">
        <f t="shared" si="1"/>
        <v>1116.32191272052</v>
      </c>
      <c r="P35" s="10"/>
    </row>
    <row r="36" spans="1:16">
      <c r="A36" s="12"/>
      <c r="B36" s="25">
        <v>341.3</v>
      </c>
      <c r="C36" s="20" t="s">
        <v>143</v>
      </c>
      <c r="D36" s="46">
        <v>3900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8" si="8">SUM(D36:M36)</f>
        <v>3900</v>
      </c>
      <c r="O36" s="47">
        <f t="shared" si="1"/>
        <v>0.36211699164345401</v>
      </c>
      <c r="P36" s="9"/>
    </row>
    <row r="37" spans="1:16">
      <c r="A37" s="12"/>
      <c r="B37" s="25">
        <v>342.1</v>
      </c>
      <c r="C37" s="20" t="s">
        <v>40</v>
      </c>
      <c r="D37" s="46">
        <v>76713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76713</v>
      </c>
      <c r="O37" s="47">
        <f t="shared" ref="O37:O68" si="9">(N37/O$73)</f>
        <v>7.1228412256267406</v>
      </c>
      <c r="P37" s="9"/>
    </row>
    <row r="38" spans="1:16">
      <c r="A38" s="12"/>
      <c r="B38" s="25">
        <v>342.2</v>
      </c>
      <c r="C38" s="20" t="s">
        <v>41</v>
      </c>
      <c r="D38" s="46">
        <v>92943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92943</v>
      </c>
      <c r="O38" s="47">
        <f t="shared" si="9"/>
        <v>8.6298050139275766</v>
      </c>
      <c r="P38" s="9"/>
    </row>
    <row r="39" spans="1:16">
      <c r="A39" s="12"/>
      <c r="B39" s="25">
        <v>342.5</v>
      </c>
      <c r="C39" s="20" t="s">
        <v>42</v>
      </c>
      <c r="D39" s="46">
        <v>40928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40928</v>
      </c>
      <c r="O39" s="47">
        <f t="shared" si="9"/>
        <v>3.8001857010213556</v>
      </c>
      <c r="P39" s="9"/>
    </row>
    <row r="40" spans="1:16">
      <c r="A40" s="12"/>
      <c r="B40" s="25">
        <v>343.2</v>
      </c>
      <c r="C40" s="20" t="s">
        <v>160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2163918</v>
      </c>
      <c r="N40" s="46">
        <f t="shared" si="8"/>
        <v>2163918</v>
      </c>
      <c r="O40" s="47">
        <f t="shared" si="9"/>
        <v>200.9208913649025</v>
      </c>
      <c r="P40" s="9"/>
    </row>
    <row r="41" spans="1:16">
      <c r="A41" s="12"/>
      <c r="B41" s="25">
        <v>343.4</v>
      </c>
      <c r="C41" s="20" t="s">
        <v>43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2357498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2357498</v>
      </c>
      <c r="O41" s="47">
        <f t="shared" si="9"/>
        <v>218.89489322191272</v>
      </c>
      <c r="P41" s="9"/>
    </row>
    <row r="42" spans="1:16">
      <c r="A42" s="12"/>
      <c r="B42" s="25">
        <v>343.6</v>
      </c>
      <c r="C42" s="20" t="s">
        <v>44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6430376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6430376</v>
      </c>
      <c r="O42" s="47">
        <f t="shared" si="9"/>
        <v>597.06369545032499</v>
      </c>
      <c r="P42" s="9"/>
    </row>
    <row r="43" spans="1:16">
      <c r="A43" s="12"/>
      <c r="B43" s="25">
        <v>343.8</v>
      </c>
      <c r="C43" s="20" t="s">
        <v>45</v>
      </c>
      <c r="D43" s="46">
        <v>21882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21882</v>
      </c>
      <c r="O43" s="47">
        <f t="shared" si="9"/>
        <v>2.0317548746518104</v>
      </c>
      <c r="P43" s="9"/>
    </row>
    <row r="44" spans="1:16">
      <c r="A44" s="12"/>
      <c r="B44" s="25">
        <v>344.1</v>
      </c>
      <c r="C44" s="20" t="s">
        <v>114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825116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825116</v>
      </c>
      <c r="O44" s="47">
        <f t="shared" si="9"/>
        <v>76.612441968430829</v>
      </c>
      <c r="P44" s="9"/>
    </row>
    <row r="45" spans="1:16">
      <c r="A45" s="12"/>
      <c r="B45" s="25">
        <v>346.4</v>
      </c>
      <c r="C45" s="20" t="s">
        <v>48</v>
      </c>
      <c r="D45" s="46">
        <v>125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125</v>
      </c>
      <c r="O45" s="47">
        <f t="shared" si="9"/>
        <v>1.160631383472609E-2</v>
      </c>
      <c r="P45" s="9"/>
    </row>
    <row r="46" spans="1:16">
      <c r="A46" s="12"/>
      <c r="B46" s="25">
        <v>347.2</v>
      </c>
      <c r="C46" s="20" t="s">
        <v>49</v>
      </c>
      <c r="D46" s="46">
        <v>3903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3903</v>
      </c>
      <c r="O46" s="47">
        <f t="shared" si="9"/>
        <v>0.36239554317548744</v>
      </c>
      <c r="P46" s="9"/>
    </row>
    <row r="47" spans="1:16">
      <c r="A47" s="12"/>
      <c r="B47" s="25">
        <v>347.3</v>
      </c>
      <c r="C47" s="20" t="s">
        <v>101</v>
      </c>
      <c r="D47" s="46">
        <v>3710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3710</v>
      </c>
      <c r="O47" s="47">
        <f t="shared" si="9"/>
        <v>0.34447539461467036</v>
      </c>
      <c r="P47" s="9"/>
    </row>
    <row r="48" spans="1:16">
      <c r="A48" s="12"/>
      <c r="B48" s="25">
        <v>347.5</v>
      </c>
      <c r="C48" s="20" t="s">
        <v>50</v>
      </c>
      <c r="D48" s="46">
        <v>1775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1775</v>
      </c>
      <c r="O48" s="47">
        <f t="shared" si="9"/>
        <v>0.16480965645311049</v>
      </c>
      <c r="P48" s="9"/>
    </row>
    <row r="49" spans="1:16" ht="15.75">
      <c r="A49" s="29" t="s">
        <v>38</v>
      </c>
      <c r="B49" s="30"/>
      <c r="C49" s="31"/>
      <c r="D49" s="32">
        <f t="shared" ref="D49:M49" si="10">SUM(D50:D53)</f>
        <v>58407</v>
      </c>
      <c r="E49" s="32">
        <f t="shared" si="10"/>
        <v>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55" si="11">SUM(D49:M49)</f>
        <v>58407</v>
      </c>
      <c r="O49" s="45">
        <f t="shared" si="9"/>
        <v>5.4231197771587745</v>
      </c>
      <c r="P49" s="10"/>
    </row>
    <row r="50" spans="1:16">
      <c r="A50" s="13"/>
      <c r="B50" s="39">
        <v>351.1</v>
      </c>
      <c r="C50" s="21" t="s">
        <v>53</v>
      </c>
      <c r="D50" s="46">
        <v>21052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21052</v>
      </c>
      <c r="O50" s="47">
        <f t="shared" si="9"/>
        <v>1.9546889507892293</v>
      </c>
      <c r="P50" s="9"/>
    </row>
    <row r="51" spans="1:16">
      <c r="A51" s="13"/>
      <c r="B51" s="39">
        <v>351.3</v>
      </c>
      <c r="C51" s="21" t="s">
        <v>54</v>
      </c>
      <c r="D51" s="46">
        <v>1546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1546</v>
      </c>
      <c r="O51" s="47">
        <f t="shared" si="9"/>
        <v>0.14354688950789229</v>
      </c>
      <c r="P51" s="9"/>
    </row>
    <row r="52" spans="1:16">
      <c r="A52" s="13"/>
      <c r="B52" s="39">
        <v>354</v>
      </c>
      <c r="C52" s="21" t="s">
        <v>82</v>
      </c>
      <c r="D52" s="46">
        <v>4173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4173</v>
      </c>
      <c r="O52" s="47">
        <f t="shared" si="9"/>
        <v>0.38746518105849581</v>
      </c>
      <c r="P52" s="9"/>
    </row>
    <row r="53" spans="1:16">
      <c r="A53" s="13"/>
      <c r="B53" s="39">
        <v>359</v>
      </c>
      <c r="C53" s="21" t="s">
        <v>55</v>
      </c>
      <c r="D53" s="46">
        <v>31636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31636</v>
      </c>
      <c r="O53" s="47">
        <f t="shared" si="9"/>
        <v>2.937418755803157</v>
      </c>
      <c r="P53" s="9"/>
    </row>
    <row r="54" spans="1:16" ht="15.75">
      <c r="A54" s="29" t="s">
        <v>3</v>
      </c>
      <c r="B54" s="30"/>
      <c r="C54" s="31"/>
      <c r="D54" s="32">
        <f t="shared" ref="D54:M54" si="12">SUM(D55:D63)</f>
        <v>754583</v>
      </c>
      <c r="E54" s="32">
        <f t="shared" si="12"/>
        <v>8550</v>
      </c>
      <c r="F54" s="32">
        <f t="shared" si="12"/>
        <v>0</v>
      </c>
      <c r="G54" s="32">
        <f t="shared" si="12"/>
        <v>0</v>
      </c>
      <c r="H54" s="32">
        <f t="shared" si="12"/>
        <v>0</v>
      </c>
      <c r="I54" s="32">
        <f t="shared" si="12"/>
        <v>189241</v>
      </c>
      <c r="J54" s="32">
        <f t="shared" si="12"/>
        <v>0</v>
      </c>
      <c r="K54" s="32">
        <f t="shared" si="12"/>
        <v>5932047</v>
      </c>
      <c r="L54" s="32">
        <f t="shared" si="12"/>
        <v>0</v>
      </c>
      <c r="M54" s="32">
        <f t="shared" si="12"/>
        <v>23626</v>
      </c>
      <c r="N54" s="32">
        <f t="shared" si="11"/>
        <v>6908047</v>
      </c>
      <c r="O54" s="45">
        <f t="shared" si="9"/>
        <v>641.41569173630455</v>
      </c>
      <c r="P54" s="10"/>
    </row>
    <row r="55" spans="1:16">
      <c r="A55" s="12"/>
      <c r="B55" s="25">
        <v>361.1</v>
      </c>
      <c r="C55" s="20" t="s">
        <v>56</v>
      </c>
      <c r="D55" s="46">
        <v>41551</v>
      </c>
      <c r="E55" s="46">
        <v>0</v>
      </c>
      <c r="F55" s="46">
        <v>0</v>
      </c>
      <c r="G55" s="46">
        <v>0</v>
      </c>
      <c r="H55" s="46">
        <v>0</v>
      </c>
      <c r="I55" s="46">
        <v>4686</v>
      </c>
      <c r="J55" s="46">
        <v>0</v>
      </c>
      <c r="K55" s="46">
        <v>147463</v>
      </c>
      <c r="L55" s="46">
        <v>0</v>
      </c>
      <c r="M55" s="46">
        <v>17595</v>
      </c>
      <c r="N55" s="46">
        <f t="shared" si="11"/>
        <v>211295</v>
      </c>
      <c r="O55" s="47">
        <f t="shared" si="9"/>
        <v>19.618848653667595</v>
      </c>
      <c r="P55" s="9"/>
    </row>
    <row r="56" spans="1:16">
      <c r="A56" s="12"/>
      <c r="B56" s="25">
        <v>361.2</v>
      </c>
      <c r="C56" s="20" t="s">
        <v>57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973103</v>
      </c>
      <c r="L56" s="46">
        <v>0</v>
      </c>
      <c r="M56" s="46">
        <v>0</v>
      </c>
      <c r="N56" s="46">
        <f t="shared" ref="N56:N63" si="13">SUM(D56:M56)</f>
        <v>973103</v>
      </c>
      <c r="O56" s="47">
        <f t="shared" si="9"/>
        <v>90.353110492107703</v>
      </c>
      <c r="P56" s="9"/>
    </row>
    <row r="57" spans="1:16">
      <c r="A57" s="12"/>
      <c r="B57" s="25">
        <v>361.3</v>
      </c>
      <c r="C57" s="20" t="s">
        <v>58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2126075</v>
      </c>
      <c r="L57" s="46">
        <v>0</v>
      </c>
      <c r="M57" s="46">
        <v>0</v>
      </c>
      <c r="N57" s="46">
        <f t="shared" si="13"/>
        <v>2126075</v>
      </c>
      <c r="O57" s="47">
        <f t="shared" si="9"/>
        <v>197.40714948932219</v>
      </c>
      <c r="P57" s="9"/>
    </row>
    <row r="58" spans="1:16">
      <c r="A58" s="12"/>
      <c r="B58" s="25">
        <v>362</v>
      </c>
      <c r="C58" s="20" t="s">
        <v>59</v>
      </c>
      <c r="D58" s="46">
        <v>2042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2042</v>
      </c>
      <c r="O58" s="47">
        <f t="shared" si="9"/>
        <v>0.18960074280408543</v>
      </c>
      <c r="P58" s="9"/>
    </row>
    <row r="59" spans="1:16">
      <c r="A59" s="12"/>
      <c r="B59" s="25">
        <v>364</v>
      </c>
      <c r="C59" s="20" t="s">
        <v>115</v>
      </c>
      <c r="D59" s="46">
        <v>77758</v>
      </c>
      <c r="E59" s="46">
        <v>0</v>
      </c>
      <c r="F59" s="46">
        <v>0</v>
      </c>
      <c r="G59" s="46">
        <v>0</v>
      </c>
      <c r="H59" s="46">
        <v>0</v>
      </c>
      <c r="I59" s="46">
        <v>4422</v>
      </c>
      <c r="J59" s="46">
        <v>0</v>
      </c>
      <c r="K59" s="46">
        <v>0</v>
      </c>
      <c r="L59" s="46">
        <v>0</v>
      </c>
      <c r="M59" s="46">
        <v>6031</v>
      </c>
      <c r="N59" s="46">
        <f t="shared" si="13"/>
        <v>88211</v>
      </c>
      <c r="O59" s="47">
        <f t="shared" si="9"/>
        <v>8.1904363974001857</v>
      </c>
      <c r="P59" s="9"/>
    </row>
    <row r="60" spans="1:16">
      <c r="A60" s="12"/>
      <c r="B60" s="25">
        <v>365</v>
      </c>
      <c r="C60" s="20" t="s">
        <v>116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11700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11700</v>
      </c>
      <c r="O60" s="47">
        <f t="shared" si="9"/>
        <v>1.0863509749303621</v>
      </c>
      <c r="P60" s="9"/>
    </row>
    <row r="61" spans="1:16">
      <c r="A61" s="12"/>
      <c r="B61" s="25">
        <v>366</v>
      </c>
      <c r="C61" s="20" t="s">
        <v>61</v>
      </c>
      <c r="D61" s="46">
        <v>51657</v>
      </c>
      <c r="E61" s="46">
        <v>8550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60207</v>
      </c>
      <c r="O61" s="47">
        <f t="shared" si="9"/>
        <v>5.5902506963788303</v>
      </c>
      <c r="P61" s="9"/>
    </row>
    <row r="62" spans="1:16">
      <c r="A62" s="12"/>
      <c r="B62" s="25">
        <v>368</v>
      </c>
      <c r="C62" s="20" t="s">
        <v>63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2685406</v>
      </c>
      <c r="L62" s="46">
        <v>0</v>
      </c>
      <c r="M62" s="46">
        <v>0</v>
      </c>
      <c r="N62" s="46">
        <f t="shared" si="13"/>
        <v>2685406</v>
      </c>
      <c r="O62" s="47">
        <f t="shared" si="9"/>
        <v>249.34131847725163</v>
      </c>
      <c r="P62" s="9"/>
    </row>
    <row r="63" spans="1:16">
      <c r="A63" s="12"/>
      <c r="B63" s="25">
        <v>369.9</v>
      </c>
      <c r="C63" s="20" t="s">
        <v>65</v>
      </c>
      <c r="D63" s="46">
        <v>581575</v>
      </c>
      <c r="E63" s="46">
        <v>0</v>
      </c>
      <c r="F63" s="46">
        <v>0</v>
      </c>
      <c r="G63" s="46">
        <v>0</v>
      </c>
      <c r="H63" s="46">
        <v>0</v>
      </c>
      <c r="I63" s="46">
        <v>168433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750008</v>
      </c>
      <c r="O63" s="47">
        <f t="shared" si="9"/>
        <v>69.638625812441973</v>
      </c>
      <c r="P63" s="9"/>
    </row>
    <row r="64" spans="1:16" ht="15.75">
      <c r="A64" s="29" t="s">
        <v>39</v>
      </c>
      <c r="B64" s="30"/>
      <c r="C64" s="31"/>
      <c r="D64" s="32">
        <f t="shared" ref="D64:M64" si="14">SUM(D65:D70)</f>
        <v>1701290</v>
      </c>
      <c r="E64" s="32">
        <f t="shared" si="14"/>
        <v>0</v>
      </c>
      <c r="F64" s="32">
        <f t="shared" si="14"/>
        <v>0</v>
      </c>
      <c r="G64" s="32">
        <f t="shared" si="14"/>
        <v>2500</v>
      </c>
      <c r="H64" s="32">
        <f t="shared" si="14"/>
        <v>0</v>
      </c>
      <c r="I64" s="32">
        <f t="shared" si="14"/>
        <v>3343695</v>
      </c>
      <c r="J64" s="32">
        <f t="shared" si="14"/>
        <v>0</v>
      </c>
      <c r="K64" s="32">
        <f t="shared" si="14"/>
        <v>0</v>
      </c>
      <c r="L64" s="32">
        <f t="shared" si="14"/>
        <v>0</v>
      </c>
      <c r="M64" s="32">
        <f t="shared" si="14"/>
        <v>0</v>
      </c>
      <c r="N64" s="32">
        <f t="shared" ref="N64:N71" si="15">SUM(D64:M64)</f>
        <v>5047485</v>
      </c>
      <c r="O64" s="45">
        <f t="shared" si="9"/>
        <v>468.6615598885794</v>
      </c>
      <c r="P64" s="9"/>
    </row>
    <row r="65" spans="1:119">
      <c r="A65" s="12"/>
      <c r="B65" s="25">
        <v>381</v>
      </c>
      <c r="C65" s="20" t="s">
        <v>66</v>
      </c>
      <c r="D65" s="46">
        <v>1186350</v>
      </c>
      <c r="E65" s="46">
        <v>0</v>
      </c>
      <c r="F65" s="46">
        <v>0</v>
      </c>
      <c r="G65" s="46">
        <v>2500</v>
      </c>
      <c r="H65" s="46">
        <v>0</v>
      </c>
      <c r="I65" s="46">
        <v>325350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1514200</v>
      </c>
      <c r="O65" s="47">
        <f t="shared" si="9"/>
        <v>140.59424326833798</v>
      </c>
      <c r="P65" s="9"/>
    </row>
    <row r="66" spans="1:119">
      <c r="A66" s="12"/>
      <c r="B66" s="25">
        <v>383</v>
      </c>
      <c r="C66" s="20" t="s">
        <v>102</v>
      </c>
      <c r="D66" s="46">
        <v>514940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514940</v>
      </c>
      <c r="O66" s="47">
        <f t="shared" si="9"/>
        <v>47.812441968430825</v>
      </c>
      <c r="P66" s="9"/>
    </row>
    <row r="67" spans="1:119">
      <c r="A67" s="12"/>
      <c r="B67" s="25">
        <v>389.2</v>
      </c>
      <c r="C67" s="20" t="s">
        <v>154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2111132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2111132</v>
      </c>
      <c r="O67" s="47">
        <f t="shared" si="9"/>
        <v>196.01968430826369</v>
      </c>
      <c r="P67" s="9"/>
    </row>
    <row r="68" spans="1:119">
      <c r="A68" s="12"/>
      <c r="B68" s="25">
        <v>389.3</v>
      </c>
      <c r="C68" s="20" t="s">
        <v>118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639438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639438</v>
      </c>
      <c r="O68" s="47">
        <f t="shared" si="9"/>
        <v>59.372144846796658</v>
      </c>
      <c r="P68" s="9"/>
    </row>
    <row r="69" spans="1:119">
      <c r="A69" s="12"/>
      <c r="B69" s="25">
        <v>389.5</v>
      </c>
      <c r="C69" s="20" t="s">
        <v>119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865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865</v>
      </c>
      <c r="O69" s="47">
        <f>(N69/O$73)</f>
        <v>8.0315691736304554E-2</v>
      </c>
      <c r="P69" s="9"/>
    </row>
    <row r="70" spans="1:119" ht="15.75" thickBot="1">
      <c r="A70" s="12"/>
      <c r="B70" s="25">
        <v>389.7</v>
      </c>
      <c r="C70" s="20" t="s">
        <v>139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266910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5"/>
        <v>266910</v>
      </c>
      <c r="O70" s="47">
        <f>(N70/O$73)</f>
        <v>24.782729805013929</v>
      </c>
      <c r="P70" s="9"/>
    </row>
    <row r="71" spans="1:119" ht="16.5" thickBot="1">
      <c r="A71" s="14" t="s">
        <v>51</v>
      </c>
      <c r="B71" s="23"/>
      <c r="C71" s="22"/>
      <c r="D71" s="15">
        <f t="shared" ref="D71:M71" si="16">SUM(D5,D17,D21,D35,D49,D54,D64)</f>
        <v>11094887</v>
      </c>
      <c r="E71" s="15">
        <f t="shared" si="16"/>
        <v>530879</v>
      </c>
      <c r="F71" s="15">
        <f t="shared" si="16"/>
        <v>0</v>
      </c>
      <c r="G71" s="15">
        <f t="shared" si="16"/>
        <v>2526980</v>
      </c>
      <c r="H71" s="15">
        <f t="shared" si="16"/>
        <v>0</v>
      </c>
      <c r="I71" s="15">
        <f t="shared" si="16"/>
        <v>13145926</v>
      </c>
      <c r="J71" s="15">
        <f t="shared" si="16"/>
        <v>0</v>
      </c>
      <c r="K71" s="15">
        <f t="shared" si="16"/>
        <v>5932047</v>
      </c>
      <c r="L71" s="15">
        <f t="shared" si="16"/>
        <v>0</v>
      </c>
      <c r="M71" s="15">
        <f t="shared" si="16"/>
        <v>2187544</v>
      </c>
      <c r="N71" s="15">
        <f t="shared" si="15"/>
        <v>35418263</v>
      </c>
      <c r="O71" s="38">
        <f>(N71/O$73)</f>
        <v>3288.6038068709377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51" t="s">
        <v>164</v>
      </c>
      <c r="M73" s="51"/>
      <c r="N73" s="51"/>
      <c r="O73" s="43">
        <v>10770</v>
      </c>
    </row>
    <row r="74" spans="1:119">
      <c r="A74" s="52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</row>
    <row r="75" spans="1:119" ht="15.75" customHeight="1" thickBot="1">
      <c r="A75" s="55" t="s">
        <v>84</v>
      </c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7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77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159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70</v>
      </c>
      <c r="B3" s="65"/>
      <c r="C3" s="66"/>
      <c r="D3" s="70" t="s">
        <v>33</v>
      </c>
      <c r="E3" s="71"/>
      <c r="F3" s="71"/>
      <c r="G3" s="71"/>
      <c r="H3" s="72"/>
      <c r="I3" s="70" t="s">
        <v>34</v>
      </c>
      <c r="J3" s="72"/>
      <c r="K3" s="70" t="s">
        <v>36</v>
      </c>
      <c r="L3" s="72"/>
      <c r="M3" s="36"/>
      <c r="N3" s="37"/>
      <c r="O3" s="73" t="s">
        <v>75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35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SUM(D6:D18)</f>
        <v>4786116</v>
      </c>
      <c r="E5" s="27">
        <f t="shared" si="0"/>
        <v>469260</v>
      </c>
      <c r="F5" s="27">
        <f t="shared" si="0"/>
        <v>0</v>
      </c>
      <c r="G5" s="27">
        <f t="shared" si="0"/>
        <v>957089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6212465</v>
      </c>
      <c r="O5" s="33">
        <f t="shared" ref="O5:O36" si="1">(N5/O$75)</f>
        <v>579.35885479809758</v>
      </c>
      <c r="P5" s="6"/>
    </row>
    <row r="6" spans="1:133">
      <c r="A6" s="12"/>
      <c r="B6" s="25">
        <v>311</v>
      </c>
      <c r="C6" s="20" t="s">
        <v>2</v>
      </c>
      <c r="D6" s="46">
        <v>2524733</v>
      </c>
      <c r="E6" s="46">
        <v>469260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2993993</v>
      </c>
      <c r="O6" s="47">
        <f t="shared" si="1"/>
        <v>279.21225403338616</v>
      </c>
      <c r="P6" s="9"/>
    </row>
    <row r="7" spans="1:133">
      <c r="A7" s="12"/>
      <c r="B7" s="25">
        <v>312.41000000000003</v>
      </c>
      <c r="C7" s="20" t="s">
        <v>97</v>
      </c>
      <c r="D7" s="46">
        <v>329179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8" si="2">SUM(D7:M7)</f>
        <v>329179</v>
      </c>
      <c r="O7" s="47">
        <f t="shared" si="1"/>
        <v>30.698405297025086</v>
      </c>
      <c r="P7" s="9"/>
    </row>
    <row r="8" spans="1:133">
      <c r="A8" s="12"/>
      <c r="B8" s="25">
        <v>312.42</v>
      </c>
      <c r="C8" s="20" t="s">
        <v>98</v>
      </c>
      <c r="D8" s="46">
        <v>223525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223525</v>
      </c>
      <c r="O8" s="47">
        <f t="shared" si="1"/>
        <v>20.845379091672108</v>
      </c>
      <c r="P8" s="9"/>
    </row>
    <row r="9" spans="1:133">
      <c r="A9" s="12"/>
      <c r="B9" s="25">
        <v>312.51</v>
      </c>
      <c r="C9" s="20" t="s">
        <v>105</v>
      </c>
      <c r="D9" s="46">
        <v>66498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66498</v>
      </c>
      <c r="O9" s="47">
        <f t="shared" si="1"/>
        <v>6.2014361652522618</v>
      </c>
      <c r="P9" s="9"/>
    </row>
    <row r="10" spans="1:133">
      <c r="A10" s="12"/>
      <c r="B10" s="25">
        <v>312.52</v>
      </c>
      <c r="C10" s="20" t="s">
        <v>106</v>
      </c>
      <c r="D10" s="46">
        <v>77299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77299</v>
      </c>
      <c r="O10" s="47">
        <f t="shared" si="1"/>
        <v>7.2087102489974821</v>
      </c>
      <c r="P10" s="9"/>
    </row>
    <row r="11" spans="1:133">
      <c r="A11" s="12"/>
      <c r="B11" s="25">
        <v>312.60000000000002</v>
      </c>
      <c r="C11" s="20" t="s">
        <v>11</v>
      </c>
      <c r="D11" s="46">
        <v>0</v>
      </c>
      <c r="E11" s="46">
        <v>0</v>
      </c>
      <c r="F11" s="46">
        <v>0</v>
      </c>
      <c r="G11" s="46">
        <v>957089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957089</v>
      </c>
      <c r="O11" s="47">
        <f t="shared" si="1"/>
        <v>89.255712020889675</v>
      </c>
      <c r="P11" s="9"/>
    </row>
    <row r="12" spans="1:133">
      <c r="A12" s="12"/>
      <c r="B12" s="25">
        <v>314.10000000000002</v>
      </c>
      <c r="C12" s="20" t="s">
        <v>12</v>
      </c>
      <c r="D12" s="46">
        <v>872748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872748</v>
      </c>
      <c r="O12" s="47">
        <f t="shared" si="1"/>
        <v>81.390282570176254</v>
      </c>
      <c r="P12" s="9"/>
    </row>
    <row r="13" spans="1:133">
      <c r="A13" s="12"/>
      <c r="B13" s="25">
        <v>314.3</v>
      </c>
      <c r="C13" s="20" t="s">
        <v>13</v>
      </c>
      <c r="D13" s="46">
        <v>229542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229542</v>
      </c>
      <c r="O13" s="47">
        <f t="shared" si="1"/>
        <v>21.406509372377133</v>
      </c>
      <c r="P13" s="9"/>
    </row>
    <row r="14" spans="1:133">
      <c r="A14" s="12"/>
      <c r="B14" s="25">
        <v>314.39999999999998</v>
      </c>
      <c r="C14" s="20" t="s">
        <v>14</v>
      </c>
      <c r="D14" s="46">
        <v>82780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82780</v>
      </c>
      <c r="O14" s="47">
        <f t="shared" si="1"/>
        <v>7.7198545183250955</v>
      </c>
      <c r="P14" s="9"/>
    </row>
    <row r="15" spans="1:133">
      <c r="A15" s="12"/>
      <c r="B15" s="25">
        <v>314.7</v>
      </c>
      <c r="C15" s="20" t="s">
        <v>15</v>
      </c>
      <c r="D15" s="46">
        <v>88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88</v>
      </c>
      <c r="O15" s="47">
        <f t="shared" si="1"/>
        <v>8.206658584351394E-3</v>
      </c>
      <c r="P15" s="9"/>
    </row>
    <row r="16" spans="1:133">
      <c r="A16" s="12"/>
      <c r="B16" s="25">
        <v>314.8</v>
      </c>
      <c r="C16" s="20" t="s">
        <v>16</v>
      </c>
      <c r="D16" s="46">
        <v>508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508</v>
      </c>
      <c r="O16" s="47">
        <f t="shared" si="1"/>
        <v>4.7374801827846688E-2</v>
      </c>
      <c r="P16" s="9"/>
    </row>
    <row r="17" spans="1:16">
      <c r="A17" s="12"/>
      <c r="B17" s="25">
        <v>315</v>
      </c>
      <c r="C17" s="20" t="s">
        <v>107</v>
      </c>
      <c r="D17" s="46">
        <v>298960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298960</v>
      </c>
      <c r="O17" s="47">
        <f t="shared" si="1"/>
        <v>27.880257390655601</v>
      </c>
      <c r="P17" s="9"/>
    </row>
    <row r="18" spans="1:16">
      <c r="A18" s="12"/>
      <c r="B18" s="25">
        <v>316</v>
      </c>
      <c r="C18" s="20" t="s">
        <v>108</v>
      </c>
      <c r="D18" s="46">
        <v>80256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2"/>
        <v>80256</v>
      </c>
      <c r="O18" s="47">
        <f t="shared" si="1"/>
        <v>7.4844726289284713</v>
      </c>
      <c r="P18" s="9"/>
    </row>
    <row r="19" spans="1:16" ht="15.75">
      <c r="A19" s="29" t="s">
        <v>18</v>
      </c>
      <c r="B19" s="30"/>
      <c r="C19" s="31"/>
      <c r="D19" s="32">
        <f t="shared" ref="D19:M19" si="3">SUM(D20:D22)</f>
        <v>2074289</v>
      </c>
      <c r="E19" s="32">
        <f t="shared" si="3"/>
        <v>0</v>
      </c>
      <c r="F19" s="32">
        <f t="shared" si="3"/>
        <v>0</v>
      </c>
      <c r="G19" s="32">
        <f t="shared" si="3"/>
        <v>0</v>
      </c>
      <c r="H19" s="32">
        <f t="shared" si="3"/>
        <v>0</v>
      </c>
      <c r="I19" s="32">
        <f t="shared" si="3"/>
        <v>0</v>
      </c>
      <c r="J19" s="32">
        <f t="shared" si="3"/>
        <v>0</v>
      </c>
      <c r="K19" s="32">
        <f t="shared" si="3"/>
        <v>0</v>
      </c>
      <c r="L19" s="32">
        <f t="shared" si="3"/>
        <v>0</v>
      </c>
      <c r="M19" s="32">
        <f t="shared" si="3"/>
        <v>0</v>
      </c>
      <c r="N19" s="44">
        <f t="shared" ref="N19:N27" si="4">SUM(D19:M19)</f>
        <v>2074289</v>
      </c>
      <c r="O19" s="45">
        <f t="shared" si="1"/>
        <v>193.44297304858716</v>
      </c>
      <c r="P19" s="10"/>
    </row>
    <row r="20" spans="1:16">
      <c r="A20" s="12"/>
      <c r="B20" s="25">
        <v>322</v>
      </c>
      <c r="C20" s="20" t="s">
        <v>0</v>
      </c>
      <c r="D20" s="46">
        <v>10136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10136</v>
      </c>
      <c r="O20" s="47">
        <f t="shared" si="1"/>
        <v>0.94525785694301967</v>
      </c>
      <c r="P20" s="9"/>
    </row>
    <row r="21" spans="1:16">
      <c r="A21" s="12"/>
      <c r="B21" s="25">
        <v>323.10000000000002</v>
      </c>
      <c r="C21" s="20" t="s">
        <v>87</v>
      </c>
      <c r="D21" s="46">
        <v>744975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744975</v>
      </c>
      <c r="O21" s="47">
        <f t="shared" si="1"/>
        <v>69.474494078149775</v>
      </c>
      <c r="P21" s="9"/>
    </row>
    <row r="22" spans="1:16">
      <c r="A22" s="12"/>
      <c r="B22" s="25">
        <v>325.2</v>
      </c>
      <c r="C22" s="20" t="s">
        <v>147</v>
      </c>
      <c r="D22" s="46">
        <v>1319178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1319178</v>
      </c>
      <c r="O22" s="47">
        <f t="shared" si="1"/>
        <v>123.02322111349436</v>
      </c>
      <c r="P22" s="9"/>
    </row>
    <row r="23" spans="1:16" ht="15.75">
      <c r="A23" s="29" t="s">
        <v>20</v>
      </c>
      <c r="B23" s="30"/>
      <c r="C23" s="31"/>
      <c r="D23" s="32">
        <f t="shared" ref="D23:M23" si="5">SUM(D24:D36)</f>
        <v>1191953</v>
      </c>
      <c r="E23" s="32">
        <f t="shared" si="5"/>
        <v>0</v>
      </c>
      <c r="F23" s="32">
        <f t="shared" si="5"/>
        <v>0</v>
      </c>
      <c r="G23" s="32">
        <f t="shared" si="5"/>
        <v>166187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1358140</v>
      </c>
      <c r="O23" s="45">
        <f t="shared" si="1"/>
        <v>126.65671920171594</v>
      </c>
      <c r="P23" s="10"/>
    </row>
    <row r="24" spans="1:16">
      <c r="A24" s="12"/>
      <c r="B24" s="25">
        <v>331.2</v>
      </c>
      <c r="C24" s="20" t="s">
        <v>19</v>
      </c>
      <c r="D24" s="46">
        <v>43711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43711</v>
      </c>
      <c r="O24" s="47">
        <f t="shared" si="1"/>
        <v>4.0763778793248155</v>
      </c>
      <c r="P24" s="9"/>
    </row>
    <row r="25" spans="1:16">
      <c r="A25" s="12"/>
      <c r="B25" s="25">
        <v>331.39</v>
      </c>
      <c r="C25" s="20" t="s">
        <v>148</v>
      </c>
      <c r="D25" s="46">
        <v>0</v>
      </c>
      <c r="E25" s="46">
        <v>0</v>
      </c>
      <c r="F25" s="46">
        <v>0</v>
      </c>
      <c r="G25" s="46">
        <v>66187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66187</v>
      </c>
      <c r="O25" s="47">
        <f t="shared" si="1"/>
        <v>6.1724330877552926</v>
      </c>
      <c r="P25" s="9"/>
    </row>
    <row r="26" spans="1:16">
      <c r="A26" s="12"/>
      <c r="B26" s="25">
        <v>331.5</v>
      </c>
      <c r="C26" s="20" t="s">
        <v>21</v>
      </c>
      <c r="D26" s="46">
        <v>82425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82425</v>
      </c>
      <c r="O26" s="47">
        <f t="shared" si="1"/>
        <v>7.6867481115359508</v>
      </c>
      <c r="P26" s="9"/>
    </row>
    <row r="27" spans="1:16">
      <c r="A27" s="12"/>
      <c r="B27" s="25">
        <v>333</v>
      </c>
      <c r="C27" s="20" t="s">
        <v>81</v>
      </c>
      <c r="D27" s="46">
        <v>18529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18529</v>
      </c>
      <c r="O27" s="47">
        <f t="shared" si="1"/>
        <v>1.727967919425534</v>
      </c>
      <c r="P27" s="9"/>
    </row>
    <row r="28" spans="1:16">
      <c r="A28" s="12"/>
      <c r="B28" s="25">
        <v>334.5</v>
      </c>
      <c r="C28" s="20" t="s">
        <v>109</v>
      </c>
      <c r="D28" s="46">
        <v>12325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6">SUM(D28:M28)</f>
        <v>12325</v>
      </c>
      <c r="O28" s="47">
        <f t="shared" si="1"/>
        <v>1.1493984892287605</v>
      </c>
      <c r="P28" s="9"/>
    </row>
    <row r="29" spans="1:16">
      <c r="A29" s="12"/>
      <c r="B29" s="25">
        <v>334.7</v>
      </c>
      <c r="C29" s="20" t="s">
        <v>24</v>
      </c>
      <c r="D29" s="46">
        <v>50000</v>
      </c>
      <c r="E29" s="46">
        <v>0</v>
      </c>
      <c r="F29" s="46">
        <v>0</v>
      </c>
      <c r="G29" s="46">
        <v>100000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150000</v>
      </c>
      <c r="O29" s="47">
        <f t="shared" si="1"/>
        <v>13.988622586962604</v>
      </c>
      <c r="P29" s="9"/>
    </row>
    <row r="30" spans="1:16">
      <c r="A30" s="12"/>
      <c r="B30" s="25">
        <v>335.12</v>
      </c>
      <c r="C30" s="20" t="s">
        <v>110</v>
      </c>
      <c r="D30" s="46">
        <v>409468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409468</v>
      </c>
      <c r="O30" s="47">
        <f t="shared" si="1"/>
        <v>38.185955422922689</v>
      </c>
      <c r="P30" s="9"/>
    </row>
    <row r="31" spans="1:16">
      <c r="A31" s="12"/>
      <c r="B31" s="25">
        <v>335.14</v>
      </c>
      <c r="C31" s="20" t="s">
        <v>111</v>
      </c>
      <c r="D31" s="46">
        <v>3984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3984</v>
      </c>
      <c r="O31" s="47">
        <f t="shared" si="1"/>
        <v>0.37153781590972673</v>
      </c>
      <c r="P31" s="9"/>
    </row>
    <row r="32" spans="1:16">
      <c r="A32" s="12"/>
      <c r="B32" s="25">
        <v>335.15</v>
      </c>
      <c r="C32" s="20" t="s">
        <v>112</v>
      </c>
      <c r="D32" s="46">
        <v>10091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10091</v>
      </c>
      <c r="O32" s="47">
        <f t="shared" si="1"/>
        <v>0.94106127016693086</v>
      </c>
      <c r="P32" s="9"/>
    </row>
    <row r="33" spans="1:16">
      <c r="A33" s="12"/>
      <c r="B33" s="25">
        <v>335.16</v>
      </c>
      <c r="C33" s="20" t="s">
        <v>113</v>
      </c>
      <c r="D33" s="46">
        <v>534539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534539</v>
      </c>
      <c r="O33" s="47">
        <f t="shared" si="1"/>
        <v>49.849762193416019</v>
      </c>
      <c r="P33" s="9"/>
    </row>
    <row r="34" spans="1:16">
      <c r="A34" s="12"/>
      <c r="B34" s="25">
        <v>335.21</v>
      </c>
      <c r="C34" s="20" t="s">
        <v>29</v>
      </c>
      <c r="D34" s="46">
        <v>4650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4650</v>
      </c>
      <c r="O34" s="47">
        <f t="shared" si="1"/>
        <v>0.43364730019584069</v>
      </c>
      <c r="P34" s="9"/>
    </row>
    <row r="35" spans="1:16">
      <c r="A35" s="12"/>
      <c r="B35" s="25">
        <v>335.49</v>
      </c>
      <c r="C35" s="20" t="s">
        <v>92</v>
      </c>
      <c r="D35" s="46">
        <v>18268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18268</v>
      </c>
      <c r="O35" s="47">
        <f t="shared" si="1"/>
        <v>1.703627716124219</v>
      </c>
      <c r="P35" s="9"/>
    </row>
    <row r="36" spans="1:16">
      <c r="A36" s="12"/>
      <c r="B36" s="25">
        <v>337.2</v>
      </c>
      <c r="C36" s="20" t="s">
        <v>31</v>
      </c>
      <c r="D36" s="46">
        <v>3963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3963</v>
      </c>
      <c r="O36" s="47">
        <f t="shared" si="1"/>
        <v>0.36957940874755202</v>
      </c>
      <c r="P36" s="9"/>
    </row>
    <row r="37" spans="1:16" ht="15.75">
      <c r="A37" s="29" t="s">
        <v>37</v>
      </c>
      <c r="B37" s="30"/>
      <c r="C37" s="31"/>
      <c r="D37" s="32">
        <f t="shared" ref="D37:M37" si="7">SUM(D38:D50)</f>
        <v>277697</v>
      </c>
      <c r="E37" s="32">
        <f t="shared" si="7"/>
        <v>0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9084410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2481124</v>
      </c>
      <c r="N37" s="32">
        <f>SUM(D37:M37)</f>
        <v>11843231</v>
      </c>
      <c r="O37" s="45">
        <f t="shared" ref="O37:O68" si="8">(N37/O$75)</f>
        <v>1104.469924461438</v>
      </c>
      <c r="P37" s="10"/>
    </row>
    <row r="38" spans="1:16">
      <c r="A38" s="12"/>
      <c r="B38" s="25">
        <v>341.3</v>
      </c>
      <c r="C38" s="20" t="s">
        <v>143</v>
      </c>
      <c r="D38" s="46">
        <v>4916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50" si="9">SUM(D38:M38)</f>
        <v>4916</v>
      </c>
      <c r="O38" s="47">
        <f t="shared" si="8"/>
        <v>0.45845379091672106</v>
      </c>
      <c r="P38" s="9"/>
    </row>
    <row r="39" spans="1:16">
      <c r="A39" s="12"/>
      <c r="B39" s="25">
        <v>342.1</v>
      </c>
      <c r="C39" s="20" t="s">
        <v>40</v>
      </c>
      <c r="D39" s="46">
        <v>75395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75395</v>
      </c>
      <c r="O39" s="47">
        <f t="shared" si="8"/>
        <v>7.0311479996269703</v>
      </c>
      <c r="P39" s="9"/>
    </row>
    <row r="40" spans="1:16">
      <c r="A40" s="12"/>
      <c r="B40" s="25">
        <v>342.2</v>
      </c>
      <c r="C40" s="20" t="s">
        <v>41</v>
      </c>
      <c r="D40" s="46">
        <v>68356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68356</v>
      </c>
      <c r="O40" s="47">
        <f t="shared" si="8"/>
        <v>6.3747085703627713</v>
      </c>
      <c r="P40" s="9"/>
    </row>
    <row r="41" spans="1:16">
      <c r="A41" s="12"/>
      <c r="B41" s="25">
        <v>342.5</v>
      </c>
      <c r="C41" s="20" t="s">
        <v>42</v>
      </c>
      <c r="D41" s="46">
        <v>35850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35850</v>
      </c>
      <c r="O41" s="47">
        <f t="shared" si="8"/>
        <v>3.3432807982840624</v>
      </c>
      <c r="P41" s="9"/>
    </row>
    <row r="42" spans="1:16">
      <c r="A42" s="12"/>
      <c r="B42" s="25">
        <v>343.2</v>
      </c>
      <c r="C42" s="20" t="s">
        <v>160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2481124</v>
      </c>
      <c r="N42" s="46">
        <f t="shared" si="9"/>
        <v>2481124</v>
      </c>
      <c r="O42" s="47">
        <f t="shared" si="8"/>
        <v>231.38338151636668</v>
      </c>
      <c r="P42" s="9"/>
    </row>
    <row r="43" spans="1:16">
      <c r="A43" s="12"/>
      <c r="B43" s="25">
        <v>343.4</v>
      </c>
      <c r="C43" s="20" t="s">
        <v>43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2162498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2162498</v>
      </c>
      <c r="O43" s="47">
        <f t="shared" si="8"/>
        <v>201.66912244707638</v>
      </c>
      <c r="P43" s="9"/>
    </row>
    <row r="44" spans="1:16">
      <c r="A44" s="12"/>
      <c r="B44" s="25">
        <v>343.6</v>
      </c>
      <c r="C44" s="20" t="s">
        <v>44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6005861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6005861</v>
      </c>
      <c r="O44" s="47">
        <f t="shared" si="8"/>
        <v>560.09148559171877</v>
      </c>
      <c r="P44" s="9"/>
    </row>
    <row r="45" spans="1:16">
      <c r="A45" s="12"/>
      <c r="B45" s="25">
        <v>343.8</v>
      </c>
      <c r="C45" s="20" t="s">
        <v>45</v>
      </c>
      <c r="D45" s="46">
        <v>63011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63011</v>
      </c>
      <c r="O45" s="47">
        <f t="shared" si="8"/>
        <v>5.8762473188473372</v>
      </c>
      <c r="P45" s="9"/>
    </row>
    <row r="46" spans="1:16">
      <c r="A46" s="12"/>
      <c r="B46" s="25">
        <v>344.1</v>
      </c>
      <c r="C46" s="20" t="s">
        <v>114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916051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916051</v>
      </c>
      <c r="O46" s="47">
        <f t="shared" si="8"/>
        <v>85.428611396064539</v>
      </c>
      <c r="P46" s="9"/>
    </row>
    <row r="47" spans="1:16">
      <c r="A47" s="12"/>
      <c r="B47" s="25">
        <v>346.4</v>
      </c>
      <c r="C47" s="20" t="s">
        <v>48</v>
      </c>
      <c r="D47" s="46">
        <v>735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735</v>
      </c>
      <c r="O47" s="47">
        <f t="shared" si="8"/>
        <v>6.8544250676116761E-2</v>
      </c>
      <c r="P47" s="9"/>
    </row>
    <row r="48" spans="1:16">
      <c r="A48" s="12"/>
      <c r="B48" s="25">
        <v>347.2</v>
      </c>
      <c r="C48" s="20" t="s">
        <v>49</v>
      </c>
      <c r="D48" s="46">
        <v>7845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7845</v>
      </c>
      <c r="O48" s="47">
        <f t="shared" si="8"/>
        <v>0.73160496129814423</v>
      </c>
      <c r="P48" s="9"/>
    </row>
    <row r="49" spans="1:16">
      <c r="A49" s="12"/>
      <c r="B49" s="25">
        <v>347.3</v>
      </c>
      <c r="C49" s="20" t="s">
        <v>101</v>
      </c>
      <c r="D49" s="46">
        <v>9632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9632</v>
      </c>
      <c r="O49" s="47">
        <f t="shared" si="8"/>
        <v>0.89825608505082533</v>
      </c>
      <c r="P49" s="9"/>
    </row>
    <row r="50" spans="1:16">
      <c r="A50" s="12"/>
      <c r="B50" s="25">
        <v>347.5</v>
      </c>
      <c r="C50" s="20" t="s">
        <v>50</v>
      </c>
      <c r="D50" s="46">
        <v>11957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11957</v>
      </c>
      <c r="O50" s="47">
        <f t="shared" si="8"/>
        <v>1.1150797351487456</v>
      </c>
      <c r="P50" s="9"/>
    </row>
    <row r="51" spans="1:16" ht="15.75">
      <c r="A51" s="29" t="s">
        <v>38</v>
      </c>
      <c r="B51" s="30"/>
      <c r="C51" s="31"/>
      <c r="D51" s="32">
        <f t="shared" ref="D51:M51" si="10">SUM(D52:D55)</f>
        <v>41873</v>
      </c>
      <c r="E51" s="32">
        <f t="shared" si="10"/>
        <v>0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ref="N51:N57" si="11">SUM(D51:M51)</f>
        <v>41873</v>
      </c>
      <c r="O51" s="45">
        <f t="shared" si="8"/>
        <v>3.9049706238925674</v>
      </c>
      <c r="P51" s="10"/>
    </row>
    <row r="52" spans="1:16">
      <c r="A52" s="13"/>
      <c r="B52" s="39">
        <v>351.1</v>
      </c>
      <c r="C52" s="21" t="s">
        <v>53</v>
      </c>
      <c r="D52" s="46">
        <v>21104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21104</v>
      </c>
      <c r="O52" s="47">
        <f t="shared" si="8"/>
        <v>1.9681059405017252</v>
      </c>
      <c r="P52" s="9"/>
    </row>
    <row r="53" spans="1:16">
      <c r="A53" s="13"/>
      <c r="B53" s="39">
        <v>351.3</v>
      </c>
      <c r="C53" s="21" t="s">
        <v>54</v>
      </c>
      <c r="D53" s="46">
        <v>1670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1670</v>
      </c>
      <c r="O53" s="47">
        <f t="shared" si="8"/>
        <v>0.15573999813485032</v>
      </c>
      <c r="P53" s="9"/>
    </row>
    <row r="54" spans="1:16">
      <c r="A54" s="13"/>
      <c r="B54" s="39">
        <v>354</v>
      </c>
      <c r="C54" s="21" t="s">
        <v>82</v>
      </c>
      <c r="D54" s="46">
        <v>5952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5952</v>
      </c>
      <c r="O54" s="47">
        <f t="shared" si="8"/>
        <v>0.55506854425067609</v>
      </c>
      <c r="P54" s="9"/>
    </row>
    <row r="55" spans="1:16">
      <c r="A55" s="13"/>
      <c r="B55" s="39">
        <v>359</v>
      </c>
      <c r="C55" s="21" t="s">
        <v>55</v>
      </c>
      <c r="D55" s="46">
        <v>13147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13147</v>
      </c>
      <c r="O55" s="47">
        <f t="shared" si="8"/>
        <v>1.2260561410053157</v>
      </c>
      <c r="P55" s="9"/>
    </row>
    <row r="56" spans="1:16" ht="15.75">
      <c r="A56" s="29" t="s">
        <v>3</v>
      </c>
      <c r="B56" s="30"/>
      <c r="C56" s="31"/>
      <c r="D56" s="32">
        <f t="shared" ref="D56:M56" si="12">SUM(D57:D64)</f>
        <v>764043</v>
      </c>
      <c r="E56" s="32">
        <f t="shared" si="12"/>
        <v>10559</v>
      </c>
      <c r="F56" s="32">
        <f t="shared" si="12"/>
        <v>0</v>
      </c>
      <c r="G56" s="32">
        <f t="shared" si="12"/>
        <v>0</v>
      </c>
      <c r="H56" s="32">
        <f t="shared" si="12"/>
        <v>0</v>
      </c>
      <c r="I56" s="32">
        <f t="shared" si="12"/>
        <v>138267</v>
      </c>
      <c r="J56" s="32">
        <f t="shared" si="12"/>
        <v>0</v>
      </c>
      <c r="K56" s="32">
        <f t="shared" si="12"/>
        <v>3914755</v>
      </c>
      <c r="L56" s="32">
        <f t="shared" si="12"/>
        <v>0</v>
      </c>
      <c r="M56" s="32">
        <f t="shared" si="12"/>
        <v>16866</v>
      </c>
      <c r="N56" s="32">
        <f t="shared" si="11"/>
        <v>4844490</v>
      </c>
      <c r="O56" s="45">
        <f t="shared" si="8"/>
        <v>451.78494824209645</v>
      </c>
      <c r="P56" s="10"/>
    </row>
    <row r="57" spans="1:16">
      <c r="A57" s="12"/>
      <c r="B57" s="25">
        <v>361.1</v>
      </c>
      <c r="C57" s="20" t="s">
        <v>56</v>
      </c>
      <c r="D57" s="46">
        <v>40047</v>
      </c>
      <c r="E57" s="46">
        <v>6</v>
      </c>
      <c r="F57" s="46">
        <v>0</v>
      </c>
      <c r="G57" s="46">
        <v>0</v>
      </c>
      <c r="H57" s="46">
        <v>0</v>
      </c>
      <c r="I57" s="46">
        <v>10809</v>
      </c>
      <c r="J57" s="46">
        <v>0</v>
      </c>
      <c r="K57" s="46">
        <v>163362</v>
      </c>
      <c r="L57" s="46">
        <v>0</v>
      </c>
      <c r="M57" s="46">
        <v>16741</v>
      </c>
      <c r="N57" s="46">
        <f t="shared" si="11"/>
        <v>230965</v>
      </c>
      <c r="O57" s="47">
        <f t="shared" si="8"/>
        <v>21.539214771985453</v>
      </c>
      <c r="P57" s="9"/>
    </row>
    <row r="58" spans="1:16">
      <c r="A58" s="12"/>
      <c r="B58" s="25">
        <v>361.2</v>
      </c>
      <c r="C58" s="20" t="s">
        <v>57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1147534</v>
      </c>
      <c r="L58" s="46">
        <v>0</v>
      </c>
      <c r="M58" s="46">
        <v>0</v>
      </c>
      <c r="N58" s="46">
        <f t="shared" ref="N58:N64" si="13">SUM(D58:M58)</f>
        <v>1147534</v>
      </c>
      <c r="O58" s="47">
        <f t="shared" si="8"/>
        <v>107.01613354471696</v>
      </c>
      <c r="P58" s="9"/>
    </row>
    <row r="59" spans="1:16">
      <c r="A59" s="12"/>
      <c r="B59" s="25">
        <v>361.3</v>
      </c>
      <c r="C59" s="20" t="s">
        <v>58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295164</v>
      </c>
      <c r="L59" s="46">
        <v>0</v>
      </c>
      <c r="M59" s="46">
        <v>0</v>
      </c>
      <c r="N59" s="46">
        <f t="shared" si="13"/>
        <v>295164</v>
      </c>
      <c r="O59" s="47">
        <f t="shared" si="8"/>
        <v>27.526251981721533</v>
      </c>
      <c r="P59" s="9"/>
    </row>
    <row r="60" spans="1:16">
      <c r="A60" s="12"/>
      <c r="B60" s="25">
        <v>362</v>
      </c>
      <c r="C60" s="20" t="s">
        <v>59</v>
      </c>
      <c r="D60" s="46">
        <v>2043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2043</v>
      </c>
      <c r="O60" s="47">
        <f t="shared" si="8"/>
        <v>0.19052503963443065</v>
      </c>
      <c r="P60" s="9"/>
    </row>
    <row r="61" spans="1:16">
      <c r="A61" s="12"/>
      <c r="B61" s="25">
        <v>364</v>
      </c>
      <c r="C61" s="20" t="s">
        <v>115</v>
      </c>
      <c r="D61" s="46">
        <v>39725</v>
      </c>
      <c r="E61" s="46">
        <v>0</v>
      </c>
      <c r="F61" s="46">
        <v>0</v>
      </c>
      <c r="G61" s="46">
        <v>0</v>
      </c>
      <c r="H61" s="46">
        <v>0</v>
      </c>
      <c r="I61" s="46">
        <v>7142</v>
      </c>
      <c r="J61" s="46">
        <v>0</v>
      </c>
      <c r="K61" s="46">
        <v>0</v>
      </c>
      <c r="L61" s="46">
        <v>0</v>
      </c>
      <c r="M61" s="46">
        <v>125</v>
      </c>
      <c r="N61" s="46">
        <f t="shared" si="13"/>
        <v>46992</v>
      </c>
      <c r="O61" s="47">
        <f t="shared" si="8"/>
        <v>4.3823556840436444</v>
      </c>
      <c r="P61" s="9"/>
    </row>
    <row r="62" spans="1:16">
      <c r="A62" s="12"/>
      <c r="B62" s="25">
        <v>366</v>
      </c>
      <c r="C62" s="20" t="s">
        <v>61</v>
      </c>
      <c r="D62" s="46">
        <v>66280</v>
      </c>
      <c r="E62" s="46">
        <v>10553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76833</v>
      </c>
      <c r="O62" s="47">
        <f t="shared" si="8"/>
        <v>7.1652522614939853</v>
      </c>
      <c r="P62" s="9"/>
    </row>
    <row r="63" spans="1:16">
      <c r="A63" s="12"/>
      <c r="B63" s="25">
        <v>368</v>
      </c>
      <c r="C63" s="20" t="s">
        <v>63</v>
      </c>
      <c r="D63" s="46">
        <v>21451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2308695</v>
      </c>
      <c r="L63" s="46">
        <v>0</v>
      </c>
      <c r="M63" s="46">
        <v>0</v>
      </c>
      <c r="N63" s="46">
        <f t="shared" si="13"/>
        <v>2330146</v>
      </c>
      <c r="O63" s="47">
        <f t="shared" si="8"/>
        <v>217.3035531101371</v>
      </c>
      <c r="P63" s="9"/>
    </row>
    <row r="64" spans="1:16">
      <c r="A64" s="12"/>
      <c r="B64" s="25">
        <v>369.9</v>
      </c>
      <c r="C64" s="20" t="s">
        <v>65</v>
      </c>
      <c r="D64" s="46">
        <v>594497</v>
      </c>
      <c r="E64" s="46">
        <v>0</v>
      </c>
      <c r="F64" s="46">
        <v>0</v>
      </c>
      <c r="G64" s="46">
        <v>0</v>
      </c>
      <c r="H64" s="46">
        <v>0</v>
      </c>
      <c r="I64" s="46">
        <v>120316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714813</v>
      </c>
      <c r="O64" s="47">
        <f t="shared" si="8"/>
        <v>66.661661848363337</v>
      </c>
      <c r="P64" s="9"/>
    </row>
    <row r="65" spans="1:119" ht="15.75">
      <c r="A65" s="29" t="s">
        <v>39</v>
      </c>
      <c r="B65" s="30"/>
      <c r="C65" s="31"/>
      <c r="D65" s="32">
        <f t="shared" ref="D65:M65" si="14">SUM(D66:D72)</f>
        <v>1686898</v>
      </c>
      <c r="E65" s="32">
        <f t="shared" si="14"/>
        <v>0</v>
      </c>
      <c r="F65" s="32">
        <f t="shared" si="14"/>
        <v>0</v>
      </c>
      <c r="G65" s="32">
        <f t="shared" si="14"/>
        <v>6375</v>
      </c>
      <c r="H65" s="32">
        <f t="shared" si="14"/>
        <v>0</v>
      </c>
      <c r="I65" s="32">
        <f t="shared" si="14"/>
        <v>2821759</v>
      </c>
      <c r="J65" s="32">
        <f t="shared" si="14"/>
        <v>0</v>
      </c>
      <c r="K65" s="32">
        <f t="shared" si="14"/>
        <v>0</v>
      </c>
      <c r="L65" s="32">
        <f t="shared" si="14"/>
        <v>0</v>
      </c>
      <c r="M65" s="32">
        <f t="shared" si="14"/>
        <v>0</v>
      </c>
      <c r="N65" s="32">
        <f>SUM(D65:M65)</f>
        <v>4515032</v>
      </c>
      <c r="O65" s="45">
        <f t="shared" si="8"/>
        <v>421.06052410705956</v>
      </c>
      <c r="P65" s="9"/>
    </row>
    <row r="66" spans="1:119">
      <c r="A66" s="12"/>
      <c r="B66" s="25">
        <v>381</v>
      </c>
      <c r="C66" s="20" t="s">
        <v>66</v>
      </c>
      <c r="D66" s="46">
        <v>1166366</v>
      </c>
      <c r="E66" s="46">
        <v>0</v>
      </c>
      <c r="F66" s="46">
        <v>0</v>
      </c>
      <c r="G66" s="46">
        <v>6375</v>
      </c>
      <c r="H66" s="46">
        <v>0</v>
      </c>
      <c r="I66" s="46">
        <v>460839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1633580</v>
      </c>
      <c r="O66" s="47">
        <f t="shared" si="8"/>
        <v>152.3435605707358</v>
      </c>
      <c r="P66" s="9"/>
    </row>
    <row r="67" spans="1:119">
      <c r="A67" s="12"/>
      <c r="B67" s="25">
        <v>383</v>
      </c>
      <c r="C67" s="20" t="s">
        <v>102</v>
      </c>
      <c r="D67" s="46">
        <v>266566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ref="N67:N72" si="15">SUM(D67:M67)</f>
        <v>266566</v>
      </c>
      <c r="O67" s="47">
        <f t="shared" si="8"/>
        <v>24.859274456775157</v>
      </c>
      <c r="P67" s="9"/>
    </row>
    <row r="68" spans="1:119">
      <c r="A68" s="12"/>
      <c r="B68" s="25">
        <v>384</v>
      </c>
      <c r="C68" s="20" t="s">
        <v>117</v>
      </c>
      <c r="D68" s="46">
        <v>253966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253966</v>
      </c>
      <c r="O68" s="47">
        <f t="shared" si="8"/>
        <v>23.684230159470296</v>
      </c>
      <c r="P68" s="9"/>
    </row>
    <row r="69" spans="1:119">
      <c r="A69" s="12"/>
      <c r="B69" s="25">
        <v>389.2</v>
      </c>
      <c r="C69" s="20" t="s">
        <v>154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322144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322144</v>
      </c>
      <c r="O69" s="47">
        <f>(N69/O$75)</f>
        <v>30.042338897696538</v>
      </c>
      <c r="P69" s="9"/>
    </row>
    <row r="70" spans="1:119">
      <c r="A70" s="12"/>
      <c r="B70" s="25">
        <v>389.3</v>
      </c>
      <c r="C70" s="20" t="s">
        <v>118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210781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5"/>
        <v>210781</v>
      </c>
      <c r="O70" s="47">
        <f>(N70/O$75)</f>
        <v>19.656905716683763</v>
      </c>
      <c r="P70" s="9"/>
    </row>
    <row r="71" spans="1:119">
      <c r="A71" s="12"/>
      <c r="B71" s="25">
        <v>389.5</v>
      </c>
      <c r="C71" s="20" t="s">
        <v>119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684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5"/>
        <v>684</v>
      </c>
      <c r="O71" s="47">
        <f>(N71/O$75)</f>
        <v>6.3788118996549473E-2</v>
      </c>
      <c r="P71" s="9"/>
    </row>
    <row r="72" spans="1:119" ht="15.75" thickBot="1">
      <c r="A72" s="12"/>
      <c r="B72" s="25">
        <v>389.7</v>
      </c>
      <c r="C72" s="20" t="s">
        <v>139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1827311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1827311</v>
      </c>
      <c r="O72" s="47">
        <f>(N72/O$75)</f>
        <v>170.41042618670147</v>
      </c>
      <c r="P72" s="9"/>
    </row>
    <row r="73" spans="1:119" ht="16.5" thickBot="1">
      <c r="A73" s="14" t="s">
        <v>51</v>
      </c>
      <c r="B73" s="23"/>
      <c r="C73" s="22"/>
      <c r="D73" s="15">
        <f t="shared" ref="D73:M73" si="16">SUM(D5,D19,D23,D37,D51,D56,D65)</f>
        <v>10822869</v>
      </c>
      <c r="E73" s="15">
        <f t="shared" si="16"/>
        <v>479819</v>
      </c>
      <c r="F73" s="15">
        <f t="shared" si="16"/>
        <v>0</v>
      </c>
      <c r="G73" s="15">
        <f t="shared" si="16"/>
        <v>1129651</v>
      </c>
      <c r="H73" s="15">
        <f t="shared" si="16"/>
        <v>0</v>
      </c>
      <c r="I73" s="15">
        <f t="shared" si="16"/>
        <v>12044436</v>
      </c>
      <c r="J73" s="15">
        <f t="shared" si="16"/>
        <v>0</v>
      </c>
      <c r="K73" s="15">
        <f t="shared" si="16"/>
        <v>3914755</v>
      </c>
      <c r="L73" s="15">
        <f t="shared" si="16"/>
        <v>0</v>
      </c>
      <c r="M73" s="15">
        <f t="shared" si="16"/>
        <v>2497990</v>
      </c>
      <c r="N73" s="15">
        <f>SUM(D73:M73)</f>
        <v>30889520</v>
      </c>
      <c r="O73" s="38">
        <f>(N73/O$75)</f>
        <v>2880.6789144828872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40"/>
      <c r="B75" s="41"/>
      <c r="C75" s="41"/>
      <c r="D75" s="42"/>
      <c r="E75" s="42"/>
      <c r="F75" s="42"/>
      <c r="G75" s="42"/>
      <c r="H75" s="42"/>
      <c r="I75" s="42"/>
      <c r="J75" s="42"/>
      <c r="K75" s="42"/>
      <c r="L75" s="51" t="s">
        <v>161</v>
      </c>
      <c r="M75" s="51"/>
      <c r="N75" s="51"/>
      <c r="O75" s="43">
        <v>10723</v>
      </c>
    </row>
    <row r="76" spans="1:119">
      <c r="A76" s="52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  <row r="77" spans="1:119" ht="15.75" customHeight="1" thickBot="1">
      <c r="A77" s="55" t="s">
        <v>84</v>
      </c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7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77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157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70</v>
      </c>
      <c r="B3" s="65"/>
      <c r="C3" s="66"/>
      <c r="D3" s="70" t="s">
        <v>33</v>
      </c>
      <c r="E3" s="71"/>
      <c r="F3" s="71"/>
      <c r="G3" s="71"/>
      <c r="H3" s="72"/>
      <c r="I3" s="70" t="s">
        <v>34</v>
      </c>
      <c r="J3" s="72"/>
      <c r="K3" s="70" t="s">
        <v>36</v>
      </c>
      <c r="L3" s="72"/>
      <c r="M3" s="36"/>
      <c r="N3" s="37"/>
      <c r="O3" s="73" t="s">
        <v>75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35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SUM(D6:D18)</f>
        <v>4593980</v>
      </c>
      <c r="E5" s="27">
        <f t="shared" si="0"/>
        <v>436394</v>
      </c>
      <c r="F5" s="27">
        <f t="shared" si="0"/>
        <v>936623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5966997</v>
      </c>
      <c r="O5" s="33">
        <f t="shared" ref="O5:O36" si="1">(N5/O$77)</f>
        <v>560.33402197389421</v>
      </c>
      <c r="P5" s="6"/>
    </row>
    <row r="6" spans="1:133">
      <c r="A6" s="12"/>
      <c r="B6" s="25">
        <v>311</v>
      </c>
      <c r="C6" s="20" t="s">
        <v>2</v>
      </c>
      <c r="D6" s="46">
        <v>2381346</v>
      </c>
      <c r="E6" s="46">
        <v>436394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2817740</v>
      </c>
      <c r="O6" s="47">
        <f t="shared" si="1"/>
        <v>264.60137102075311</v>
      </c>
      <c r="P6" s="9"/>
    </row>
    <row r="7" spans="1:133">
      <c r="A7" s="12"/>
      <c r="B7" s="25">
        <v>312.41000000000003</v>
      </c>
      <c r="C7" s="20" t="s">
        <v>97</v>
      </c>
      <c r="D7" s="46">
        <v>314569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8" si="2">SUM(D7:M7)</f>
        <v>314569</v>
      </c>
      <c r="O7" s="47">
        <f t="shared" si="1"/>
        <v>29.53976899239365</v>
      </c>
      <c r="P7" s="9"/>
    </row>
    <row r="8" spans="1:133">
      <c r="A8" s="12"/>
      <c r="B8" s="25">
        <v>312.42</v>
      </c>
      <c r="C8" s="20" t="s">
        <v>98</v>
      </c>
      <c r="D8" s="46">
        <v>211468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211468</v>
      </c>
      <c r="O8" s="47">
        <f t="shared" si="1"/>
        <v>19.858014837073902</v>
      </c>
      <c r="P8" s="9"/>
    </row>
    <row r="9" spans="1:133">
      <c r="A9" s="12"/>
      <c r="B9" s="25">
        <v>312.51</v>
      </c>
      <c r="C9" s="20" t="s">
        <v>105</v>
      </c>
      <c r="D9" s="46">
        <v>73764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73764</v>
      </c>
      <c r="O9" s="47">
        <f t="shared" si="1"/>
        <v>6.9268475913231287</v>
      </c>
      <c r="P9" s="9"/>
    </row>
    <row r="10" spans="1:133">
      <c r="A10" s="12"/>
      <c r="B10" s="25">
        <v>312.52</v>
      </c>
      <c r="C10" s="20" t="s">
        <v>106</v>
      </c>
      <c r="D10" s="46">
        <v>72068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72068</v>
      </c>
      <c r="O10" s="47">
        <f t="shared" si="1"/>
        <v>6.7675838106864497</v>
      </c>
      <c r="P10" s="9"/>
    </row>
    <row r="11" spans="1:133">
      <c r="A11" s="12"/>
      <c r="B11" s="25">
        <v>312.60000000000002</v>
      </c>
      <c r="C11" s="20" t="s">
        <v>11</v>
      </c>
      <c r="D11" s="46">
        <v>0</v>
      </c>
      <c r="E11" s="46">
        <v>0</v>
      </c>
      <c r="F11" s="46">
        <v>936623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936623</v>
      </c>
      <c r="O11" s="47">
        <f t="shared" si="1"/>
        <v>87.954080195323499</v>
      </c>
      <c r="P11" s="9"/>
    </row>
    <row r="12" spans="1:133">
      <c r="A12" s="12"/>
      <c r="B12" s="25">
        <v>314.10000000000002</v>
      </c>
      <c r="C12" s="20" t="s">
        <v>12</v>
      </c>
      <c r="D12" s="46">
        <v>863351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863351</v>
      </c>
      <c r="O12" s="47">
        <f t="shared" si="1"/>
        <v>81.073434125269983</v>
      </c>
      <c r="P12" s="9"/>
    </row>
    <row r="13" spans="1:133">
      <c r="A13" s="12"/>
      <c r="B13" s="25">
        <v>314.3</v>
      </c>
      <c r="C13" s="20" t="s">
        <v>13</v>
      </c>
      <c r="D13" s="46">
        <v>196355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196355</v>
      </c>
      <c r="O13" s="47">
        <f t="shared" si="1"/>
        <v>18.438820546530192</v>
      </c>
      <c r="P13" s="9"/>
    </row>
    <row r="14" spans="1:133">
      <c r="A14" s="12"/>
      <c r="B14" s="25">
        <v>314.39999999999998</v>
      </c>
      <c r="C14" s="20" t="s">
        <v>14</v>
      </c>
      <c r="D14" s="46">
        <v>84871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84871</v>
      </c>
      <c r="O14" s="47">
        <f t="shared" si="1"/>
        <v>7.9698563245375151</v>
      </c>
      <c r="P14" s="9"/>
    </row>
    <row r="15" spans="1:133">
      <c r="A15" s="12"/>
      <c r="B15" s="25">
        <v>314.7</v>
      </c>
      <c r="C15" s="20" t="s">
        <v>15</v>
      </c>
      <c r="D15" s="46">
        <v>88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88</v>
      </c>
      <c r="O15" s="47">
        <f t="shared" si="1"/>
        <v>8.2636867311484639E-3</v>
      </c>
      <c r="P15" s="9"/>
    </row>
    <row r="16" spans="1:133">
      <c r="A16" s="12"/>
      <c r="B16" s="25">
        <v>314.8</v>
      </c>
      <c r="C16" s="20" t="s">
        <v>16</v>
      </c>
      <c r="D16" s="46">
        <v>759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759</v>
      </c>
      <c r="O16" s="47">
        <f t="shared" si="1"/>
        <v>7.1274298056155511E-2</v>
      </c>
      <c r="P16" s="9"/>
    </row>
    <row r="17" spans="1:16">
      <c r="A17" s="12"/>
      <c r="B17" s="25">
        <v>314.89999999999998</v>
      </c>
      <c r="C17" s="20" t="s">
        <v>146</v>
      </c>
      <c r="D17" s="46">
        <v>325041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325041</v>
      </c>
      <c r="O17" s="47">
        <f t="shared" si="1"/>
        <v>30.52314771340032</v>
      </c>
      <c r="P17" s="9"/>
    </row>
    <row r="18" spans="1:16">
      <c r="A18" s="12"/>
      <c r="B18" s="25">
        <v>315</v>
      </c>
      <c r="C18" s="20" t="s">
        <v>107</v>
      </c>
      <c r="D18" s="46">
        <v>70300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2"/>
        <v>70300</v>
      </c>
      <c r="O18" s="47">
        <f t="shared" si="1"/>
        <v>6.6015588318151943</v>
      </c>
      <c r="P18" s="9"/>
    </row>
    <row r="19" spans="1:16" ht="15.75">
      <c r="A19" s="29" t="s">
        <v>18</v>
      </c>
      <c r="B19" s="30"/>
      <c r="C19" s="31"/>
      <c r="D19" s="32">
        <f t="shared" ref="D19:M19" si="3">SUM(D20:D22)</f>
        <v>2259082</v>
      </c>
      <c r="E19" s="32">
        <f t="shared" si="3"/>
        <v>0</v>
      </c>
      <c r="F19" s="32">
        <f t="shared" si="3"/>
        <v>0</v>
      </c>
      <c r="G19" s="32">
        <f t="shared" si="3"/>
        <v>0</v>
      </c>
      <c r="H19" s="32">
        <f t="shared" si="3"/>
        <v>0</v>
      </c>
      <c r="I19" s="32">
        <f t="shared" si="3"/>
        <v>0</v>
      </c>
      <c r="J19" s="32">
        <f t="shared" si="3"/>
        <v>0</v>
      </c>
      <c r="K19" s="32">
        <f t="shared" si="3"/>
        <v>0</v>
      </c>
      <c r="L19" s="32">
        <f t="shared" si="3"/>
        <v>0</v>
      </c>
      <c r="M19" s="32">
        <f t="shared" si="3"/>
        <v>0</v>
      </c>
      <c r="N19" s="44">
        <f t="shared" ref="N19:N28" si="4">SUM(D19:M19)</f>
        <v>2259082</v>
      </c>
      <c r="O19" s="45">
        <f t="shared" si="1"/>
        <v>212.14029486336744</v>
      </c>
      <c r="P19" s="10"/>
    </row>
    <row r="20" spans="1:16">
      <c r="A20" s="12"/>
      <c r="B20" s="25">
        <v>322</v>
      </c>
      <c r="C20" s="20" t="s">
        <v>0</v>
      </c>
      <c r="D20" s="46">
        <v>171739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171739</v>
      </c>
      <c r="O20" s="47">
        <f t="shared" si="1"/>
        <v>16.127241994553479</v>
      </c>
      <c r="P20" s="9"/>
    </row>
    <row r="21" spans="1:16">
      <c r="A21" s="12"/>
      <c r="B21" s="25">
        <v>323.10000000000002</v>
      </c>
      <c r="C21" s="20" t="s">
        <v>87</v>
      </c>
      <c r="D21" s="46">
        <v>797257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797257</v>
      </c>
      <c r="O21" s="47">
        <f t="shared" si="1"/>
        <v>74.866841956991266</v>
      </c>
      <c r="P21" s="9"/>
    </row>
    <row r="22" spans="1:16">
      <c r="A22" s="12"/>
      <c r="B22" s="25">
        <v>325.2</v>
      </c>
      <c r="C22" s="20" t="s">
        <v>147</v>
      </c>
      <c r="D22" s="46">
        <v>1290086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1290086</v>
      </c>
      <c r="O22" s="47">
        <f t="shared" si="1"/>
        <v>121.14621091182271</v>
      </c>
      <c r="P22" s="9"/>
    </row>
    <row r="23" spans="1:16" ht="15.75">
      <c r="A23" s="29" t="s">
        <v>20</v>
      </c>
      <c r="B23" s="30"/>
      <c r="C23" s="31"/>
      <c r="D23" s="32">
        <f t="shared" ref="D23:M23" si="5">SUM(D24:D40)</f>
        <v>1126564</v>
      </c>
      <c r="E23" s="32">
        <f t="shared" si="5"/>
        <v>0</v>
      </c>
      <c r="F23" s="32">
        <f t="shared" si="5"/>
        <v>2294855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3421419</v>
      </c>
      <c r="O23" s="45">
        <f t="shared" si="1"/>
        <v>321.29016809090058</v>
      </c>
      <c r="P23" s="10"/>
    </row>
    <row r="24" spans="1:16">
      <c r="A24" s="12"/>
      <c r="B24" s="25">
        <v>331.2</v>
      </c>
      <c r="C24" s="20" t="s">
        <v>19</v>
      </c>
      <c r="D24" s="46">
        <v>34990</v>
      </c>
      <c r="E24" s="46">
        <v>0</v>
      </c>
      <c r="F24" s="46">
        <v>283000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317990</v>
      </c>
      <c r="O24" s="47">
        <f t="shared" si="1"/>
        <v>29.861019814067049</v>
      </c>
      <c r="P24" s="9"/>
    </row>
    <row r="25" spans="1:16">
      <c r="A25" s="12"/>
      <c r="B25" s="25">
        <v>331.39</v>
      </c>
      <c r="C25" s="20" t="s">
        <v>148</v>
      </c>
      <c r="D25" s="46">
        <v>0</v>
      </c>
      <c r="E25" s="46">
        <v>0</v>
      </c>
      <c r="F25" s="46">
        <v>806961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806961</v>
      </c>
      <c r="O25" s="47">
        <f t="shared" si="1"/>
        <v>75.778101230162463</v>
      </c>
      <c r="P25" s="9"/>
    </row>
    <row r="26" spans="1:16">
      <c r="A26" s="12"/>
      <c r="B26" s="25">
        <v>331.5</v>
      </c>
      <c r="C26" s="20" t="s">
        <v>21</v>
      </c>
      <c r="D26" s="46">
        <v>115602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115602</v>
      </c>
      <c r="O26" s="47">
        <f t="shared" si="1"/>
        <v>10.85566719879801</v>
      </c>
      <c r="P26" s="9"/>
    </row>
    <row r="27" spans="1:16">
      <c r="A27" s="12"/>
      <c r="B27" s="25">
        <v>331.7</v>
      </c>
      <c r="C27" s="20" t="s">
        <v>22</v>
      </c>
      <c r="D27" s="46">
        <v>0</v>
      </c>
      <c r="E27" s="46">
        <v>0</v>
      </c>
      <c r="F27" s="46">
        <v>119838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119838</v>
      </c>
      <c r="O27" s="47">
        <f t="shared" si="1"/>
        <v>11.253451028265564</v>
      </c>
      <c r="P27" s="9"/>
    </row>
    <row r="28" spans="1:16">
      <c r="A28" s="12"/>
      <c r="B28" s="25">
        <v>333</v>
      </c>
      <c r="C28" s="20" t="s">
        <v>81</v>
      </c>
      <c r="D28" s="46">
        <v>11428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11428</v>
      </c>
      <c r="O28" s="47">
        <f t="shared" si="1"/>
        <v>1.0731524086768711</v>
      </c>
      <c r="P28" s="9"/>
    </row>
    <row r="29" spans="1:16">
      <c r="A29" s="12"/>
      <c r="B29" s="25">
        <v>334.42</v>
      </c>
      <c r="C29" s="20" t="s">
        <v>149</v>
      </c>
      <c r="D29" s="46">
        <v>0</v>
      </c>
      <c r="E29" s="46">
        <v>0</v>
      </c>
      <c r="F29" s="46">
        <v>189193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7" si="6">SUM(D29:M29)</f>
        <v>189193</v>
      </c>
      <c r="O29" s="47">
        <f t="shared" si="1"/>
        <v>17.766269133251949</v>
      </c>
      <c r="P29" s="9"/>
    </row>
    <row r="30" spans="1:16">
      <c r="A30" s="12"/>
      <c r="B30" s="25">
        <v>334.5</v>
      </c>
      <c r="C30" s="20" t="s">
        <v>109</v>
      </c>
      <c r="D30" s="46">
        <v>13526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13526</v>
      </c>
      <c r="O30" s="47">
        <f t="shared" si="1"/>
        <v>1.2701662127899334</v>
      </c>
      <c r="P30" s="9"/>
    </row>
    <row r="31" spans="1:16">
      <c r="A31" s="12"/>
      <c r="B31" s="25">
        <v>334.7</v>
      </c>
      <c r="C31" s="20" t="s">
        <v>24</v>
      </c>
      <c r="D31" s="46">
        <v>0</v>
      </c>
      <c r="E31" s="46">
        <v>0</v>
      </c>
      <c r="F31" s="46">
        <v>50000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50000</v>
      </c>
      <c r="O31" s="47">
        <f t="shared" si="1"/>
        <v>4.6952765517889006</v>
      </c>
      <c r="P31" s="9"/>
    </row>
    <row r="32" spans="1:16">
      <c r="A32" s="12"/>
      <c r="B32" s="25">
        <v>335.12</v>
      </c>
      <c r="C32" s="20" t="s">
        <v>110</v>
      </c>
      <c r="D32" s="46">
        <v>409948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409948</v>
      </c>
      <c r="O32" s="47">
        <f t="shared" si="1"/>
        <v>38.496384637055122</v>
      </c>
      <c r="P32" s="9"/>
    </row>
    <row r="33" spans="1:16">
      <c r="A33" s="12"/>
      <c r="B33" s="25">
        <v>335.14</v>
      </c>
      <c r="C33" s="20" t="s">
        <v>111</v>
      </c>
      <c r="D33" s="46">
        <v>4131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4131</v>
      </c>
      <c r="O33" s="47">
        <f t="shared" si="1"/>
        <v>0.38792374870879892</v>
      </c>
      <c r="P33" s="9"/>
    </row>
    <row r="34" spans="1:16">
      <c r="A34" s="12"/>
      <c r="B34" s="25">
        <v>335.15</v>
      </c>
      <c r="C34" s="20" t="s">
        <v>112</v>
      </c>
      <c r="D34" s="46">
        <v>9125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9125</v>
      </c>
      <c r="O34" s="47">
        <f t="shared" si="1"/>
        <v>0.85688797070147427</v>
      </c>
      <c r="P34" s="9"/>
    </row>
    <row r="35" spans="1:16">
      <c r="A35" s="12"/>
      <c r="B35" s="25">
        <v>335.16</v>
      </c>
      <c r="C35" s="20" t="s">
        <v>113</v>
      </c>
      <c r="D35" s="46">
        <v>505012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505012</v>
      </c>
      <c r="O35" s="47">
        <f t="shared" si="1"/>
        <v>47.423420039440323</v>
      </c>
      <c r="P35" s="9"/>
    </row>
    <row r="36" spans="1:16">
      <c r="A36" s="12"/>
      <c r="B36" s="25">
        <v>335.21</v>
      </c>
      <c r="C36" s="20" t="s">
        <v>29</v>
      </c>
      <c r="D36" s="46">
        <v>2860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2860</v>
      </c>
      <c r="O36" s="47">
        <f t="shared" si="1"/>
        <v>0.26856981876232511</v>
      </c>
      <c r="P36" s="9"/>
    </row>
    <row r="37" spans="1:16">
      <c r="A37" s="12"/>
      <c r="B37" s="25">
        <v>335.49</v>
      </c>
      <c r="C37" s="20" t="s">
        <v>92</v>
      </c>
      <c r="D37" s="46">
        <v>10024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10024</v>
      </c>
      <c r="O37" s="47">
        <f t="shared" ref="O37:O68" si="7">(N37/O$77)</f>
        <v>0.94130904310263874</v>
      </c>
      <c r="P37" s="9"/>
    </row>
    <row r="38" spans="1:16">
      <c r="A38" s="12"/>
      <c r="B38" s="25">
        <v>337.2</v>
      </c>
      <c r="C38" s="20" t="s">
        <v>31</v>
      </c>
      <c r="D38" s="46">
        <v>4918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4918</v>
      </c>
      <c r="O38" s="47">
        <f t="shared" si="7"/>
        <v>0.46182740163395625</v>
      </c>
      <c r="P38" s="9"/>
    </row>
    <row r="39" spans="1:16">
      <c r="A39" s="12"/>
      <c r="B39" s="25">
        <v>337.3</v>
      </c>
      <c r="C39" s="20" t="s">
        <v>153</v>
      </c>
      <c r="D39" s="46">
        <v>0</v>
      </c>
      <c r="E39" s="46">
        <v>0</v>
      </c>
      <c r="F39" s="46">
        <v>845863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845863</v>
      </c>
      <c r="O39" s="47">
        <f t="shared" si="7"/>
        <v>79.431214198516287</v>
      </c>
      <c r="P39" s="9"/>
    </row>
    <row r="40" spans="1:16">
      <c r="A40" s="12"/>
      <c r="B40" s="25">
        <v>338</v>
      </c>
      <c r="C40" s="20" t="s">
        <v>32</v>
      </c>
      <c r="D40" s="46">
        <v>5000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5000</v>
      </c>
      <c r="O40" s="47">
        <f t="shared" si="7"/>
        <v>0.46952765517889006</v>
      </c>
      <c r="P40" s="9"/>
    </row>
    <row r="41" spans="1:16" ht="15.75">
      <c r="A41" s="29" t="s">
        <v>37</v>
      </c>
      <c r="B41" s="30"/>
      <c r="C41" s="31"/>
      <c r="D41" s="32">
        <f t="shared" ref="D41:M41" si="8">SUM(D42:D52)</f>
        <v>207554</v>
      </c>
      <c r="E41" s="32">
        <f t="shared" si="8"/>
        <v>0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7930030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8137584</v>
      </c>
      <c r="O41" s="45">
        <f t="shared" si="7"/>
        <v>764.16414686825055</v>
      </c>
      <c r="P41" s="10"/>
    </row>
    <row r="42" spans="1:16">
      <c r="A42" s="12"/>
      <c r="B42" s="25">
        <v>341.1</v>
      </c>
      <c r="C42" s="20" t="s">
        <v>150</v>
      </c>
      <c r="D42" s="46">
        <v>7176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7176</v>
      </c>
      <c r="O42" s="47">
        <f t="shared" si="7"/>
        <v>0.67386609071274295</v>
      </c>
      <c r="P42" s="9"/>
    </row>
    <row r="43" spans="1:16">
      <c r="A43" s="12"/>
      <c r="B43" s="25">
        <v>342.1</v>
      </c>
      <c r="C43" s="20" t="s">
        <v>40</v>
      </c>
      <c r="D43" s="46">
        <v>59377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2" si="9">SUM(D43:M43)</f>
        <v>59377</v>
      </c>
      <c r="O43" s="47">
        <f t="shared" si="7"/>
        <v>5.5758287163113911</v>
      </c>
      <c r="P43" s="9"/>
    </row>
    <row r="44" spans="1:16">
      <c r="A44" s="12"/>
      <c r="B44" s="25">
        <v>342.2</v>
      </c>
      <c r="C44" s="20" t="s">
        <v>41</v>
      </c>
      <c r="D44" s="46">
        <v>46692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46692</v>
      </c>
      <c r="O44" s="47">
        <f t="shared" si="7"/>
        <v>4.3846370551225471</v>
      </c>
      <c r="P44" s="9"/>
    </row>
    <row r="45" spans="1:16">
      <c r="A45" s="12"/>
      <c r="B45" s="25">
        <v>343.4</v>
      </c>
      <c r="C45" s="20" t="s">
        <v>43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1845477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1845477</v>
      </c>
      <c r="O45" s="47">
        <f t="shared" si="7"/>
        <v>173.30049769931449</v>
      </c>
      <c r="P45" s="9"/>
    </row>
    <row r="46" spans="1:16">
      <c r="A46" s="12"/>
      <c r="B46" s="25">
        <v>343.6</v>
      </c>
      <c r="C46" s="20" t="s">
        <v>44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5218273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5218273</v>
      </c>
      <c r="O46" s="47">
        <f t="shared" si="7"/>
        <v>490.02469715466242</v>
      </c>
      <c r="P46" s="9"/>
    </row>
    <row r="47" spans="1:16">
      <c r="A47" s="12"/>
      <c r="B47" s="25">
        <v>343.8</v>
      </c>
      <c r="C47" s="20" t="s">
        <v>45</v>
      </c>
      <c r="D47" s="46">
        <v>66841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66841</v>
      </c>
      <c r="O47" s="47">
        <f t="shared" si="7"/>
        <v>6.276739599962438</v>
      </c>
      <c r="P47" s="9"/>
    </row>
    <row r="48" spans="1:16">
      <c r="A48" s="12"/>
      <c r="B48" s="25">
        <v>344.1</v>
      </c>
      <c r="C48" s="20" t="s">
        <v>114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866280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866280</v>
      </c>
      <c r="O48" s="47">
        <f t="shared" si="7"/>
        <v>81.348483425673777</v>
      </c>
      <c r="P48" s="9"/>
    </row>
    <row r="49" spans="1:16">
      <c r="A49" s="12"/>
      <c r="B49" s="25">
        <v>346.4</v>
      </c>
      <c r="C49" s="20" t="s">
        <v>48</v>
      </c>
      <c r="D49" s="46">
        <v>570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570</v>
      </c>
      <c r="O49" s="47">
        <f t="shared" si="7"/>
        <v>5.3526152690393465E-2</v>
      </c>
      <c r="P49" s="9"/>
    </row>
    <row r="50" spans="1:16">
      <c r="A50" s="12"/>
      <c r="B50" s="25">
        <v>347.2</v>
      </c>
      <c r="C50" s="20" t="s">
        <v>49</v>
      </c>
      <c r="D50" s="46">
        <v>9730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9730</v>
      </c>
      <c r="O50" s="47">
        <f t="shared" si="7"/>
        <v>0.91370081697812</v>
      </c>
      <c r="P50" s="9"/>
    </row>
    <row r="51" spans="1:16">
      <c r="A51" s="12"/>
      <c r="B51" s="25">
        <v>347.3</v>
      </c>
      <c r="C51" s="20" t="s">
        <v>101</v>
      </c>
      <c r="D51" s="46">
        <v>3655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3655</v>
      </c>
      <c r="O51" s="47">
        <f t="shared" si="7"/>
        <v>0.34322471593576864</v>
      </c>
      <c r="P51" s="9"/>
    </row>
    <row r="52" spans="1:16">
      <c r="A52" s="12"/>
      <c r="B52" s="25">
        <v>347.5</v>
      </c>
      <c r="C52" s="20" t="s">
        <v>50</v>
      </c>
      <c r="D52" s="46">
        <v>13513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13513</v>
      </c>
      <c r="O52" s="47">
        <f t="shared" si="7"/>
        <v>1.2689454408864682</v>
      </c>
      <c r="P52" s="9"/>
    </row>
    <row r="53" spans="1:16" ht="15.75">
      <c r="A53" s="29" t="s">
        <v>38</v>
      </c>
      <c r="B53" s="30"/>
      <c r="C53" s="31"/>
      <c r="D53" s="32">
        <f t="shared" ref="D53:M53" si="10">SUM(D54:D57)</f>
        <v>343332</v>
      </c>
      <c r="E53" s="32">
        <f t="shared" si="10"/>
        <v>0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0</v>
      </c>
      <c r="J53" s="32">
        <f t="shared" si="10"/>
        <v>0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 t="shared" ref="N53:N59" si="11">SUM(D53:M53)</f>
        <v>343332</v>
      </c>
      <c r="O53" s="45">
        <f t="shared" si="7"/>
        <v>32.240773781575733</v>
      </c>
      <c r="P53" s="10"/>
    </row>
    <row r="54" spans="1:16">
      <c r="A54" s="13"/>
      <c r="B54" s="39">
        <v>351.1</v>
      </c>
      <c r="C54" s="21" t="s">
        <v>53</v>
      </c>
      <c r="D54" s="46">
        <v>38432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38432</v>
      </c>
      <c r="O54" s="47">
        <f t="shared" si="7"/>
        <v>3.6089773687670204</v>
      </c>
      <c r="P54" s="9"/>
    </row>
    <row r="55" spans="1:16">
      <c r="A55" s="13"/>
      <c r="B55" s="39">
        <v>351.3</v>
      </c>
      <c r="C55" s="21" t="s">
        <v>54</v>
      </c>
      <c r="D55" s="46">
        <v>5282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5282</v>
      </c>
      <c r="O55" s="47">
        <f t="shared" si="7"/>
        <v>0.49600901493097943</v>
      </c>
      <c r="P55" s="9"/>
    </row>
    <row r="56" spans="1:16">
      <c r="A56" s="13"/>
      <c r="B56" s="39">
        <v>354</v>
      </c>
      <c r="C56" s="21" t="s">
        <v>82</v>
      </c>
      <c r="D56" s="46">
        <v>256240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256240</v>
      </c>
      <c r="O56" s="47">
        <f t="shared" si="7"/>
        <v>24.062353272607755</v>
      </c>
      <c r="P56" s="9"/>
    </row>
    <row r="57" spans="1:16">
      <c r="A57" s="13"/>
      <c r="B57" s="39">
        <v>359</v>
      </c>
      <c r="C57" s="21" t="s">
        <v>55</v>
      </c>
      <c r="D57" s="46">
        <v>43378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43378</v>
      </c>
      <c r="O57" s="47">
        <f t="shared" si="7"/>
        <v>4.0734341252699782</v>
      </c>
      <c r="P57" s="9"/>
    </row>
    <row r="58" spans="1:16" ht="15.75">
      <c r="A58" s="29" t="s">
        <v>3</v>
      </c>
      <c r="B58" s="30"/>
      <c r="C58" s="31"/>
      <c r="D58" s="32">
        <f t="shared" ref="D58:M58" si="12">SUM(D59:D67)</f>
        <v>565618</v>
      </c>
      <c r="E58" s="32">
        <f t="shared" si="12"/>
        <v>19</v>
      </c>
      <c r="F58" s="32">
        <f t="shared" si="12"/>
        <v>13000</v>
      </c>
      <c r="G58" s="32">
        <f t="shared" si="12"/>
        <v>0</v>
      </c>
      <c r="H58" s="32">
        <f t="shared" si="12"/>
        <v>0</v>
      </c>
      <c r="I58" s="32">
        <f t="shared" si="12"/>
        <v>358442</v>
      </c>
      <c r="J58" s="32">
        <f t="shared" si="12"/>
        <v>0</v>
      </c>
      <c r="K58" s="32">
        <f t="shared" si="12"/>
        <v>4421291</v>
      </c>
      <c r="L58" s="32">
        <f t="shared" si="12"/>
        <v>0</v>
      </c>
      <c r="M58" s="32">
        <f t="shared" si="12"/>
        <v>0</v>
      </c>
      <c r="N58" s="32">
        <f t="shared" si="11"/>
        <v>5358370</v>
      </c>
      <c r="O58" s="45">
        <f t="shared" si="7"/>
        <v>503.18058033618178</v>
      </c>
      <c r="P58" s="10"/>
    </row>
    <row r="59" spans="1:16">
      <c r="A59" s="12"/>
      <c r="B59" s="25">
        <v>361.1</v>
      </c>
      <c r="C59" s="20" t="s">
        <v>56</v>
      </c>
      <c r="D59" s="46">
        <v>2735</v>
      </c>
      <c r="E59" s="46">
        <v>19</v>
      </c>
      <c r="F59" s="46">
        <v>0</v>
      </c>
      <c r="G59" s="46">
        <v>0</v>
      </c>
      <c r="H59" s="46">
        <v>0</v>
      </c>
      <c r="I59" s="46">
        <v>9468</v>
      </c>
      <c r="J59" s="46">
        <v>0</v>
      </c>
      <c r="K59" s="46">
        <v>128477</v>
      </c>
      <c r="L59" s="46">
        <v>0</v>
      </c>
      <c r="M59" s="46">
        <v>0</v>
      </c>
      <c r="N59" s="46">
        <f t="shared" si="11"/>
        <v>140699</v>
      </c>
      <c r="O59" s="47">
        <f t="shared" si="7"/>
        <v>13.212414311202929</v>
      </c>
      <c r="P59" s="9"/>
    </row>
    <row r="60" spans="1:16">
      <c r="A60" s="12"/>
      <c r="B60" s="25">
        <v>361.2</v>
      </c>
      <c r="C60" s="20" t="s">
        <v>57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1064779</v>
      </c>
      <c r="L60" s="46">
        <v>0</v>
      </c>
      <c r="M60" s="46">
        <v>0</v>
      </c>
      <c r="N60" s="46">
        <f t="shared" ref="N60:N67" si="13">SUM(D60:M60)</f>
        <v>1064779</v>
      </c>
      <c r="O60" s="47">
        <f t="shared" si="7"/>
        <v>99.988637430744674</v>
      </c>
      <c r="P60" s="9"/>
    </row>
    <row r="61" spans="1:16">
      <c r="A61" s="12"/>
      <c r="B61" s="25">
        <v>361.3</v>
      </c>
      <c r="C61" s="20" t="s">
        <v>58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1254807</v>
      </c>
      <c r="L61" s="46">
        <v>0</v>
      </c>
      <c r="M61" s="46">
        <v>0</v>
      </c>
      <c r="N61" s="46">
        <f t="shared" si="13"/>
        <v>1254807</v>
      </c>
      <c r="O61" s="47">
        <f t="shared" si="7"/>
        <v>117.83331768241149</v>
      </c>
      <c r="P61" s="9"/>
    </row>
    <row r="62" spans="1:16">
      <c r="A62" s="12"/>
      <c r="B62" s="25">
        <v>362</v>
      </c>
      <c r="C62" s="20" t="s">
        <v>59</v>
      </c>
      <c r="D62" s="46">
        <v>2041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2041</v>
      </c>
      <c r="O62" s="47">
        <f t="shared" si="7"/>
        <v>0.19166118884402292</v>
      </c>
      <c r="P62" s="9"/>
    </row>
    <row r="63" spans="1:16">
      <c r="A63" s="12"/>
      <c r="B63" s="25">
        <v>364</v>
      </c>
      <c r="C63" s="20" t="s">
        <v>115</v>
      </c>
      <c r="D63" s="46">
        <v>27060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27060</v>
      </c>
      <c r="O63" s="47">
        <f t="shared" si="7"/>
        <v>2.5410836698281529</v>
      </c>
      <c r="P63" s="9"/>
    </row>
    <row r="64" spans="1:16">
      <c r="A64" s="12"/>
      <c r="B64" s="25">
        <v>365</v>
      </c>
      <c r="C64" s="20" t="s">
        <v>116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1538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1538</v>
      </c>
      <c r="O64" s="47">
        <f t="shared" si="7"/>
        <v>0.14442670673302657</v>
      </c>
      <c r="P64" s="9"/>
    </row>
    <row r="65" spans="1:119">
      <c r="A65" s="12"/>
      <c r="B65" s="25">
        <v>366</v>
      </c>
      <c r="C65" s="20" t="s">
        <v>61</v>
      </c>
      <c r="D65" s="46">
        <v>48286</v>
      </c>
      <c r="E65" s="46">
        <v>0</v>
      </c>
      <c r="F65" s="46">
        <v>9000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57286</v>
      </c>
      <c r="O65" s="47">
        <f t="shared" si="7"/>
        <v>5.3794722509155788</v>
      </c>
      <c r="P65" s="9"/>
    </row>
    <row r="66" spans="1:119">
      <c r="A66" s="12"/>
      <c r="B66" s="25">
        <v>368</v>
      </c>
      <c r="C66" s="20" t="s">
        <v>63</v>
      </c>
      <c r="D66" s="46">
        <v>21008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1973228</v>
      </c>
      <c r="L66" s="46">
        <v>0</v>
      </c>
      <c r="M66" s="46">
        <v>0</v>
      </c>
      <c r="N66" s="46">
        <f t="shared" si="13"/>
        <v>1994236</v>
      </c>
      <c r="O66" s="47">
        <f t="shared" si="7"/>
        <v>187.26979059066579</v>
      </c>
      <c r="P66" s="9"/>
    </row>
    <row r="67" spans="1:119">
      <c r="A67" s="12"/>
      <c r="B67" s="25">
        <v>369.9</v>
      </c>
      <c r="C67" s="20" t="s">
        <v>65</v>
      </c>
      <c r="D67" s="46">
        <v>464488</v>
      </c>
      <c r="E67" s="46">
        <v>0</v>
      </c>
      <c r="F67" s="46">
        <v>4000</v>
      </c>
      <c r="G67" s="46">
        <v>0</v>
      </c>
      <c r="H67" s="46">
        <v>0</v>
      </c>
      <c r="I67" s="46">
        <v>347436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815924</v>
      </c>
      <c r="O67" s="47">
        <f t="shared" si="7"/>
        <v>76.619776504836139</v>
      </c>
      <c r="P67" s="9"/>
    </row>
    <row r="68" spans="1:119" ht="15.75">
      <c r="A68" s="29" t="s">
        <v>39</v>
      </c>
      <c r="B68" s="30"/>
      <c r="C68" s="31"/>
      <c r="D68" s="32">
        <f t="shared" ref="D68:M68" si="14">SUM(D69:D74)</f>
        <v>958580</v>
      </c>
      <c r="E68" s="32">
        <f t="shared" si="14"/>
        <v>0</v>
      </c>
      <c r="F68" s="32">
        <f t="shared" si="14"/>
        <v>1416437</v>
      </c>
      <c r="G68" s="32">
        <f t="shared" si="14"/>
        <v>0</v>
      </c>
      <c r="H68" s="32">
        <f t="shared" si="14"/>
        <v>0</v>
      </c>
      <c r="I68" s="32">
        <f t="shared" si="14"/>
        <v>1552002</v>
      </c>
      <c r="J68" s="32">
        <f t="shared" si="14"/>
        <v>0</v>
      </c>
      <c r="K68" s="32">
        <f t="shared" si="14"/>
        <v>0</v>
      </c>
      <c r="L68" s="32">
        <f t="shared" si="14"/>
        <v>0</v>
      </c>
      <c r="M68" s="32">
        <f t="shared" si="14"/>
        <v>0</v>
      </c>
      <c r="N68" s="32">
        <f t="shared" ref="N68:N75" si="15">SUM(D68:M68)</f>
        <v>3927019</v>
      </c>
      <c r="O68" s="45">
        <f t="shared" si="7"/>
        <v>368.76880458258989</v>
      </c>
      <c r="P68" s="9"/>
    </row>
    <row r="69" spans="1:119">
      <c r="A69" s="12"/>
      <c r="B69" s="25">
        <v>381</v>
      </c>
      <c r="C69" s="20" t="s">
        <v>66</v>
      </c>
      <c r="D69" s="46">
        <v>958580</v>
      </c>
      <c r="E69" s="46">
        <v>0</v>
      </c>
      <c r="F69" s="46">
        <v>736437</v>
      </c>
      <c r="G69" s="46">
        <v>0</v>
      </c>
      <c r="H69" s="46">
        <v>0</v>
      </c>
      <c r="I69" s="46">
        <v>631749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2326766</v>
      </c>
      <c r="O69" s="47">
        <f t="shared" ref="O69:O75" si="16">(N69/O$77)</f>
        <v>218.49619682599305</v>
      </c>
      <c r="P69" s="9"/>
    </row>
    <row r="70" spans="1:119">
      <c r="A70" s="12"/>
      <c r="B70" s="25">
        <v>384</v>
      </c>
      <c r="C70" s="20" t="s">
        <v>117</v>
      </c>
      <c r="D70" s="46">
        <v>0</v>
      </c>
      <c r="E70" s="46">
        <v>0</v>
      </c>
      <c r="F70" s="46">
        <v>680000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5"/>
        <v>680000</v>
      </c>
      <c r="O70" s="47">
        <f t="shared" si="16"/>
        <v>63.855761104329048</v>
      </c>
      <c r="P70" s="9"/>
    </row>
    <row r="71" spans="1:119">
      <c r="A71" s="12"/>
      <c r="B71" s="25">
        <v>389.2</v>
      </c>
      <c r="C71" s="20" t="s">
        <v>154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146467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5"/>
        <v>146467</v>
      </c>
      <c r="O71" s="47">
        <f t="shared" si="16"/>
        <v>13.754061414217297</v>
      </c>
      <c r="P71" s="9"/>
    </row>
    <row r="72" spans="1:119">
      <c r="A72" s="12"/>
      <c r="B72" s="25">
        <v>389.3</v>
      </c>
      <c r="C72" s="20" t="s">
        <v>118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319608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319608</v>
      </c>
      <c r="O72" s="47">
        <f t="shared" si="16"/>
        <v>30.012958963282937</v>
      </c>
      <c r="P72" s="9"/>
    </row>
    <row r="73" spans="1:119">
      <c r="A73" s="12"/>
      <c r="B73" s="25">
        <v>389.5</v>
      </c>
      <c r="C73" s="20" t="s">
        <v>119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684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684</v>
      </c>
      <c r="O73" s="47">
        <f t="shared" si="16"/>
        <v>6.4231383228472161E-2</v>
      </c>
      <c r="P73" s="9"/>
    </row>
    <row r="74" spans="1:119" ht="15.75" thickBot="1">
      <c r="A74" s="12"/>
      <c r="B74" s="25">
        <v>389.7</v>
      </c>
      <c r="C74" s="20" t="s">
        <v>139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453494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453494</v>
      </c>
      <c r="O74" s="47">
        <f t="shared" si="16"/>
        <v>42.58559489153911</v>
      </c>
      <c r="P74" s="9"/>
    </row>
    <row r="75" spans="1:119" ht="16.5" thickBot="1">
      <c r="A75" s="14" t="s">
        <v>51</v>
      </c>
      <c r="B75" s="23"/>
      <c r="C75" s="22"/>
      <c r="D75" s="15">
        <f t="shared" ref="D75:M75" si="17">SUM(D5,D19,D23,D41,D53,D58,D68)</f>
        <v>10054710</v>
      </c>
      <c r="E75" s="15">
        <f t="shared" si="17"/>
        <v>436413</v>
      </c>
      <c r="F75" s="15">
        <f t="shared" si="17"/>
        <v>4660915</v>
      </c>
      <c r="G75" s="15">
        <f t="shared" si="17"/>
        <v>0</v>
      </c>
      <c r="H75" s="15">
        <f t="shared" si="17"/>
        <v>0</v>
      </c>
      <c r="I75" s="15">
        <f t="shared" si="17"/>
        <v>9840474</v>
      </c>
      <c r="J75" s="15">
        <f t="shared" si="17"/>
        <v>0</v>
      </c>
      <c r="K75" s="15">
        <f t="shared" si="17"/>
        <v>4421291</v>
      </c>
      <c r="L75" s="15">
        <f t="shared" si="17"/>
        <v>0</v>
      </c>
      <c r="M75" s="15">
        <f t="shared" si="17"/>
        <v>0</v>
      </c>
      <c r="N75" s="15">
        <f t="shared" si="15"/>
        <v>29413803</v>
      </c>
      <c r="O75" s="38">
        <f t="shared" si="16"/>
        <v>2762.1187904967601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40"/>
      <c r="B77" s="41"/>
      <c r="C77" s="41"/>
      <c r="D77" s="42"/>
      <c r="E77" s="42"/>
      <c r="F77" s="42"/>
      <c r="G77" s="42"/>
      <c r="H77" s="42"/>
      <c r="I77" s="42"/>
      <c r="J77" s="42"/>
      <c r="K77" s="42"/>
      <c r="L77" s="51" t="s">
        <v>158</v>
      </c>
      <c r="M77" s="51"/>
      <c r="N77" s="51"/>
      <c r="O77" s="43">
        <v>10649</v>
      </c>
    </row>
    <row r="78" spans="1:119">
      <c r="A78" s="52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</row>
    <row r="79" spans="1:119" ht="15.75" customHeight="1" thickBot="1">
      <c r="A79" s="55" t="s">
        <v>84</v>
      </c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7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77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152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70</v>
      </c>
      <c r="B3" s="65"/>
      <c r="C3" s="66"/>
      <c r="D3" s="70" t="s">
        <v>33</v>
      </c>
      <c r="E3" s="71"/>
      <c r="F3" s="71"/>
      <c r="G3" s="71"/>
      <c r="H3" s="72"/>
      <c r="I3" s="70" t="s">
        <v>34</v>
      </c>
      <c r="J3" s="72"/>
      <c r="K3" s="70" t="s">
        <v>36</v>
      </c>
      <c r="L3" s="72"/>
      <c r="M3" s="36"/>
      <c r="N3" s="37"/>
      <c r="O3" s="73" t="s">
        <v>75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35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SUM(D6:D18)</f>
        <v>4396461</v>
      </c>
      <c r="E5" s="27">
        <f t="shared" si="0"/>
        <v>317684</v>
      </c>
      <c r="F5" s="27">
        <f t="shared" si="0"/>
        <v>0</v>
      </c>
      <c r="G5" s="27">
        <f t="shared" si="0"/>
        <v>866313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5580458</v>
      </c>
      <c r="O5" s="33">
        <f t="shared" ref="O5:O36" si="1">(N5/O$75)</f>
        <v>523.39692365409871</v>
      </c>
      <c r="P5" s="6"/>
    </row>
    <row r="6" spans="1:133">
      <c r="A6" s="12"/>
      <c r="B6" s="25">
        <v>311</v>
      </c>
      <c r="C6" s="20" t="s">
        <v>2</v>
      </c>
      <c r="D6" s="46">
        <v>2255832</v>
      </c>
      <c r="E6" s="46">
        <v>317684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2573516</v>
      </c>
      <c r="O6" s="47">
        <f t="shared" si="1"/>
        <v>241.37272556743577</v>
      </c>
      <c r="P6" s="9"/>
    </row>
    <row r="7" spans="1:133">
      <c r="A7" s="12"/>
      <c r="B7" s="25">
        <v>312.41000000000003</v>
      </c>
      <c r="C7" s="20" t="s">
        <v>97</v>
      </c>
      <c r="D7" s="46">
        <v>314378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8" si="2">SUM(D7:M7)</f>
        <v>314378</v>
      </c>
      <c r="O7" s="47">
        <f t="shared" si="1"/>
        <v>29.485837553929844</v>
      </c>
      <c r="P7" s="9"/>
    </row>
    <row r="8" spans="1:133">
      <c r="A8" s="12"/>
      <c r="B8" s="25">
        <v>312.42</v>
      </c>
      <c r="C8" s="20" t="s">
        <v>98</v>
      </c>
      <c r="D8" s="46">
        <v>216511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216511</v>
      </c>
      <c r="O8" s="47">
        <f t="shared" si="1"/>
        <v>20.30679047083099</v>
      </c>
      <c r="P8" s="9"/>
    </row>
    <row r="9" spans="1:133">
      <c r="A9" s="12"/>
      <c r="B9" s="25">
        <v>312.51</v>
      </c>
      <c r="C9" s="20" t="s">
        <v>105</v>
      </c>
      <c r="D9" s="46">
        <v>60543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60543</v>
      </c>
      <c r="O9" s="47">
        <f t="shared" si="1"/>
        <v>5.6783905458638158</v>
      </c>
      <c r="P9" s="9"/>
    </row>
    <row r="10" spans="1:133">
      <c r="A10" s="12"/>
      <c r="B10" s="25">
        <v>312.52</v>
      </c>
      <c r="C10" s="20" t="s">
        <v>106</v>
      </c>
      <c r="D10" s="46">
        <v>67554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67554</v>
      </c>
      <c r="O10" s="47">
        <f t="shared" si="1"/>
        <v>6.3359594822734948</v>
      </c>
      <c r="P10" s="9"/>
    </row>
    <row r="11" spans="1:133">
      <c r="A11" s="12"/>
      <c r="B11" s="25">
        <v>312.60000000000002</v>
      </c>
      <c r="C11" s="20" t="s">
        <v>11</v>
      </c>
      <c r="D11" s="46">
        <v>0</v>
      </c>
      <c r="E11" s="46">
        <v>0</v>
      </c>
      <c r="F11" s="46">
        <v>0</v>
      </c>
      <c r="G11" s="46">
        <v>866313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866313</v>
      </c>
      <c r="O11" s="47">
        <f t="shared" si="1"/>
        <v>81.252391671356222</v>
      </c>
      <c r="P11" s="9"/>
    </row>
    <row r="12" spans="1:133">
      <c r="A12" s="12"/>
      <c r="B12" s="25">
        <v>314.10000000000002</v>
      </c>
      <c r="C12" s="20" t="s">
        <v>12</v>
      </c>
      <c r="D12" s="46">
        <v>790456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790456</v>
      </c>
      <c r="O12" s="47">
        <f t="shared" si="1"/>
        <v>74.137685237291322</v>
      </c>
      <c r="P12" s="9"/>
    </row>
    <row r="13" spans="1:133">
      <c r="A13" s="12"/>
      <c r="B13" s="25">
        <v>314.3</v>
      </c>
      <c r="C13" s="20" t="s">
        <v>13</v>
      </c>
      <c r="D13" s="46">
        <v>206705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206705</v>
      </c>
      <c r="O13" s="47">
        <f t="shared" si="1"/>
        <v>19.387075595573062</v>
      </c>
      <c r="P13" s="9"/>
    </row>
    <row r="14" spans="1:133">
      <c r="A14" s="12"/>
      <c r="B14" s="25">
        <v>314.39999999999998</v>
      </c>
      <c r="C14" s="20" t="s">
        <v>14</v>
      </c>
      <c r="D14" s="46">
        <v>79537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79537</v>
      </c>
      <c r="O14" s="47">
        <f t="shared" si="1"/>
        <v>7.4598574376289628</v>
      </c>
      <c r="P14" s="9"/>
    </row>
    <row r="15" spans="1:133">
      <c r="A15" s="12"/>
      <c r="B15" s="25">
        <v>314.7</v>
      </c>
      <c r="C15" s="20" t="s">
        <v>15</v>
      </c>
      <c r="D15" s="46">
        <v>35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35</v>
      </c>
      <c r="O15" s="47">
        <f t="shared" si="1"/>
        <v>3.2826861752016509E-3</v>
      </c>
      <c r="P15" s="9"/>
    </row>
    <row r="16" spans="1:133">
      <c r="A16" s="12"/>
      <c r="B16" s="25">
        <v>314.8</v>
      </c>
      <c r="C16" s="20" t="s">
        <v>16</v>
      </c>
      <c r="D16" s="46">
        <v>787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787</v>
      </c>
      <c r="O16" s="47">
        <f t="shared" si="1"/>
        <v>7.381354342524854E-2</v>
      </c>
      <c r="P16" s="9"/>
    </row>
    <row r="17" spans="1:16">
      <c r="A17" s="12"/>
      <c r="B17" s="25">
        <v>314.89999999999998</v>
      </c>
      <c r="C17" s="20" t="s">
        <v>146</v>
      </c>
      <c r="D17" s="46">
        <v>312340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312340</v>
      </c>
      <c r="O17" s="47">
        <f t="shared" si="1"/>
        <v>29.294691427499529</v>
      </c>
      <c r="P17" s="9"/>
    </row>
    <row r="18" spans="1:16">
      <c r="A18" s="12"/>
      <c r="B18" s="25">
        <v>315</v>
      </c>
      <c r="C18" s="20" t="s">
        <v>107</v>
      </c>
      <c r="D18" s="46">
        <v>91783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2"/>
        <v>91783</v>
      </c>
      <c r="O18" s="47">
        <f t="shared" si="1"/>
        <v>8.6084224348152318</v>
      </c>
      <c r="P18" s="9"/>
    </row>
    <row r="19" spans="1:16" ht="15.75">
      <c r="A19" s="29" t="s">
        <v>18</v>
      </c>
      <c r="B19" s="30"/>
      <c r="C19" s="31"/>
      <c r="D19" s="32">
        <f t="shared" ref="D19:M19" si="3">SUM(D20:D22)</f>
        <v>2621392</v>
      </c>
      <c r="E19" s="32">
        <f t="shared" si="3"/>
        <v>0</v>
      </c>
      <c r="F19" s="32">
        <f t="shared" si="3"/>
        <v>0</v>
      </c>
      <c r="G19" s="32">
        <f t="shared" si="3"/>
        <v>0</v>
      </c>
      <c r="H19" s="32">
        <f t="shared" si="3"/>
        <v>0</v>
      </c>
      <c r="I19" s="32">
        <f t="shared" si="3"/>
        <v>0</v>
      </c>
      <c r="J19" s="32">
        <f t="shared" si="3"/>
        <v>0</v>
      </c>
      <c r="K19" s="32">
        <f t="shared" si="3"/>
        <v>0</v>
      </c>
      <c r="L19" s="32">
        <f t="shared" si="3"/>
        <v>0</v>
      </c>
      <c r="M19" s="32">
        <f t="shared" si="3"/>
        <v>0</v>
      </c>
      <c r="N19" s="44">
        <f t="shared" ref="N19:N27" si="4">SUM(D19:M19)</f>
        <v>2621392</v>
      </c>
      <c r="O19" s="45">
        <f t="shared" si="1"/>
        <v>245.8630650909773</v>
      </c>
      <c r="P19" s="10"/>
    </row>
    <row r="20" spans="1:16">
      <c r="A20" s="12"/>
      <c r="B20" s="25">
        <v>322</v>
      </c>
      <c r="C20" s="20" t="s">
        <v>0</v>
      </c>
      <c r="D20" s="46">
        <v>168390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168390</v>
      </c>
      <c r="O20" s="47">
        <f t="shared" si="1"/>
        <v>15.793472144063028</v>
      </c>
      <c r="P20" s="9"/>
    </row>
    <row r="21" spans="1:16">
      <c r="A21" s="12"/>
      <c r="B21" s="25">
        <v>323.10000000000002</v>
      </c>
      <c r="C21" s="20" t="s">
        <v>87</v>
      </c>
      <c r="D21" s="46">
        <v>799700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799700</v>
      </c>
      <c r="O21" s="47">
        <f t="shared" si="1"/>
        <v>75.004689551678865</v>
      </c>
      <c r="P21" s="9"/>
    </row>
    <row r="22" spans="1:16">
      <c r="A22" s="12"/>
      <c r="B22" s="25">
        <v>325.2</v>
      </c>
      <c r="C22" s="20" t="s">
        <v>147</v>
      </c>
      <c r="D22" s="46">
        <v>1653302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1653302</v>
      </c>
      <c r="O22" s="47">
        <f t="shared" si="1"/>
        <v>155.0649033952354</v>
      </c>
      <c r="P22" s="9"/>
    </row>
    <row r="23" spans="1:16" ht="15.75">
      <c r="A23" s="29" t="s">
        <v>20</v>
      </c>
      <c r="B23" s="30"/>
      <c r="C23" s="31"/>
      <c r="D23" s="32">
        <f t="shared" ref="D23:M23" si="5">SUM(D24:D38)</f>
        <v>982973</v>
      </c>
      <c r="E23" s="32">
        <f t="shared" si="5"/>
        <v>0</v>
      </c>
      <c r="F23" s="32">
        <f t="shared" si="5"/>
        <v>0</v>
      </c>
      <c r="G23" s="32">
        <f t="shared" si="5"/>
        <v>530829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1513802</v>
      </c>
      <c r="O23" s="45">
        <f t="shared" si="1"/>
        <v>141.98105421121741</v>
      </c>
      <c r="P23" s="10"/>
    </row>
    <row r="24" spans="1:16">
      <c r="A24" s="12"/>
      <c r="B24" s="25">
        <v>331.2</v>
      </c>
      <c r="C24" s="20" t="s">
        <v>19</v>
      </c>
      <c r="D24" s="46">
        <v>51618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51618</v>
      </c>
      <c r="O24" s="47">
        <f t="shared" si="1"/>
        <v>4.8413055711873945</v>
      </c>
      <c r="P24" s="9"/>
    </row>
    <row r="25" spans="1:16">
      <c r="A25" s="12"/>
      <c r="B25" s="25">
        <v>331.39</v>
      </c>
      <c r="C25" s="20" t="s">
        <v>148</v>
      </c>
      <c r="D25" s="46">
        <v>0</v>
      </c>
      <c r="E25" s="46">
        <v>0</v>
      </c>
      <c r="F25" s="46">
        <v>0</v>
      </c>
      <c r="G25" s="46">
        <v>243723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243723</v>
      </c>
      <c r="O25" s="47">
        <f t="shared" si="1"/>
        <v>22.859032076533484</v>
      </c>
      <c r="P25" s="9"/>
    </row>
    <row r="26" spans="1:16">
      <c r="A26" s="12"/>
      <c r="B26" s="25">
        <v>333</v>
      </c>
      <c r="C26" s="20" t="s">
        <v>81</v>
      </c>
      <c r="D26" s="46">
        <v>18739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18739</v>
      </c>
      <c r="O26" s="47">
        <f t="shared" si="1"/>
        <v>1.7575501782029639</v>
      </c>
      <c r="P26" s="9"/>
    </row>
    <row r="27" spans="1:16">
      <c r="A27" s="12"/>
      <c r="B27" s="25">
        <v>334.2</v>
      </c>
      <c r="C27" s="20" t="s">
        <v>23</v>
      </c>
      <c r="D27" s="46">
        <v>5144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5144</v>
      </c>
      <c r="O27" s="47">
        <f t="shared" si="1"/>
        <v>0.48246107672106547</v>
      </c>
      <c r="P27" s="9"/>
    </row>
    <row r="28" spans="1:16">
      <c r="A28" s="12"/>
      <c r="B28" s="25">
        <v>334.42</v>
      </c>
      <c r="C28" s="20" t="s">
        <v>149</v>
      </c>
      <c r="D28" s="46">
        <v>0</v>
      </c>
      <c r="E28" s="46">
        <v>0</v>
      </c>
      <c r="F28" s="46">
        <v>0</v>
      </c>
      <c r="G28" s="46">
        <v>199948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6">SUM(D28:M28)</f>
        <v>199948</v>
      </c>
      <c r="O28" s="47">
        <f t="shared" si="1"/>
        <v>18.75332958169199</v>
      </c>
      <c r="P28" s="9"/>
    </row>
    <row r="29" spans="1:16">
      <c r="A29" s="12"/>
      <c r="B29" s="25">
        <v>334.7</v>
      </c>
      <c r="C29" s="20" t="s">
        <v>24</v>
      </c>
      <c r="D29" s="46">
        <v>0</v>
      </c>
      <c r="E29" s="46">
        <v>0</v>
      </c>
      <c r="F29" s="46">
        <v>0</v>
      </c>
      <c r="G29" s="46">
        <v>25000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25000</v>
      </c>
      <c r="O29" s="47">
        <f t="shared" si="1"/>
        <v>2.3447758394297504</v>
      </c>
      <c r="P29" s="9"/>
    </row>
    <row r="30" spans="1:16">
      <c r="A30" s="12"/>
      <c r="B30" s="25">
        <v>335.12</v>
      </c>
      <c r="C30" s="20" t="s">
        <v>110</v>
      </c>
      <c r="D30" s="46">
        <v>405498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405498</v>
      </c>
      <c r="O30" s="47">
        <f t="shared" si="1"/>
        <v>38.032076533483398</v>
      </c>
      <c r="P30" s="9"/>
    </row>
    <row r="31" spans="1:16">
      <c r="A31" s="12"/>
      <c r="B31" s="25">
        <v>335.14</v>
      </c>
      <c r="C31" s="20" t="s">
        <v>111</v>
      </c>
      <c r="D31" s="46">
        <v>4136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4136</v>
      </c>
      <c r="O31" s="47">
        <f t="shared" si="1"/>
        <v>0.38791971487525795</v>
      </c>
      <c r="P31" s="9"/>
    </row>
    <row r="32" spans="1:16">
      <c r="A32" s="12"/>
      <c r="B32" s="25">
        <v>335.15</v>
      </c>
      <c r="C32" s="20" t="s">
        <v>112</v>
      </c>
      <c r="D32" s="46">
        <v>9666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9666</v>
      </c>
      <c r="O32" s="47">
        <f t="shared" si="1"/>
        <v>0.90658413055711873</v>
      </c>
      <c r="P32" s="9"/>
    </row>
    <row r="33" spans="1:16">
      <c r="A33" s="12"/>
      <c r="B33" s="25">
        <v>335.16</v>
      </c>
      <c r="C33" s="20" t="s">
        <v>113</v>
      </c>
      <c r="D33" s="46">
        <v>469189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469189</v>
      </c>
      <c r="O33" s="47">
        <f t="shared" si="1"/>
        <v>44.005721253048208</v>
      </c>
      <c r="P33" s="9"/>
    </row>
    <row r="34" spans="1:16">
      <c r="A34" s="12"/>
      <c r="B34" s="25">
        <v>335.21</v>
      </c>
      <c r="C34" s="20" t="s">
        <v>29</v>
      </c>
      <c r="D34" s="46">
        <v>3780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3780</v>
      </c>
      <c r="O34" s="47">
        <f t="shared" si="1"/>
        <v>0.35453010692177828</v>
      </c>
      <c r="P34" s="9"/>
    </row>
    <row r="35" spans="1:16">
      <c r="A35" s="12"/>
      <c r="B35" s="25">
        <v>335.49</v>
      </c>
      <c r="C35" s="20" t="s">
        <v>92</v>
      </c>
      <c r="D35" s="46">
        <v>12535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12535</v>
      </c>
      <c r="O35" s="47">
        <f t="shared" si="1"/>
        <v>1.175670605890077</v>
      </c>
      <c r="P35" s="9"/>
    </row>
    <row r="36" spans="1:16">
      <c r="A36" s="12"/>
      <c r="B36" s="25">
        <v>337.2</v>
      </c>
      <c r="C36" s="20" t="s">
        <v>31</v>
      </c>
      <c r="D36" s="46">
        <v>1615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1615</v>
      </c>
      <c r="O36" s="47">
        <f t="shared" si="1"/>
        <v>0.15147251922716187</v>
      </c>
      <c r="P36" s="9"/>
    </row>
    <row r="37" spans="1:16">
      <c r="A37" s="12"/>
      <c r="B37" s="25">
        <v>337.3</v>
      </c>
      <c r="C37" s="20" t="s">
        <v>153</v>
      </c>
      <c r="D37" s="46">
        <v>142</v>
      </c>
      <c r="E37" s="46">
        <v>0</v>
      </c>
      <c r="F37" s="46">
        <v>0</v>
      </c>
      <c r="G37" s="46">
        <v>62158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62300</v>
      </c>
      <c r="O37" s="47">
        <f t="shared" ref="O37:O68" si="7">(N37/O$75)</f>
        <v>5.8431813918589386</v>
      </c>
      <c r="P37" s="9"/>
    </row>
    <row r="38" spans="1:16">
      <c r="A38" s="12"/>
      <c r="B38" s="25">
        <v>338</v>
      </c>
      <c r="C38" s="20" t="s">
        <v>32</v>
      </c>
      <c r="D38" s="46">
        <v>911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911</v>
      </c>
      <c r="O38" s="47">
        <f t="shared" si="7"/>
        <v>8.544363158882011E-2</v>
      </c>
      <c r="P38" s="9"/>
    </row>
    <row r="39" spans="1:16" ht="15.75">
      <c r="A39" s="29" t="s">
        <v>37</v>
      </c>
      <c r="B39" s="30"/>
      <c r="C39" s="31"/>
      <c r="D39" s="32">
        <f t="shared" ref="D39:M39" si="8">SUM(D40:D50)</f>
        <v>180662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7712709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7893371</v>
      </c>
      <c r="O39" s="45">
        <f t="shared" si="7"/>
        <v>740.32742449821797</v>
      </c>
      <c r="P39" s="10"/>
    </row>
    <row r="40" spans="1:16">
      <c r="A40" s="12"/>
      <c r="B40" s="25">
        <v>341.1</v>
      </c>
      <c r="C40" s="20" t="s">
        <v>150</v>
      </c>
      <c r="D40" s="46">
        <v>7825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7825</v>
      </c>
      <c r="O40" s="47">
        <f t="shared" si="7"/>
        <v>0.73391483774151189</v>
      </c>
      <c r="P40" s="9"/>
    </row>
    <row r="41" spans="1:16">
      <c r="A41" s="12"/>
      <c r="B41" s="25">
        <v>342.1</v>
      </c>
      <c r="C41" s="20" t="s">
        <v>40</v>
      </c>
      <c r="D41" s="46">
        <v>54889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0" si="9">SUM(D41:M41)</f>
        <v>54889</v>
      </c>
      <c r="O41" s="47">
        <f t="shared" si="7"/>
        <v>5.1480960420183832</v>
      </c>
      <c r="P41" s="9"/>
    </row>
    <row r="42" spans="1:16">
      <c r="A42" s="12"/>
      <c r="B42" s="25">
        <v>342.2</v>
      </c>
      <c r="C42" s="20" t="s">
        <v>41</v>
      </c>
      <c r="D42" s="46">
        <v>21831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21831</v>
      </c>
      <c r="O42" s="47">
        <f t="shared" si="7"/>
        <v>2.0475520540236354</v>
      </c>
      <c r="P42" s="9"/>
    </row>
    <row r="43" spans="1:16">
      <c r="A43" s="12"/>
      <c r="B43" s="25">
        <v>343.4</v>
      </c>
      <c r="C43" s="20" t="s">
        <v>43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1719726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1719726</v>
      </c>
      <c r="O43" s="47">
        <f t="shared" si="7"/>
        <v>161.2948790095667</v>
      </c>
      <c r="P43" s="9"/>
    </row>
    <row r="44" spans="1:16">
      <c r="A44" s="12"/>
      <c r="B44" s="25">
        <v>343.6</v>
      </c>
      <c r="C44" s="20" t="s">
        <v>44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5006669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5006669</v>
      </c>
      <c r="O44" s="47">
        <f t="shared" si="7"/>
        <v>469.5806602888764</v>
      </c>
      <c r="P44" s="9"/>
    </row>
    <row r="45" spans="1:16">
      <c r="A45" s="12"/>
      <c r="B45" s="25">
        <v>343.8</v>
      </c>
      <c r="C45" s="20" t="s">
        <v>45</v>
      </c>
      <c r="D45" s="46">
        <v>73563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73563</v>
      </c>
      <c r="O45" s="47">
        <f t="shared" si="7"/>
        <v>6.8995498030388296</v>
      </c>
      <c r="P45" s="9"/>
    </row>
    <row r="46" spans="1:16">
      <c r="A46" s="12"/>
      <c r="B46" s="25">
        <v>344.1</v>
      </c>
      <c r="C46" s="20" t="s">
        <v>114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808116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808116</v>
      </c>
      <c r="O46" s="47">
        <f t="shared" si="7"/>
        <v>75.794034890264484</v>
      </c>
      <c r="P46" s="9"/>
    </row>
    <row r="47" spans="1:16">
      <c r="A47" s="12"/>
      <c r="B47" s="25">
        <v>346.4</v>
      </c>
      <c r="C47" s="20" t="s">
        <v>48</v>
      </c>
      <c r="D47" s="46">
        <v>1220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1220</v>
      </c>
      <c r="O47" s="47">
        <f t="shared" si="7"/>
        <v>0.11442506096417182</v>
      </c>
      <c r="P47" s="9"/>
    </row>
    <row r="48" spans="1:16">
      <c r="A48" s="12"/>
      <c r="B48" s="25">
        <v>347.2</v>
      </c>
      <c r="C48" s="20" t="s">
        <v>49</v>
      </c>
      <c r="D48" s="46">
        <v>4555</v>
      </c>
      <c r="E48" s="46">
        <v>0</v>
      </c>
      <c r="F48" s="46">
        <v>0</v>
      </c>
      <c r="G48" s="46">
        <v>0</v>
      </c>
      <c r="H48" s="46">
        <v>0</v>
      </c>
      <c r="I48" s="46">
        <v>178198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182753</v>
      </c>
      <c r="O48" s="47">
        <f t="shared" si="7"/>
        <v>17.140592759332208</v>
      </c>
      <c r="P48" s="9"/>
    </row>
    <row r="49" spans="1:16">
      <c r="A49" s="12"/>
      <c r="B49" s="25">
        <v>347.3</v>
      </c>
      <c r="C49" s="20" t="s">
        <v>101</v>
      </c>
      <c r="D49" s="46">
        <v>4379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4379</v>
      </c>
      <c r="O49" s="47">
        <f t="shared" si="7"/>
        <v>0.41071093603451508</v>
      </c>
      <c r="P49" s="9"/>
    </row>
    <row r="50" spans="1:16">
      <c r="A50" s="12"/>
      <c r="B50" s="25">
        <v>347.5</v>
      </c>
      <c r="C50" s="20" t="s">
        <v>50</v>
      </c>
      <c r="D50" s="46">
        <v>12400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12400</v>
      </c>
      <c r="O50" s="47">
        <f t="shared" si="7"/>
        <v>1.1630088163571564</v>
      </c>
      <c r="P50" s="9"/>
    </row>
    <row r="51" spans="1:16" ht="15.75">
      <c r="A51" s="29" t="s">
        <v>38</v>
      </c>
      <c r="B51" s="30"/>
      <c r="C51" s="31"/>
      <c r="D51" s="32">
        <f t="shared" ref="D51:M51" si="10">SUM(D52:D55)</f>
        <v>884679</v>
      </c>
      <c r="E51" s="32">
        <f t="shared" si="10"/>
        <v>0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ref="N51:N57" si="11">SUM(D51:M51)</f>
        <v>884679</v>
      </c>
      <c r="O51" s="45">
        <f t="shared" si="7"/>
        <v>82.974957794034893</v>
      </c>
      <c r="P51" s="10"/>
    </row>
    <row r="52" spans="1:16">
      <c r="A52" s="13"/>
      <c r="B52" s="39">
        <v>351.1</v>
      </c>
      <c r="C52" s="21" t="s">
        <v>53</v>
      </c>
      <c r="D52" s="46">
        <v>57821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57821</v>
      </c>
      <c r="O52" s="47">
        <f t="shared" si="7"/>
        <v>5.4230913524667042</v>
      </c>
      <c r="P52" s="9"/>
    </row>
    <row r="53" spans="1:16">
      <c r="A53" s="13"/>
      <c r="B53" s="39">
        <v>351.3</v>
      </c>
      <c r="C53" s="21" t="s">
        <v>54</v>
      </c>
      <c r="D53" s="46">
        <v>1618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1618</v>
      </c>
      <c r="O53" s="47">
        <f t="shared" si="7"/>
        <v>0.15175389232789346</v>
      </c>
      <c r="P53" s="9"/>
    </row>
    <row r="54" spans="1:16">
      <c r="A54" s="13"/>
      <c r="B54" s="39">
        <v>354</v>
      </c>
      <c r="C54" s="21" t="s">
        <v>82</v>
      </c>
      <c r="D54" s="46">
        <v>796521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796521</v>
      </c>
      <c r="O54" s="47">
        <f t="shared" si="7"/>
        <v>74.706527855936969</v>
      </c>
      <c r="P54" s="9"/>
    </row>
    <row r="55" spans="1:16">
      <c r="A55" s="13"/>
      <c r="B55" s="39">
        <v>359</v>
      </c>
      <c r="C55" s="21" t="s">
        <v>55</v>
      </c>
      <c r="D55" s="46">
        <v>28719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28719</v>
      </c>
      <c r="O55" s="47">
        <f t="shared" si="7"/>
        <v>2.6935846933033201</v>
      </c>
      <c r="P55" s="9"/>
    </row>
    <row r="56" spans="1:16" ht="15.75">
      <c r="A56" s="29" t="s">
        <v>3</v>
      </c>
      <c r="B56" s="30"/>
      <c r="C56" s="31"/>
      <c r="D56" s="32">
        <f t="shared" ref="D56:M56" si="12">SUM(D57:D64)</f>
        <v>433620</v>
      </c>
      <c r="E56" s="32">
        <f t="shared" si="12"/>
        <v>0</v>
      </c>
      <c r="F56" s="32">
        <f t="shared" si="12"/>
        <v>0</v>
      </c>
      <c r="G56" s="32">
        <f t="shared" si="12"/>
        <v>3666</v>
      </c>
      <c r="H56" s="32">
        <f t="shared" si="12"/>
        <v>0</v>
      </c>
      <c r="I56" s="32">
        <f t="shared" si="12"/>
        <v>84570</v>
      </c>
      <c r="J56" s="32">
        <f t="shared" si="12"/>
        <v>0</v>
      </c>
      <c r="K56" s="32">
        <f t="shared" si="12"/>
        <v>5352825</v>
      </c>
      <c r="L56" s="32">
        <f t="shared" si="12"/>
        <v>0</v>
      </c>
      <c r="M56" s="32">
        <f t="shared" si="12"/>
        <v>0</v>
      </c>
      <c r="N56" s="32">
        <f t="shared" si="11"/>
        <v>5874681</v>
      </c>
      <c r="O56" s="45">
        <f t="shared" si="7"/>
        <v>550.99240292628019</v>
      </c>
      <c r="P56" s="10"/>
    </row>
    <row r="57" spans="1:16">
      <c r="A57" s="12"/>
      <c r="B57" s="25">
        <v>361.1</v>
      </c>
      <c r="C57" s="20" t="s">
        <v>56</v>
      </c>
      <c r="D57" s="46">
        <v>2620</v>
      </c>
      <c r="E57" s="46">
        <v>0</v>
      </c>
      <c r="F57" s="46">
        <v>0</v>
      </c>
      <c r="G57" s="46">
        <v>20</v>
      </c>
      <c r="H57" s="46">
        <v>0</v>
      </c>
      <c r="I57" s="46">
        <v>144</v>
      </c>
      <c r="J57" s="46">
        <v>0</v>
      </c>
      <c r="K57" s="46">
        <v>114844</v>
      </c>
      <c r="L57" s="46">
        <v>0</v>
      </c>
      <c r="M57" s="46">
        <v>0</v>
      </c>
      <c r="N57" s="46">
        <f t="shared" si="11"/>
        <v>117628</v>
      </c>
      <c r="O57" s="47">
        <f t="shared" si="7"/>
        <v>11.032451697617708</v>
      </c>
      <c r="P57" s="9"/>
    </row>
    <row r="58" spans="1:16">
      <c r="A58" s="12"/>
      <c r="B58" s="25">
        <v>361.2</v>
      </c>
      <c r="C58" s="20" t="s">
        <v>57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1128762</v>
      </c>
      <c r="L58" s="46">
        <v>0</v>
      </c>
      <c r="M58" s="46">
        <v>0</v>
      </c>
      <c r="N58" s="46">
        <f t="shared" ref="N58:N64" si="13">SUM(D58:M58)</f>
        <v>1128762</v>
      </c>
      <c r="O58" s="47">
        <f t="shared" si="7"/>
        <v>105.86775464265617</v>
      </c>
      <c r="P58" s="9"/>
    </row>
    <row r="59" spans="1:16">
      <c r="A59" s="12"/>
      <c r="B59" s="25">
        <v>361.3</v>
      </c>
      <c r="C59" s="20" t="s">
        <v>58</v>
      </c>
      <c r="D59" s="46">
        <v>28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2320249</v>
      </c>
      <c r="L59" s="46">
        <v>0</v>
      </c>
      <c r="M59" s="46">
        <v>0</v>
      </c>
      <c r="N59" s="46">
        <f t="shared" si="13"/>
        <v>2320277</v>
      </c>
      <c r="O59" s="47">
        <f t="shared" si="7"/>
        <v>217.62117801538173</v>
      </c>
      <c r="P59" s="9"/>
    </row>
    <row r="60" spans="1:16">
      <c r="A60" s="12"/>
      <c r="B60" s="25">
        <v>362</v>
      </c>
      <c r="C60" s="20" t="s">
        <v>59</v>
      </c>
      <c r="D60" s="46">
        <v>2044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2044</v>
      </c>
      <c r="O60" s="47">
        <f t="shared" si="7"/>
        <v>0.19170887263177641</v>
      </c>
      <c r="P60" s="9"/>
    </row>
    <row r="61" spans="1:16">
      <c r="A61" s="12"/>
      <c r="B61" s="25">
        <v>364</v>
      </c>
      <c r="C61" s="20" t="s">
        <v>115</v>
      </c>
      <c r="D61" s="46">
        <v>2676</v>
      </c>
      <c r="E61" s="46">
        <v>0</v>
      </c>
      <c r="F61" s="46">
        <v>0</v>
      </c>
      <c r="G61" s="46">
        <v>0</v>
      </c>
      <c r="H61" s="46">
        <v>0</v>
      </c>
      <c r="I61" s="46">
        <v>8352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11028</v>
      </c>
      <c r="O61" s="47">
        <f t="shared" si="7"/>
        <v>1.0343275182892515</v>
      </c>
      <c r="P61" s="9"/>
    </row>
    <row r="62" spans="1:16">
      <c r="A62" s="12"/>
      <c r="B62" s="25">
        <v>366</v>
      </c>
      <c r="C62" s="20" t="s">
        <v>61</v>
      </c>
      <c r="D62" s="46">
        <v>44264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44264</v>
      </c>
      <c r="O62" s="47">
        <f t="shared" si="7"/>
        <v>4.1515663102607387</v>
      </c>
      <c r="P62" s="9"/>
    </row>
    <row r="63" spans="1:16">
      <c r="A63" s="12"/>
      <c r="B63" s="25">
        <v>368</v>
      </c>
      <c r="C63" s="20" t="s">
        <v>63</v>
      </c>
      <c r="D63" s="46">
        <v>19377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1788970</v>
      </c>
      <c r="L63" s="46">
        <v>0</v>
      </c>
      <c r="M63" s="46">
        <v>0</v>
      </c>
      <c r="N63" s="46">
        <f t="shared" si="13"/>
        <v>1808347</v>
      </c>
      <c r="O63" s="47">
        <f t="shared" si="7"/>
        <v>169.60673419621085</v>
      </c>
      <c r="P63" s="9"/>
    </row>
    <row r="64" spans="1:16">
      <c r="A64" s="12"/>
      <c r="B64" s="25">
        <v>369.9</v>
      </c>
      <c r="C64" s="20" t="s">
        <v>65</v>
      </c>
      <c r="D64" s="46">
        <v>362611</v>
      </c>
      <c r="E64" s="46">
        <v>0</v>
      </c>
      <c r="F64" s="46">
        <v>0</v>
      </c>
      <c r="G64" s="46">
        <v>3646</v>
      </c>
      <c r="H64" s="46">
        <v>0</v>
      </c>
      <c r="I64" s="46">
        <v>76074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442331</v>
      </c>
      <c r="O64" s="47">
        <f t="shared" si="7"/>
        <v>41.486681673232042</v>
      </c>
      <c r="P64" s="9"/>
    </row>
    <row r="65" spans="1:119" ht="15.75">
      <c r="A65" s="29" t="s">
        <v>39</v>
      </c>
      <c r="B65" s="30"/>
      <c r="C65" s="31"/>
      <c r="D65" s="32">
        <f t="shared" ref="D65:M65" si="14">SUM(D66:D72)</f>
        <v>877751</v>
      </c>
      <c r="E65" s="32">
        <f t="shared" si="14"/>
        <v>0</v>
      </c>
      <c r="F65" s="32">
        <f t="shared" si="14"/>
        <v>0</v>
      </c>
      <c r="G65" s="32">
        <f t="shared" si="14"/>
        <v>523464</v>
      </c>
      <c r="H65" s="32">
        <f t="shared" si="14"/>
        <v>0</v>
      </c>
      <c r="I65" s="32">
        <f t="shared" si="14"/>
        <v>2210200</v>
      </c>
      <c r="J65" s="32">
        <f t="shared" si="14"/>
        <v>0</v>
      </c>
      <c r="K65" s="32">
        <f t="shared" si="14"/>
        <v>0</v>
      </c>
      <c r="L65" s="32">
        <f t="shared" si="14"/>
        <v>0</v>
      </c>
      <c r="M65" s="32">
        <f t="shared" si="14"/>
        <v>0</v>
      </c>
      <c r="N65" s="32">
        <f>SUM(D65:M65)</f>
        <v>3611415</v>
      </c>
      <c r="O65" s="45">
        <f t="shared" si="7"/>
        <v>338.7183455261677</v>
      </c>
      <c r="P65" s="9"/>
    </row>
    <row r="66" spans="1:119">
      <c r="A66" s="12"/>
      <c r="B66" s="25">
        <v>381</v>
      </c>
      <c r="C66" s="20" t="s">
        <v>66</v>
      </c>
      <c r="D66" s="46">
        <v>821338</v>
      </c>
      <c r="E66" s="46">
        <v>0</v>
      </c>
      <c r="F66" s="46">
        <v>0</v>
      </c>
      <c r="G66" s="46">
        <v>523464</v>
      </c>
      <c r="H66" s="46">
        <v>0</v>
      </c>
      <c r="I66" s="46">
        <v>1389692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2734494</v>
      </c>
      <c r="O66" s="47">
        <f t="shared" si="7"/>
        <v>256.47101857062466</v>
      </c>
      <c r="P66" s="9"/>
    </row>
    <row r="67" spans="1:119">
      <c r="A67" s="12"/>
      <c r="B67" s="25">
        <v>384</v>
      </c>
      <c r="C67" s="20" t="s">
        <v>117</v>
      </c>
      <c r="D67" s="46">
        <v>56413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ref="N67:N72" si="15">SUM(D67:M67)</f>
        <v>56413</v>
      </c>
      <c r="O67" s="47">
        <f t="shared" si="7"/>
        <v>5.2910335771900208</v>
      </c>
      <c r="P67" s="9"/>
    </row>
    <row r="68" spans="1:119">
      <c r="A68" s="12"/>
      <c r="B68" s="25">
        <v>389.2</v>
      </c>
      <c r="C68" s="20" t="s">
        <v>154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371817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371817</v>
      </c>
      <c r="O68" s="47">
        <f t="shared" si="7"/>
        <v>34.873100731570062</v>
      </c>
      <c r="P68" s="9"/>
    </row>
    <row r="69" spans="1:119">
      <c r="A69" s="12"/>
      <c r="B69" s="25">
        <v>389.3</v>
      </c>
      <c r="C69" s="20" t="s">
        <v>118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355539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355539</v>
      </c>
      <c r="O69" s="47">
        <f>(N69/O$75)</f>
        <v>33.34637028700056</v>
      </c>
      <c r="P69" s="9"/>
    </row>
    <row r="70" spans="1:119">
      <c r="A70" s="12"/>
      <c r="B70" s="25">
        <v>389.4</v>
      </c>
      <c r="C70" s="20" t="s">
        <v>155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84968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5"/>
        <v>84968</v>
      </c>
      <c r="O70" s="47">
        <f>(N70/O$75)</f>
        <v>7.9692365409866817</v>
      </c>
      <c r="P70" s="9"/>
    </row>
    <row r="71" spans="1:119">
      <c r="A71" s="12"/>
      <c r="B71" s="25">
        <v>389.5</v>
      </c>
      <c r="C71" s="20" t="s">
        <v>119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684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5"/>
        <v>684</v>
      </c>
      <c r="O71" s="47">
        <f>(N71/O$75)</f>
        <v>6.415306696679797E-2</v>
      </c>
      <c r="P71" s="9"/>
    </row>
    <row r="72" spans="1:119" ht="15.75" thickBot="1">
      <c r="A72" s="12"/>
      <c r="B72" s="25">
        <v>389.6</v>
      </c>
      <c r="C72" s="20" t="s">
        <v>120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7500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7500</v>
      </c>
      <c r="O72" s="47">
        <f>(N72/O$75)</f>
        <v>0.70343275182892517</v>
      </c>
      <c r="P72" s="9"/>
    </row>
    <row r="73" spans="1:119" ht="16.5" thickBot="1">
      <c r="A73" s="14" t="s">
        <v>51</v>
      </c>
      <c r="B73" s="23"/>
      <c r="C73" s="22"/>
      <c r="D73" s="15">
        <f t="shared" ref="D73:M73" si="16">SUM(D5,D19,D23,D39,D51,D56,D65)</f>
        <v>10377538</v>
      </c>
      <c r="E73" s="15">
        <f t="shared" si="16"/>
        <v>317684</v>
      </c>
      <c r="F73" s="15">
        <f t="shared" si="16"/>
        <v>0</v>
      </c>
      <c r="G73" s="15">
        <f t="shared" si="16"/>
        <v>1924272</v>
      </c>
      <c r="H73" s="15">
        <f t="shared" si="16"/>
        <v>0</v>
      </c>
      <c r="I73" s="15">
        <f t="shared" si="16"/>
        <v>10007479</v>
      </c>
      <c r="J73" s="15">
        <f t="shared" si="16"/>
        <v>0</v>
      </c>
      <c r="K73" s="15">
        <f t="shared" si="16"/>
        <v>5352825</v>
      </c>
      <c r="L73" s="15">
        <f t="shared" si="16"/>
        <v>0</v>
      </c>
      <c r="M73" s="15">
        <f t="shared" si="16"/>
        <v>0</v>
      </c>
      <c r="N73" s="15">
        <f>SUM(D73:M73)</f>
        <v>27979798</v>
      </c>
      <c r="O73" s="38">
        <f>(N73/O$75)</f>
        <v>2624.2541737009942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40"/>
      <c r="B75" s="41"/>
      <c r="C75" s="41"/>
      <c r="D75" s="42"/>
      <c r="E75" s="42"/>
      <c r="F75" s="42"/>
      <c r="G75" s="42"/>
      <c r="H75" s="42"/>
      <c r="I75" s="42"/>
      <c r="J75" s="42"/>
      <c r="K75" s="42"/>
      <c r="L75" s="51" t="s">
        <v>156</v>
      </c>
      <c r="M75" s="51"/>
      <c r="N75" s="51"/>
      <c r="O75" s="43">
        <v>10662</v>
      </c>
    </row>
    <row r="76" spans="1:119">
      <c r="A76" s="52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  <row r="77" spans="1:119" ht="15.75" customHeight="1" thickBot="1">
      <c r="A77" s="55" t="s">
        <v>84</v>
      </c>
      <c r="B77" s="56"/>
      <c r="C77" s="56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7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77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145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70</v>
      </c>
      <c r="B3" s="65"/>
      <c r="C3" s="66"/>
      <c r="D3" s="70" t="s">
        <v>33</v>
      </c>
      <c r="E3" s="71"/>
      <c r="F3" s="71"/>
      <c r="G3" s="71"/>
      <c r="H3" s="72"/>
      <c r="I3" s="70" t="s">
        <v>34</v>
      </c>
      <c r="J3" s="72"/>
      <c r="K3" s="70" t="s">
        <v>36</v>
      </c>
      <c r="L3" s="72"/>
      <c r="M3" s="36"/>
      <c r="N3" s="37"/>
      <c r="O3" s="73" t="s">
        <v>75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35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SUM(D6:D18)</f>
        <v>4288873</v>
      </c>
      <c r="E5" s="27">
        <f t="shared" si="0"/>
        <v>334778</v>
      </c>
      <c r="F5" s="27">
        <f t="shared" si="0"/>
        <v>0</v>
      </c>
      <c r="G5" s="27">
        <f t="shared" si="0"/>
        <v>833084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5456735</v>
      </c>
      <c r="O5" s="33">
        <f t="shared" ref="O5:O36" si="1">(N5/O$73)</f>
        <v>517.32413727720893</v>
      </c>
      <c r="P5" s="6"/>
    </row>
    <row r="6" spans="1:133">
      <c r="A6" s="12"/>
      <c r="B6" s="25">
        <v>311</v>
      </c>
      <c r="C6" s="20" t="s">
        <v>2</v>
      </c>
      <c r="D6" s="46">
        <v>2416339</v>
      </c>
      <c r="E6" s="46">
        <v>334778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2751117</v>
      </c>
      <c r="O6" s="47">
        <f t="shared" si="1"/>
        <v>260.81882821387939</v>
      </c>
      <c r="P6" s="9"/>
    </row>
    <row r="7" spans="1:133">
      <c r="A7" s="12"/>
      <c r="B7" s="25">
        <v>312.41000000000003</v>
      </c>
      <c r="C7" s="20" t="s">
        <v>97</v>
      </c>
      <c r="D7" s="46">
        <v>305734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8" si="2">SUM(D7:M7)</f>
        <v>305734</v>
      </c>
      <c r="O7" s="47">
        <f t="shared" si="1"/>
        <v>28.98502085703451</v>
      </c>
      <c r="P7" s="9"/>
    </row>
    <row r="8" spans="1:133">
      <c r="A8" s="12"/>
      <c r="B8" s="25">
        <v>312.42</v>
      </c>
      <c r="C8" s="20" t="s">
        <v>98</v>
      </c>
      <c r="D8" s="46">
        <v>210176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210176</v>
      </c>
      <c r="O8" s="47">
        <f t="shared" si="1"/>
        <v>19.925673113386424</v>
      </c>
      <c r="P8" s="9"/>
    </row>
    <row r="9" spans="1:133">
      <c r="A9" s="12"/>
      <c r="B9" s="25">
        <v>312.51</v>
      </c>
      <c r="C9" s="20" t="s">
        <v>105</v>
      </c>
      <c r="D9" s="46">
        <v>50698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50698</v>
      </c>
      <c r="O9" s="47">
        <f t="shared" si="1"/>
        <v>4.806408797876375</v>
      </c>
      <c r="P9" s="9"/>
    </row>
    <row r="10" spans="1:133">
      <c r="A10" s="12"/>
      <c r="B10" s="25">
        <v>312.52</v>
      </c>
      <c r="C10" s="20" t="s">
        <v>106</v>
      </c>
      <c r="D10" s="46">
        <v>65893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65893</v>
      </c>
      <c r="O10" s="47">
        <f t="shared" si="1"/>
        <v>6.2469662495259763</v>
      </c>
      <c r="P10" s="9"/>
    </row>
    <row r="11" spans="1:133">
      <c r="A11" s="12"/>
      <c r="B11" s="25">
        <v>312.60000000000002</v>
      </c>
      <c r="C11" s="20" t="s">
        <v>11</v>
      </c>
      <c r="D11" s="46">
        <v>0</v>
      </c>
      <c r="E11" s="46">
        <v>0</v>
      </c>
      <c r="F11" s="46">
        <v>0</v>
      </c>
      <c r="G11" s="46">
        <v>833084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833084</v>
      </c>
      <c r="O11" s="47">
        <f t="shared" si="1"/>
        <v>78.980280621918851</v>
      </c>
      <c r="P11" s="9"/>
    </row>
    <row r="12" spans="1:133">
      <c r="A12" s="12"/>
      <c r="B12" s="25">
        <v>314.10000000000002</v>
      </c>
      <c r="C12" s="20" t="s">
        <v>12</v>
      </c>
      <c r="D12" s="46">
        <v>789299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789299</v>
      </c>
      <c r="O12" s="47">
        <f t="shared" si="1"/>
        <v>74.829256731133867</v>
      </c>
      <c r="P12" s="9"/>
    </row>
    <row r="13" spans="1:133">
      <c r="A13" s="12"/>
      <c r="B13" s="25">
        <v>314.3</v>
      </c>
      <c r="C13" s="20" t="s">
        <v>13</v>
      </c>
      <c r="D13" s="46">
        <v>185027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185027</v>
      </c>
      <c r="O13" s="47">
        <f t="shared" si="1"/>
        <v>17.541429654910882</v>
      </c>
      <c r="P13" s="9"/>
    </row>
    <row r="14" spans="1:133">
      <c r="A14" s="12"/>
      <c r="B14" s="25">
        <v>314.39999999999998</v>
      </c>
      <c r="C14" s="20" t="s">
        <v>14</v>
      </c>
      <c r="D14" s="46">
        <v>107601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107601</v>
      </c>
      <c r="O14" s="47">
        <f t="shared" si="1"/>
        <v>10.201080773606371</v>
      </c>
      <c r="P14" s="9"/>
    </row>
    <row r="15" spans="1:133">
      <c r="A15" s="12"/>
      <c r="B15" s="25">
        <v>314.7</v>
      </c>
      <c r="C15" s="20" t="s">
        <v>15</v>
      </c>
      <c r="D15" s="46">
        <v>58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58</v>
      </c>
      <c r="O15" s="47">
        <f t="shared" si="1"/>
        <v>5.4986727341676143E-3</v>
      </c>
      <c r="P15" s="9"/>
    </row>
    <row r="16" spans="1:133">
      <c r="A16" s="12"/>
      <c r="B16" s="25">
        <v>314.8</v>
      </c>
      <c r="C16" s="20" t="s">
        <v>16</v>
      </c>
      <c r="D16" s="46">
        <v>1083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1083</v>
      </c>
      <c r="O16" s="47">
        <f t="shared" si="1"/>
        <v>0.10267349260523322</v>
      </c>
      <c r="P16" s="9"/>
    </row>
    <row r="17" spans="1:16">
      <c r="A17" s="12"/>
      <c r="B17" s="25">
        <v>314.89999999999998</v>
      </c>
      <c r="C17" s="20" t="s">
        <v>146</v>
      </c>
      <c r="D17" s="46">
        <v>71101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71101</v>
      </c>
      <c r="O17" s="47">
        <f t="shared" si="1"/>
        <v>6.7407091391733029</v>
      </c>
      <c r="P17" s="9"/>
    </row>
    <row r="18" spans="1:16">
      <c r="A18" s="12"/>
      <c r="B18" s="25">
        <v>315</v>
      </c>
      <c r="C18" s="20" t="s">
        <v>107</v>
      </c>
      <c r="D18" s="46">
        <v>85864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2"/>
        <v>85864</v>
      </c>
      <c r="O18" s="47">
        <f t="shared" si="1"/>
        <v>8.1403109594235872</v>
      </c>
      <c r="P18" s="9"/>
    </row>
    <row r="19" spans="1:16" ht="15.75">
      <c r="A19" s="29" t="s">
        <v>18</v>
      </c>
      <c r="B19" s="30"/>
      <c r="C19" s="31"/>
      <c r="D19" s="32">
        <f t="shared" ref="D19:M19" si="3">SUM(D20:D23)</f>
        <v>1915657</v>
      </c>
      <c r="E19" s="32">
        <f t="shared" si="3"/>
        <v>0</v>
      </c>
      <c r="F19" s="32">
        <f t="shared" si="3"/>
        <v>0</v>
      </c>
      <c r="G19" s="32">
        <f t="shared" si="3"/>
        <v>0</v>
      </c>
      <c r="H19" s="32">
        <f t="shared" si="3"/>
        <v>0</v>
      </c>
      <c r="I19" s="32">
        <f t="shared" si="3"/>
        <v>0</v>
      </c>
      <c r="J19" s="32">
        <f t="shared" si="3"/>
        <v>0</v>
      </c>
      <c r="K19" s="32">
        <f t="shared" si="3"/>
        <v>0</v>
      </c>
      <c r="L19" s="32">
        <f t="shared" si="3"/>
        <v>0</v>
      </c>
      <c r="M19" s="32">
        <f t="shared" si="3"/>
        <v>0</v>
      </c>
      <c r="N19" s="44">
        <f t="shared" ref="N19:N30" si="4">SUM(D19:M19)</f>
        <v>1915657</v>
      </c>
      <c r="O19" s="45">
        <f t="shared" si="1"/>
        <v>181.61329161926432</v>
      </c>
      <c r="P19" s="10"/>
    </row>
    <row r="20" spans="1:16">
      <c r="A20" s="12"/>
      <c r="B20" s="25">
        <v>322</v>
      </c>
      <c r="C20" s="20" t="s">
        <v>0</v>
      </c>
      <c r="D20" s="46">
        <v>152085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152085</v>
      </c>
      <c r="O20" s="47">
        <f t="shared" si="1"/>
        <v>14.418373151308305</v>
      </c>
      <c r="P20" s="9"/>
    </row>
    <row r="21" spans="1:16">
      <c r="A21" s="12"/>
      <c r="B21" s="25">
        <v>323.10000000000002</v>
      </c>
      <c r="C21" s="20" t="s">
        <v>87</v>
      </c>
      <c r="D21" s="46">
        <v>813569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813569</v>
      </c>
      <c r="O21" s="47">
        <f t="shared" si="1"/>
        <v>77.130166856276077</v>
      </c>
      <c r="P21" s="9"/>
    </row>
    <row r="22" spans="1:16">
      <c r="A22" s="12"/>
      <c r="B22" s="25">
        <v>325.2</v>
      </c>
      <c r="C22" s="20" t="s">
        <v>147</v>
      </c>
      <c r="D22" s="46">
        <v>948803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948803</v>
      </c>
      <c r="O22" s="47">
        <f t="shared" si="1"/>
        <v>89.950985968904064</v>
      </c>
      <c r="P22" s="9"/>
    </row>
    <row r="23" spans="1:16">
      <c r="A23" s="12"/>
      <c r="B23" s="25">
        <v>329</v>
      </c>
      <c r="C23" s="20" t="s">
        <v>136</v>
      </c>
      <c r="D23" s="46">
        <v>1200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1200</v>
      </c>
      <c r="O23" s="47">
        <f t="shared" si="1"/>
        <v>0.11376564277588168</v>
      </c>
      <c r="P23" s="9"/>
    </row>
    <row r="24" spans="1:16" ht="15.75">
      <c r="A24" s="29" t="s">
        <v>20</v>
      </c>
      <c r="B24" s="30"/>
      <c r="C24" s="31"/>
      <c r="D24" s="32">
        <f t="shared" ref="D24:M24" si="5">SUM(D25:D39)</f>
        <v>999112</v>
      </c>
      <c r="E24" s="32">
        <f t="shared" si="5"/>
        <v>0</v>
      </c>
      <c r="F24" s="32">
        <f t="shared" si="5"/>
        <v>0</v>
      </c>
      <c r="G24" s="32">
        <f t="shared" si="5"/>
        <v>1103130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2102242</v>
      </c>
      <c r="O24" s="45">
        <f t="shared" si="1"/>
        <v>199.30242700037923</v>
      </c>
      <c r="P24" s="10"/>
    </row>
    <row r="25" spans="1:16">
      <c r="A25" s="12"/>
      <c r="B25" s="25">
        <v>331.2</v>
      </c>
      <c r="C25" s="20" t="s">
        <v>19</v>
      </c>
      <c r="D25" s="46">
        <v>106446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106446</v>
      </c>
      <c r="O25" s="47">
        <f t="shared" si="1"/>
        <v>10.091581342434585</v>
      </c>
      <c r="P25" s="9"/>
    </row>
    <row r="26" spans="1:16">
      <c r="A26" s="12"/>
      <c r="B26" s="25">
        <v>331.39</v>
      </c>
      <c r="C26" s="20" t="s">
        <v>148</v>
      </c>
      <c r="D26" s="46">
        <v>0</v>
      </c>
      <c r="E26" s="46">
        <v>0</v>
      </c>
      <c r="F26" s="46">
        <v>0</v>
      </c>
      <c r="G26" s="46">
        <v>32581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32581</v>
      </c>
      <c r="O26" s="47">
        <f t="shared" si="1"/>
        <v>3.0888320060675007</v>
      </c>
      <c r="P26" s="9"/>
    </row>
    <row r="27" spans="1:16">
      <c r="A27" s="12"/>
      <c r="B27" s="25">
        <v>331.7</v>
      </c>
      <c r="C27" s="20" t="s">
        <v>22</v>
      </c>
      <c r="D27" s="46">
        <v>0</v>
      </c>
      <c r="E27" s="46">
        <v>0</v>
      </c>
      <c r="F27" s="46">
        <v>0</v>
      </c>
      <c r="G27" s="46">
        <v>656650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656650</v>
      </c>
      <c r="O27" s="47">
        <f t="shared" si="1"/>
        <v>62.253507773985589</v>
      </c>
      <c r="P27" s="9"/>
    </row>
    <row r="28" spans="1:16">
      <c r="A28" s="12"/>
      <c r="B28" s="25">
        <v>333</v>
      </c>
      <c r="C28" s="20" t="s">
        <v>81</v>
      </c>
      <c r="D28" s="46">
        <v>13750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13750</v>
      </c>
      <c r="O28" s="47">
        <f t="shared" si="1"/>
        <v>1.3035646568069776</v>
      </c>
      <c r="P28" s="9"/>
    </row>
    <row r="29" spans="1:16">
      <c r="A29" s="12"/>
      <c r="B29" s="25">
        <v>334.1</v>
      </c>
      <c r="C29" s="20" t="s">
        <v>89</v>
      </c>
      <c r="D29" s="46">
        <v>0</v>
      </c>
      <c r="E29" s="46">
        <v>0</v>
      </c>
      <c r="F29" s="46">
        <v>0</v>
      </c>
      <c r="G29" s="46">
        <v>346434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346434</v>
      </c>
      <c r="O29" s="47">
        <f t="shared" si="1"/>
        <v>32.843572241183161</v>
      </c>
      <c r="P29" s="9"/>
    </row>
    <row r="30" spans="1:16">
      <c r="A30" s="12"/>
      <c r="B30" s="25">
        <v>334.2</v>
      </c>
      <c r="C30" s="20" t="s">
        <v>23</v>
      </c>
      <c r="D30" s="46">
        <v>4680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4680</v>
      </c>
      <c r="O30" s="47">
        <f t="shared" si="1"/>
        <v>0.44368600682593856</v>
      </c>
      <c r="P30" s="9"/>
    </row>
    <row r="31" spans="1:16">
      <c r="A31" s="12"/>
      <c r="B31" s="25">
        <v>334.42</v>
      </c>
      <c r="C31" s="20" t="s">
        <v>149</v>
      </c>
      <c r="D31" s="46">
        <v>0</v>
      </c>
      <c r="E31" s="46">
        <v>0</v>
      </c>
      <c r="F31" s="46">
        <v>0</v>
      </c>
      <c r="G31" s="46">
        <v>67465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6">SUM(D31:M31)</f>
        <v>67465</v>
      </c>
      <c r="O31" s="47">
        <f t="shared" si="1"/>
        <v>6.3959992415623814</v>
      </c>
      <c r="P31" s="9"/>
    </row>
    <row r="32" spans="1:16">
      <c r="A32" s="12"/>
      <c r="B32" s="25">
        <v>335.12</v>
      </c>
      <c r="C32" s="20" t="s">
        <v>110</v>
      </c>
      <c r="D32" s="46">
        <v>402330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402330</v>
      </c>
      <c r="O32" s="47">
        <f t="shared" si="1"/>
        <v>38.142775881683733</v>
      </c>
      <c r="P32" s="9"/>
    </row>
    <row r="33" spans="1:16">
      <c r="A33" s="12"/>
      <c r="B33" s="25">
        <v>335.14</v>
      </c>
      <c r="C33" s="20" t="s">
        <v>111</v>
      </c>
      <c r="D33" s="46">
        <v>5135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5135</v>
      </c>
      <c r="O33" s="47">
        <f t="shared" si="1"/>
        <v>0.48682214637846039</v>
      </c>
      <c r="P33" s="9"/>
    </row>
    <row r="34" spans="1:16">
      <c r="A34" s="12"/>
      <c r="B34" s="25">
        <v>335.15</v>
      </c>
      <c r="C34" s="20" t="s">
        <v>112</v>
      </c>
      <c r="D34" s="46">
        <v>9999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9999</v>
      </c>
      <c r="O34" s="47">
        <f t="shared" si="1"/>
        <v>0.94795221843003408</v>
      </c>
      <c r="P34" s="9"/>
    </row>
    <row r="35" spans="1:16">
      <c r="A35" s="12"/>
      <c r="B35" s="25">
        <v>335.16</v>
      </c>
      <c r="C35" s="20" t="s">
        <v>113</v>
      </c>
      <c r="D35" s="46">
        <v>422763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422763</v>
      </c>
      <c r="O35" s="47">
        <f t="shared" si="1"/>
        <v>40.079920364050054</v>
      </c>
      <c r="P35" s="9"/>
    </row>
    <row r="36" spans="1:16">
      <c r="A36" s="12"/>
      <c r="B36" s="25">
        <v>335.21</v>
      </c>
      <c r="C36" s="20" t="s">
        <v>29</v>
      </c>
      <c r="D36" s="46">
        <v>5147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5147</v>
      </c>
      <c r="O36" s="47">
        <f t="shared" si="1"/>
        <v>0.4879598028062192</v>
      </c>
      <c r="P36" s="9"/>
    </row>
    <row r="37" spans="1:16">
      <c r="A37" s="12"/>
      <c r="B37" s="25">
        <v>335.49</v>
      </c>
      <c r="C37" s="20" t="s">
        <v>92</v>
      </c>
      <c r="D37" s="46">
        <v>12755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12755</v>
      </c>
      <c r="O37" s="47">
        <f t="shared" ref="O37:O68" si="7">(N37/O$73)</f>
        <v>1.209233978005309</v>
      </c>
      <c r="P37" s="9"/>
    </row>
    <row r="38" spans="1:16">
      <c r="A38" s="12"/>
      <c r="B38" s="25">
        <v>337.2</v>
      </c>
      <c r="C38" s="20" t="s">
        <v>31</v>
      </c>
      <c r="D38" s="46">
        <v>4821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4821</v>
      </c>
      <c r="O38" s="47">
        <f t="shared" si="7"/>
        <v>0.45705346985210465</v>
      </c>
      <c r="P38" s="9"/>
    </row>
    <row r="39" spans="1:16">
      <c r="A39" s="12"/>
      <c r="B39" s="25">
        <v>338</v>
      </c>
      <c r="C39" s="20" t="s">
        <v>32</v>
      </c>
      <c r="D39" s="46">
        <v>11286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11286</v>
      </c>
      <c r="O39" s="47">
        <f t="shared" si="7"/>
        <v>1.0699658703071673</v>
      </c>
      <c r="P39" s="9"/>
    </row>
    <row r="40" spans="1:16" ht="15.75">
      <c r="A40" s="29" t="s">
        <v>37</v>
      </c>
      <c r="B40" s="30"/>
      <c r="C40" s="31"/>
      <c r="D40" s="32">
        <f t="shared" ref="D40:M40" si="8">SUM(D41:D52)</f>
        <v>212004</v>
      </c>
      <c r="E40" s="32">
        <f t="shared" si="8"/>
        <v>0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7886211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8098215</v>
      </c>
      <c r="O40" s="45">
        <f t="shared" si="7"/>
        <v>767.74886234357223</v>
      </c>
      <c r="P40" s="10"/>
    </row>
    <row r="41" spans="1:16">
      <c r="A41" s="12"/>
      <c r="B41" s="25">
        <v>341.1</v>
      </c>
      <c r="C41" s="20" t="s">
        <v>150</v>
      </c>
      <c r="D41" s="46">
        <v>7500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7500</v>
      </c>
      <c r="O41" s="47">
        <f t="shared" si="7"/>
        <v>0.71103526734926048</v>
      </c>
      <c r="P41" s="9"/>
    </row>
    <row r="42" spans="1:16">
      <c r="A42" s="12"/>
      <c r="B42" s="25">
        <v>342.1</v>
      </c>
      <c r="C42" s="20" t="s">
        <v>40</v>
      </c>
      <c r="D42" s="46">
        <v>67826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2" si="9">SUM(D42:M42)</f>
        <v>67826</v>
      </c>
      <c r="O42" s="47">
        <f t="shared" si="7"/>
        <v>6.4302237390974595</v>
      </c>
      <c r="P42" s="9"/>
    </row>
    <row r="43" spans="1:16">
      <c r="A43" s="12"/>
      <c r="B43" s="25">
        <v>342.2</v>
      </c>
      <c r="C43" s="20" t="s">
        <v>41</v>
      </c>
      <c r="D43" s="46">
        <v>36012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36012</v>
      </c>
      <c r="O43" s="47">
        <f t="shared" si="7"/>
        <v>3.4141069397042094</v>
      </c>
      <c r="P43" s="9"/>
    </row>
    <row r="44" spans="1:16">
      <c r="A44" s="12"/>
      <c r="B44" s="25">
        <v>342.5</v>
      </c>
      <c r="C44" s="20" t="s">
        <v>42</v>
      </c>
      <c r="D44" s="46">
        <v>810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810</v>
      </c>
      <c r="O44" s="47">
        <f t="shared" si="7"/>
        <v>7.6791808873720141E-2</v>
      </c>
      <c r="P44" s="9"/>
    </row>
    <row r="45" spans="1:16">
      <c r="A45" s="12"/>
      <c r="B45" s="25">
        <v>343.4</v>
      </c>
      <c r="C45" s="20" t="s">
        <v>43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1652675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1652675</v>
      </c>
      <c r="O45" s="47">
        <f t="shared" si="7"/>
        <v>156.68136139552522</v>
      </c>
      <c r="P45" s="9"/>
    </row>
    <row r="46" spans="1:16">
      <c r="A46" s="12"/>
      <c r="B46" s="25">
        <v>343.6</v>
      </c>
      <c r="C46" s="20" t="s">
        <v>44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4843922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4843922</v>
      </c>
      <c r="O46" s="47">
        <f t="shared" si="7"/>
        <v>459.22658323852863</v>
      </c>
      <c r="P46" s="9"/>
    </row>
    <row r="47" spans="1:16">
      <c r="A47" s="12"/>
      <c r="B47" s="25">
        <v>343.8</v>
      </c>
      <c r="C47" s="20" t="s">
        <v>45</v>
      </c>
      <c r="D47" s="46">
        <v>70961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70961</v>
      </c>
      <c r="O47" s="47">
        <f t="shared" si="7"/>
        <v>6.72743648084945</v>
      </c>
      <c r="P47" s="9"/>
    </row>
    <row r="48" spans="1:16">
      <c r="A48" s="12"/>
      <c r="B48" s="25">
        <v>344.1</v>
      </c>
      <c r="C48" s="20" t="s">
        <v>114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723767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723767</v>
      </c>
      <c r="O48" s="47">
        <f t="shared" si="7"/>
        <v>68.616514979142963</v>
      </c>
      <c r="P48" s="9"/>
    </row>
    <row r="49" spans="1:16">
      <c r="A49" s="12"/>
      <c r="B49" s="25">
        <v>346.4</v>
      </c>
      <c r="C49" s="20" t="s">
        <v>48</v>
      </c>
      <c r="D49" s="46">
        <v>790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790</v>
      </c>
      <c r="O49" s="47">
        <f t="shared" si="7"/>
        <v>7.489571482745544E-2</v>
      </c>
      <c r="P49" s="9"/>
    </row>
    <row r="50" spans="1:16">
      <c r="A50" s="12"/>
      <c r="B50" s="25">
        <v>347.2</v>
      </c>
      <c r="C50" s="20" t="s">
        <v>49</v>
      </c>
      <c r="D50" s="46">
        <v>8439</v>
      </c>
      <c r="E50" s="46">
        <v>0</v>
      </c>
      <c r="F50" s="46">
        <v>0</v>
      </c>
      <c r="G50" s="46">
        <v>0</v>
      </c>
      <c r="H50" s="46">
        <v>0</v>
      </c>
      <c r="I50" s="46">
        <v>665847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674286</v>
      </c>
      <c r="O50" s="47">
        <f t="shared" si="7"/>
        <v>63.925483503981795</v>
      </c>
      <c r="P50" s="9"/>
    </row>
    <row r="51" spans="1:16">
      <c r="A51" s="12"/>
      <c r="B51" s="25">
        <v>347.3</v>
      </c>
      <c r="C51" s="20" t="s">
        <v>101</v>
      </c>
      <c r="D51" s="46">
        <v>6151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6151</v>
      </c>
      <c r="O51" s="47">
        <f t="shared" si="7"/>
        <v>0.58314372392870684</v>
      </c>
      <c r="P51" s="9"/>
    </row>
    <row r="52" spans="1:16">
      <c r="A52" s="12"/>
      <c r="B52" s="25">
        <v>347.5</v>
      </c>
      <c r="C52" s="20" t="s">
        <v>50</v>
      </c>
      <c r="D52" s="46">
        <v>13515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13515</v>
      </c>
      <c r="O52" s="47">
        <f t="shared" si="7"/>
        <v>1.2812855517633674</v>
      </c>
      <c r="P52" s="9"/>
    </row>
    <row r="53" spans="1:16" ht="15.75">
      <c r="A53" s="29" t="s">
        <v>38</v>
      </c>
      <c r="B53" s="30"/>
      <c r="C53" s="31"/>
      <c r="D53" s="32">
        <f t="shared" ref="D53:M53" si="10">SUM(D54:D57)</f>
        <v>597665</v>
      </c>
      <c r="E53" s="32">
        <f t="shared" si="10"/>
        <v>0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0</v>
      </c>
      <c r="J53" s="32">
        <f t="shared" si="10"/>
        <v>0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 t="shared" ref="N53:N59" si="11">SUM(D53:M53)</f>
        <v>597665</v>
      </c>
      <c r="O53" s="45">
        <f t="shared" si="7"/>
        <v>56.661452408039438</v>
      </c>
      <c r="P53" s="10"/>
    </row>
    <row r="54" spans="1:16">
      <c r="A54" s="13"/>
      <c r="B54" s="39">
        <v>351.1</v>
      </c>
      <c r="C54" s="21" t="s">
        <v>53</v>
      </c>
      <c r="D54" s="46">
        <v>44788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44788</v>
      </c>
      <c r="O54" s="47">
        <f t="shared" si="7"/>
        <v>4.2461130072051576</v>
      </c>
      <c r="P54" s="9"/>
    </row>
    <row r="55" spans="1:16">
      <c r="A55" s="13"/>
      <c r="B55" s="39">
        <v>351.3</v>
      </c>
      <c r="C55" s="21" t="s">
        <v>54</v>
      </c>
      <c r="D55" s="46">
        <v>1757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1757</v>
      </c>
      <c r="O55" s="47">
        <f t="shared" si="7"/>
        <v>0.16657186196435342</v>
      </c>
      <c r="P55" s="9"/>
    </row>
    <row r="56" spans="1:16">
      <c r="A56" s="13"/>
      <c r="B56" s="39">
        <v>354</v>
      </c>
      <c r="C56" s="21" t="s">
        <v>82</v>
      </c>
      <c r="D56" s="46">
        <v>529762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529762</v>
      </c>
      <c r="O56" s="47">
        <f t="shared" si="7"/>
        <v>50.223928706863859</v>
      </c>
      <c r="P56" s="9"/>
    </row>
    <row r="57" spans="1:16">
      <c r="A57" s="13"/>
      <c r="B57" s="39">
        <v>359</v>
      </c>
      <c r="C57" s="21" t="s">
        <v>55</v>
      </c>
      <c r="D57" s="46">
        <v>21358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21358</v>
      </c>
      <c r="O57" s="47">
        <f t="shared" si="7"/>
        <v>2.0248388320060675</v>
      </c>
      <c r="P57" s="9"/>
    </row>
    <row r="58" spans="1:16" ht="15.75">
      <c r="A58" s="29" t="s">
        <v>3</v>
      </c>
      <c r="B58" s="30"/>
      <c r="C58" s="31"/>
      <c r="D58" s="32">
        <f t="shared" ref="D58:M58" si="12">SUM(D59:D66)</f>
        <v>531473</v>
      </c>
      <c r="E58" s="32">
        <f t="shared" si="12"/>
        <v>1519</v>
      </c>
      <c r="F58" s="32">
        <f t="shared" si="12"/>
        <v>0</v>
      </c>
      <c r="G58" s="32">
        <f t="shared" si="12"/>
        <v>58822</v>
      </c>
      <c r="H58" s="32">
        <f t="shared" si="12"/>
        <v>0</v>
      </c>
      <c r="I58" s="32">
        <f t="shared" si="12"/>
        <v>73475</v>
      </c>
      <c r="J58" s="32">
        <f t="shared" si="12"/>
        <v>0</v>
      </c>
      <c r="K58" s="32">
        <f t="shared" si="12"/>
        <v>4815536</v>
      </c>
      <c r="L58" s="32">
        <f t="shared" si="12"/>
        <v>0</v>
      </c>
      <c r="M58" s="32">
        <f t="shared" si="12"/>
        <v>0</v>
      </c>
      <c r="N58" s="32">
        <f t="shared" si="11"/>
        <v>5480825</v>
      </c>
      <c r="O58" s="45">
        <f t="shared" si="7"/>
        <v>519.60798255593477</v>
      </c>
      <c r="P58" s="10"/>
    </row>
    <row r="59" spans="1:16">
      <c r="A59" s="12"/>
      <c r="B59" s="25">
        <v>361.1</v>
      </c>
      <c r="C59" s="20" t="s">
        <v>56</v>
      </c>
      <c r="D59" s="46">
        <v>1831</v>
      </c>
      <c r="E59" s="46">
        <v>19</v>
      </c>
      <c r="F59" s="46">
        <v>0</v>
      </c>
      <c r="G59" s="46">
        <v>0</v>
      </c>
      <c r="H59" s="46">
        <v>0</v>
      </c>
      <c r="I59" s="46">
        <v>1117</v>
      </c>
      <c r="J59" s="46">
        <v>0</v>
      </c>
      <c r="K59" s="46">
        <v>124366</v>
      </c>
      <c r="L59" s="46">
        <v>0</v>
      </c>
      <c r="M59" s="46">
        <v>0</v>
      </c>
      <c r="N59" s="46">
        <f t="shared" si="11"/>
        <v>127333</v>
      </c>
      <c r="O59" s="47">
        <f t="shared" si="7"/>
        <v>12.071767159651118</v>
      </c>
      <c r="P59" s="9"/>
    </row>
    <row r="60" spans="1:16">
      <c r="A60" s="12"/>
      <c r="B60" s="25">
        <v>361.2</v>
      </c>
      <c r="C60" s="20" t="s">
        <v>57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1099033</v>
      </c>
      <c r="L60" s="46">
        <v>0</v>
      </c>
      <c r="M60" s="46">
        <v>0</v>
      </c>
      <c r="N60" s="46">
        <f t="shared" ref="N60:N66" si="13">SUM(D60:M60)</f>
        <v>1099033</v>
      </c>
      <c r="O60" s="47">
        <f t="shared" si="7"/>
        <v>104.19349639742131</v>
      </c>
      <c r="P60" s="9"/>
    </row>
    <row r="61" spans="1:16">
      <c r="A61" s="12"/>
      <c r="B61" s="25">
        <v>361.3</v>
      </c>
      <c r="C61" s="20" t="s">
        <v>58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1999990</v>
      </c>
      <c r="L61" s="46">
        <v>0</v>
      </c>
      <c r="M61" s="46">
        <v>0</v>
      </c>
      <c r="N61" s="46">
        <f t="shared" si="13"/>
        <v>1999990</v>
      </c>
      <c r="O61" s="47">
        <f t="shared" si="7"/>
        <v>189.60845657944634</v>
      </c>
      <c r="P61" s="9"/>
    </row>
    <row r="62" spans="1:16">
      <c r="A62" s="12"/>
      <c r="B62" s="25">
        <v>362</v>
      </c>
      <c r="C62" s="20" t="s">
        <v>59</v>
      </c>
      <c r="D62" s="46">
        <v>2044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2044</v>
      </c>
      <c r="O62" s="47">
        <f t="shared" si="7"/>
        <v>0.1937808115282518</v>
      </c>
      <c r="P62" s="9"/>
    </row>
    <row r="63" spans="1:16">
      <c r="A63" s="12"/>
      <c r="B63" s="25">
        <v>364</v>
      </c>
      <c r="C63" s="20" t="s">
        <v>115</v>
      </c>
      <c r="D63" s="46">
        <v>16059</v>
      </c>
      <c r="E63" s="46">
        <v>0</v>
      </c>
      <c r="F63" s="46">
        <v>0</v>
      </c>
      <c r="G63" s="46">
        <v>0</v>
      </c>
      <c r="H63" s="46">
        <v>0</v>
      </c>
      <c r="I63" s="46">
        <v>2041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18100</v>
      </c>
      <c r="O63" s="47">
        <f t="shared" si="7"/>
        <v>1.7159651118695487</v>
      </c>
      <c r="P63" s="9"/>
    </row>
    <row r="64" spans="1:16">
      <c r="A64" s="12"/>
      <c r="B64" s="25">
        <v>366</v>
      </c>
      <c r="C64" s="20" t="s">
        <v>61</v>
      </c>
      <c r="D64" s="46">
        <v>34953</v>
      </c>
      <c r="E64" s="46">
        <v>0</v>
      </c>
      <c r="F64" s="46">
        <v>0</v>
      </c>
      <c r="G64" s="46">
        <v>0</v>
      </c>
      <c r="H64" s="46">
        <v>0</v>
      </c>
      <c r="I64" s="46">
        <v>8053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43006</v>
      </c>
      <c r="O64" s="47">
        <f t="shared" si="7"/>
        <v>4.0771710276829731</v>
      </c>
      <c r="P64" s="9"/>
    </row>
    <row r="65" spans="1:119">
      <c r="A65" s="12"/>
      <c r="B65" s="25">
        <v>368</v>
      </c>
      <c r="C65" s="20" t="s">
        <v>63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1592147</v>
      </c>
      <c r="L65" s="46">
        <v>0</v>
      </c>
      <c r="M65" s="46">
        <v>0</v>
      </c>
      <c r="N65" s="46">
        <f t="shared" si="13"/>
        <v>1592147</v>
      </c>
      <c r="O65" s="47">
        <f t="shared" si="7"/>
        <v>150.94302237390974</v>
      </c>
      <c r="P65" s="9"/>
    </row>
    <row r="66" spans="1:119">
      <c r="A66" s="12"/>
      <c r="B66" s="25">
        <v>369.9</v>
      </c>
      <c r="C66" s="20" t="s">
        <v>65</v>
      </c>
      <c r="D66" s="46">
        <v>476586</v>
      </c>
      <c r="E66" s="46">
        <v>1500</v>
      </c>
      <c r="F66" s="46">
        <v>0</v>
      </c>
      <c r="G66" s="46">
        <v>58822</v>
      </c>
      <c r="H66" s="46">
        <v>0</v>
      </c>
      <c r="I66" s="46">
        <v>62264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599172</v>
      </c>
      <c r="O66" s="47">
        <f t="shared" si="7"/>
        <v>56.804323094425484</v>
      </c>
      <c r="P66" s="9"/>
    </row>
    <row r="67" spans="1:119" ht="15.75">
      <c r="A67" s="29" t="s">
        <v>39</v>
      </c>
      <c r="B67" s="30"/>
      <c r="C67" s="31"/>
      <c r="D67" s="32">
        <f t="shared" ref="D67:M67" si="14">SUM(D68:D70)</f>
        <v>782517</v>
      </c>
      <c r="E67" s="32">
        <f t="shared" si="14"/>
        <v>0</v>
      </c>
      <c r="F67" s="32">
        <f t="shared" si="14"/>
        <v>0</v>
      </c>
      <c r="G67" s="32">
        <f t="shared" si="14"/>
        <v>0</v>
      </c>
      <c r="H67" s="32">
        <f t="shared" si="14"/>
        <v>0</v>
      </c>
      <c r="I67" s="32">
        <f t="shared" si="14"/>
        <v>1026986</v>
      </c>
      <c r="J67" s="32">
        <f t="shared" si="14"/>
        <v>0</v>
      </c>
      <c r="K67" s="32">
        <f t="shared" si="14"/>
        <v>0</v>
      </c>
      <c r="L67" s="32">
        <f t="shared" si="14"/>
        <v>0</v>
      </c>
      <c r="M67" s="32">
        <f t="shared" si="14"/>
        <v>0</v>
      </c>
      <c r="N67" s="32">
        <f>SUM(D67:M67)</f>
        <v>1809503</v>
      </c>
      <c r="O67" s="45">
        <f t="shared" si="7"/>
        <v>171.54939324990519</v>
      </c>
      <c r="P67" s="9"/>
    </row>
    <row r="68" spans="1:119">
      <c r="A68" s="12"/>
      <c r="B68" s="25">
        <v>381</v>
      </c>
      <c r="C68" s="20" t="s">
        <v>66</v>
      </c>
      <c r="D68" s="46">
        <v>782517</v>
      </c>
      <c r="E68" s="46">
        <v>0</v>
      </c>
      <c r="F68" s="46">
        <v>0</v>
      </c>
      <c r="G68" s="46">
        <v>0</v>
      </c>
      <c r="H68" s="46">
        <v>0</v>
      </c>
      <c r="I68" s="46">
        <v>665265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1447782</v>
      </c>
      <c r="O68" s="47">
        <f t="shared" si="7"/>
        <v>137.25654152445961</v>
      </c>
      <c r="P68" s="9"/>
    </row>
    <row r="69" spans="1:119">
      <c r="A69" s="12"/>
      <c r="B69" s="25">
        <v>389.3</v>
      </c>
      <c r="C69" s="20" t="s">
        <v>118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361037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361037</v>
      </c>
      <c r="O69" s="47">
        <f>(N69/O$73)</f>
        <v>34.228005309063327</v>
      </c>
      <c r="P69" s="9"/>
    </row>
    <row r="70" spans="1:119" ht="15.75" thickBot="1">
      <c r="A70" s="12"/>
      <c r="B70" s="25">
        <v>389.5</v>
      </c>
      <c r="C70" s="20" t="s">
        <v>119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684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684</v>
      </c>
      <c r="O70" s="47">
        <f>(N70/O$73)</f>
        <v>6.4846416382252553E-2</v>
      </c>
      <c r="P70" s="9"/>
    </row>
    <row r="71" spans="1:119" ht="16.5" thickBot="1">
      <c r="A71" s="14" t="s">
        <v>51</v>
      </c>
      <c r="B71" s="23"/>
      <c r="C71" s="22"/>
      <c r="D71" s="15">
        <f t="shared" ref="D71:M71" si="15">SUM(D5,D19,D24,D40,D53,D58,D67)</f>
        <v>9327301</v>
      </c>
      <c r="E71" s="15">
        <f t="shared" si="15"/>
        <v>336297</v>
      </c>
      <c r="F71" s="15">
        <f t="shared" si="15"/>
        <v>0</v>
      </c>
      <c r="G71" s="15">
        <f t="shared" si="15"/>
        <v>1995036</v>
      </c>
      <c r="H71" s="15">
        <f t="shared" si="15"/>
        <v>0</v>
      </c>
      <c r="I71" s="15">
        <f t="shared" si="15"/>
        <v>8986672</v>
      </c>
      <c r="J71" s="15">
        <f t="shared" si="15"/>
        <v>0</v>
      </c>
      <c r="K71" s="15">
        <f t="shared" si="15"/>
        <v>4815536</v>
      </c>
      <c r="L71" s="15">
        <f t="shared" si="15"/>
        <v>0</v>
      </c>
      <c r="M71" s="15">
        <f t="shared" si="15"/>
        <v>0</v>
      </c>
      <c r="N71" s="15">
        <f>SUM(D71:M71)</f>
        <v>25460842</v>
      </c>
      <c r="O71" s="38">
        <f>(N71/O$73)</f>
        <v>2413.807546454304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51" t="s">
        <v>151</v>
      </c>
      <c r="M73" s="51"/>
      <c r="N73" s="51"/>
      <c r="O73" s="43">
        <v>10548</v>
      </c>
    </row>
    <row r="74" spans="1:119">
      <c r="A74" s="52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</row>
    <row r="75" spans="1:119" ht="15.75" customHeight="1" thickBot="1">
      <c r="A75" s="55" t="s">
        <v>84</v>
      </c>
      <c r="B75" s="56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7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77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142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70</v>
      </c>
      <c r="B3" s="65"/>
      <c r="C3" s="66"/>
      <c r="D3" s="70" t="s">
        <v>33</v>
      </c>
      <c r="E3" s="71"/>
      <c r="F3" s="71"/>
      <c r="G3" s="71"/>
      <c r="H3" s="72"/>
      <c r="I3" s="70" t="s">
        <v>34</v>
      </c>
      <c r="J3" s="72"/>
      <c r="K3" s="70" t="s">
        <v>36</v>
      </c>
      <c r="L3" s="72"/>
      <c r="M3" s="36"/>
      <c r="N3" s="37"/>
      <c r="O3" s="73" t="s">
        <v>75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35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SUM(D6:D18)</f>
        <v>4995586</v>
      </c>
      <c r="E5" s="27">
        <f t="shared" si="0"/>
        <v>371962</v>
      </c>
      <c r="F5" s="27">
        <f t="shared" si="0"/>
        <v>0</v>
      </c>
      <c r="G5" s="27">
        <f t="shared" si="0"/>
        <v>773912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6141460</v>
      </c>
      <c r="O5" s="33">
        <f t="shared" ref="O5:O36" si="1">(N5/O$72)</f>
        <v>589.50470339796505</v>
      </c>
      <c r="P5" s="6"/>
    </row>
    <row r="6" spans="1:133">
      <c r="A6" s="12"/>
      <c r="B6" s="25">
        <v>311</v>
      </c>
      <c r="C6" s="20" t="s">
        <v>2</v>
      </c>
      <c r="D6" s="46">
        <v>3129758</v>
      </c>
      <c r="E6" s="46">
        <v>371962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3501720</v>
      </c>
      <c r="O6" s="47">
        <f t="shared" si="1"/>
        <v>336.12209637166444</v>
      </c>
      <c r="P6" s="9"/>
    </row>
    <row r="7" spans="1:133">
      <c r="A7" s="12"/>
      <c r="B7" s="25">
        <v>312.41000000000003</v>
      </c>
      <c r="C7" s="20" t="s">
        <v>97</v>
      </c>
      <c r="D7" s="46">
        <v>281543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8" si="2">SUM(D7:M7)</f>
        <v>281543</v>
      </c>
      <c r="O7" s="47">
        <f t="shared" si="1"/>
        <v>27.024668842388174</v>
      </c>
      <c r="P7" s="9"/>
    </row>
    <row r="8" spans="1:133">
      <c r="A8" s="12"/>
      <c r="B8" s="25">
        <v>312.42</v>
      </c>
      <c r="C8" s="20" t="s">
        <v>98</v>
      </c>
      <c r="D8" s="46">
        <v>191087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191087</v>
      </c>
      <c r="O8" s="47">
        <f t="shared" si="1"/>
        <v>18.342004223459398</v>
      </c>
      <c r="P8" s="9"/>
    </row>
    <row r="9" spans="1:133">
      <c r="A9" s="12"/>
      <c r="B9" s="25">
        <v>312.51</v>
      </c>
      <c r="C9" s="20" t="s">
        <v>105</v>
      </c>
      <c r="D9" s="46">
        <v>95455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95455</v>
      </c>
      <c r="O9" s="47">
        <f t="shared" si="1"/>
        <v>9.1625071990785187</v>
      </c>
      <c r="P9" s="9"/>
    </row>
    <row r="10" spans="1:133">
      <c r="A10" s="12"/>
      <c r="B10" s="25">
        <v>312.52</v>
      </c>
      <c r="C10" s="20" t="s">
        <v>106</v>
      </c>
      <c r="D10" s="46">
        <v>64825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64825</v>
      </c>
      <c r="O10" s="47">
        <f t="shared" si="1"/>
        <v>6.222403532347859</v>
      </c>
      <c r="P10" s="9"/>
    </row>
    <row r="11" spans="1:133">
      <c r="A11" s="12"/>
      <c r="B11" s="25">
        <v>312.60000000000002</v>
      </c>
      <c r="C11" s="20" t="s">
        <v>11</v>
      </c>
      <c r="D11" s="46">
        <v>0</v>
      </c>
      <c r="E11" s="46">
        <v>0</v>
      </c>
      <c r="F11" s="46">
        <v>0</v>
      </c>
      <c r="G11" s="46">
        <v>773912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773912</v>
      </c>
      <c r="O11" s="47">
        <f t="shared" si="1"/>
        <v>74.286043386446536</v>
      </c>
      <c r="P11" s="9"/>
    </row>
    <row r="12" spans="1:133">
      <c r="A12" s="12"/>
      <c r="B12" s="25">
        <v>314.10000000000002</v>
      </c>
      <c r="C12" s="20" t="s">
        <v>12</v>
      </c>
      <c r="D12" s="46">
        <v>791072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791072</v>
      </c>
      <c r="O12" s="47">
        <f t="shared" si="1"/>
        <v>75.933192551353429</v>
      </c>
      <c r="P12" s="9"/>
    </row>
    <row r="13" spans="1:133">
      <c r="A13" s="12"/>
      <c r="B13" s="25">
        <v>314.3</v>
      </c>
      <c r="C13" s="20" t="s">
        <v>13</v>
      </c>
      <c r="D13" s="46">
        <v>166991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166991</v>
      </c>
      <c r="O13" s="47">
        <f t="shared" si="1"/>
        <v>16.029084277212515</v>
      </c>
      <c r="P13" s="9"/>
    </row>
    <row r="14" spans="1:133">
      <c r="A14" s="12"/>
      <c r="B14" s="25">
        <v>314.39999999999998</v>
      </c>
      <c r="C14" s="20" t="s">
        <v>14</v>
      </c>
      <c r="D14" s="46">
        <v>77073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77073</v>
      </c>
      <c r="O14" s="47">
        <f t="shared" si="1"/>
        <v>7.3980610481858324</v>
      </c>
      <c r="P14" s="9"/>
    </row>
    <row r="15" spans="1:133">
      <c r="A15" s="12"/>
      <c r="B15" s="25">
        <v>314.7</v>
      </c>
      <c r="C15" s="20" t="s">
        <v>15</v>
      </c>
      <c r="D15" s="46">
        <v>187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187</v>
      </c>
      <c r="O15" s="47">
        <f t="shared" si="1"/>
        <v>1.7949702438087925E-2</v>
      </c>
      <c r="P15" s="9"/>
    </row>
    <row r="16" spans="1:133">
      <c r="A16" s="12"/>
      <c r="B16" s="25">
        <v>314.8</v>
      </c>
      <c r="C16" s="20" t="s">
        <v>16</v>
      </c>
      <c r="D16" s="46">
        <v>1158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1158</v>
      </c>
      <c r="O16" s="47">
        <f t="shared" si="1"/>
        <v>0.11115377231714341</v>
      </c>
      <c r="P16" s="9"/>
    </row>
    <row r="17" spans="1:16">
      <c r="A17" s="12"/>
      <c r="B17" s="25">
        <v>315</v>
      </c>
      <c r="C17" s="20" t="s">
        <v>107</v>
      </c>
      <c r="D17" s="46">
        <v>104714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104714</v>
      </c>
      <c r="O17" s="47">
        <f t="shared" si="1"/>
        <v>10.051257439047802</v>
      </c>
      <c r="P17" s="9"/>
    </row>
    <row r="18" spans="1:16">
      <c r="A18" s="12"/>
      <c r="B18" s="25">
        <v>316</v>
      </c>
      <c r="C18" s="20" t="s">
        <v>108</v>
      </c>
      <c r="D18" s="46">
        <v>91723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2"/>
        <v>91723</v>
      </c>
      <c r="O18" s="47">
        <f t="shared" si="1"/>
        <v>8.8042810520253401</v>
      </c>
      <c r="P18" s="9"/>
    </row>
    <row r="19" spans="1:16" ht="15.75">
      <c r="A19" s="29" t="s">
        <v>18</v>
      </c>
      <c r="B19" s="30"/>
      <c r="C19" s="31"/>
      <c r="D19" s="32">
        <f t="shared" ref="D19:M19" si="3">SUM(D20:D22)</f>
        <v>1076832</v>
      </c>
      <c r="E19" s="32">
        <f t="shared" si="3"/>
        <v>0</v>
      </c>
      <c r="F19" s="32">
        <f t="shared" si="3"/>
        <v>0</v>
      </c>
      <c r="G19" s="32">
        <f t="shared" si="3"/>
        <v>0</v>
      </c>
      <c r="H19" s="32">
        <f t="shared" si="3"/>
        <v>0</v>
      </c>
      <c r="I19" s="32">
        <f t="shared" si="3"/>
        <v>0</v>
      </c>
      <c r="J19" s="32">
        <f t="shared" si="3"/>
        <v>0</v>
      </c>
      <c r="K19" s="32">
        <f t="shared" si="3"/>
        <v>0</v>
      </c>
      <c r="L19" s="32">
        <f t="shared" si="3"/>
        <v>0</v>
      </c>
      <c r="M19" s="32">
        <f t="shared" si="3"/>
        <v>0</v>
      </c>
      <c r="N19" s="44">
        <f t="shared" ref="N19:N28" si="4">SUM(D19:M19)</f>
        <v>1076832</v>
      </c>
      <c r="O19" s="45">
        <f t="shared" si="1"/>
        <v>103.36264158187753</v>
      </c>
      <c r="P19" s="10"/>
    </row>
    <row r="20" spans="1:16">
      <c r="A20" s="12"/>
      <c r="B20" s="25">
        <v>322</v>
      </c>
      <c r="C20" s="20" t="s">
        <v>0</v>
      </c>
      <c r="D20" s="46">
        <v>229841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229841</v>
      </c>
      <c r="O20" s="47">
        <f t="shared" si="1"/>
        <v>22.061912075254366</v>
      </c>
      <c r="P20" s="9"/>
    </row>
    <row r="21" spans="1:16">
      <c r="A21" s="12"/>
      <c r="B21" s="25">
        <v>323.10000000000002</v>
      </c>
      <c r="C21" s="20" t="s">
        <v>87</v>
      </c>
      <c r="D21" s="46">
        <v>837391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837391</v>
      </c>
      <c r="O21" s="47">
        <f t="shared" si="1"/>
        <v>80.379247456325587</v>
      </c>
      <c r="P21" s="9"/>
    </row>
    <row r="22" spans="1:16">
      <c r="A22" s="12"/>
      <c r="B22" s="25">
        <v>329</v>
      </c>
      <c r="C22" s="20" t="s">
        <v>136</v>
      </c>
      <c r="D22" s="46">
        <v>9600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9600</v>
      </c>
      <c r="O22" s="47">
        <f t="shared" si="1"/>
        <v>0.92148205029756192</v>
      </c>
      <c r="P22" s="9"/>
    </row>
    <row r="23" spans="1:16" ht="15.75">
      <c r="A23" s="29" t="s">
        <v>20</v>
      </c>
      <c r="B23" s="30"/>
      <c r="C23" s="31"/>
      <c r="D23" s="32">
        <f t="shared" ref="D23:M23" si="5">SUM(D24:D37)</f>
        <v>893139</v>
      </c>
      <c r="E23" s="32">
        <f t="shared" si="5"/>
        <v>20000</v>
      </c>
      <c r="F23" s="32">
        <f t="shared" si="5"/>
        <v>0</v>
      </c>
      <c r="G23" s="32">
        <f t="shared" si="5"/>
        <v>723526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1636665</v>
      </c>
      <c r="O23" s="45">
        <f t="shared" si="1"/>
        <v>157.09973123440199</v>
      </c>
      <c r="P23" s="10"/>
    </row>
    <row r="24" spans="1:16">
      <c r="A24" s="12"/>
      <c r="B24" s="25">
        <v>331.1</v>
      </c>
      <c r="C24" s="20" t="s">
        <v>88</v>
      </c>
      <c r="D24" s="46">
        <v>0</v>
      </c>
      <c r="E24" s="46">
        <v>20000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20000</v>
      </c>
      <c r="O24" s="47">
        <f t="shared" si="1"/>
        <v>1.9197542714532541</v>
      </c>
      <c r="P24" s="9"/>
    </row>
    <row r="25" spans="1:16">
      <c r="A25" s="12"/>
      <c r="B25" s="25">
        <v>331.2</v>
      </c>
      <c r="C25" s="20" t="s">
        <v>19</v>
      </c>
      <c r="D25" s="46">
        <v>63363</v>
      </c>
      <c r="E25" s="46">
        <v>0</v>
      </c>
      <c r="F25" s="46">
        <v>0</v>
      </c>
      <c r="G25" s="46">
        <v>949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64312</v>
      </c>
      <c r="O25" s="47">
        <f t="shared" si="1"/>
        <v>6.1731618352850832</v>
      </c>
      <c r="P25" s="9"/>
    </row>
    <row r="26" spans="1:16">
      <c r="A26" s="12"/>
      <c r="B26" s="25">
        <v>333</v>
      </c>
      <c r="C26" s="20" t="s">
        <v>81</v>
      </c>
      <c r="D26" s="46">
        <v>23924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23924</v>
      </c>
      <c r="O26" s="47">
        <f t="shared" si="1"/>
        <v>2.2964100595123824</v>
      </c>
      <c r="P26" s="9"/>
    </row>
    <row r="27" spans="1:16">
      <c r="A27" s="12"/>
      <c r="B27" s="25">
        <v>334.1</v>
      </c>
      <c r="C27" s="20" t="s">
        <v>89</v>
      </c>
      <c r="D27" s="46">
        <v>-21579</v>
      </c>
      <c r="E27" s="46">
        <v>0</v>
      </c>
      <c r="F27" s="46">
        <v>0</v>
      </c>
      <c r="G27" s="46">
        <v>324148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302569</v>
      </c>
      <c r="O27" s="47">
        <f t="shared" si="1"/>
        <v>29.042906507966979</v>
      </c>
      <c r="P27" s="9"/>
    </row>
    <row r="28" spans="1:16">
      <c r="A28" s="12"/>
      <c r="B28" s="25">
        <v>334.2</v>
      </c>
      <c r="C28" s="20" t="s">
        <v>23</v>
      </c>
      <c r="D28" s="46">
        <v>0</v>
      </c>
      <c r="E28" s="46">
        <v>0</v>
      </c>
      <c r="F28" s="46">
        <v>0</v>
      </c>
      <c r="G28" s="46">
        <v>259339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259339</v>
      </c>
      <c r="O28" s="47">
        <f t="shared" si="1"/>
        <v>24.893357650220771</v>
      </c>
      <c r="P28" s="9"/>
    </row>
    <row r="29" spans="1:16">
      <c r="A29" s="12"/>
      <c r="B29" s="25">
        <v>334.7</v>
      </c>
      <c r="C29" s="20" t="s">
        <v>24</v>
      </c>
      <c r="D29" s="46">
        <v>0</v>
      </c>
      <c r="E29" s="46">
        <v>0</v>
      </c>
      <c r="F29" s="46">
        <v>0</v>
      </c>
      <c r="G29" s="46">
        <v>-910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6">SUM(D29:M29)</f>
        <v>-910</v>
      </c>
      <c r="O29" s="47">
        <f t="shared" si="1"/>
        <v>-8.7348819351123055E-2</v>
      </c>
      <c r="P29" s="9"/>
    </row>
    <row r="30" spans="1:16">
      <c r="A30" s="12"/>
      <c r="B30" s="25">
        <v>335.12</v>
      </c>
      <c r="C30" s="20" t="s">
        <v>110</v>
      </c>
      <c r="D30" s="46">
        <v>403223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403223</v>
      </c>
      <c r="O30" s="47">
        <f t="shared" si="1"/>
        <v>38.704453829909774</v>
      </c>
      <c r="P30" s="9"/>
    </row>
    <row r="31" spans="1:16">
      <c r="A31" s="12"/>
      <c r="B31" s="25">
        <v>335.14</v>
      </c>
      <c r="C31" s="20" t="s">
        <v>111</v>
      </c>
      <c r="D31" s="46">
        <v>3946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3946</v>
      </c>
      <c r="O31" s="47">
        <f t="shared" si="1"/>
        <v>0.37876751775772699</v>
      </c>
      <c r="P31" s="9"/>
    </row>
    <row r="32" spans="1:16">
      <c r="A32" s="12"/>
      <c r="B32" s="25">
        <v>335.15</v>
      </c>
      <c r="C32" s="20" t="s">
        <v>112</v>
      </c>
      <c r="D32" s="46">
        <v>9317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9317</v>
      </c>
      <c r="O32" s="47">
        <f t="shared" si="1"/>
        <v>0.89431752735649839</v>
      </c>
      <c r="P32" s="9"/>
    </row>
    <row r="33" spans="1:16">
      <c r="A33" s="12"/>
      <c r="B33" s="25">
        <v>335.16</v>
      </c>
      <c r="C33" s="20" t="s">
        <v>113</v>
      </c>
      <c r="D33" s="46">
        <v>384769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384769</v>
      </c>
      <c r="O33" s="47">
        <f t="shared" si="1"/>
        <v>36.933096563639857</v>
      </c>
      <c r="P33" s="9"/>
    </row>
    <row r="34" spans="1:16">
      <c r="A34" s="12"/>
      <c r="B34" s="25">
        <v>335.21</v>
      </c>
      <c r="C34" s="20" t="s">
        <v>29</v>
      </c>
      <c r="D34" s="46">
        <v>5832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5832</v>
      </c>
      <c r="O34" s="47">
        <f t="shared" si="1"/>
        <v>0.55980034555576885</v>
      </c>
      <c r="P34" s="9"/>
    </row>
    <row r="35" spans="1:16">
      <c r="A35" s="12"/>
      <c r="B35" s="25">
        <v>335.49</v>
      </c>
      <c r="C35" s="20" t="s">
        <v>92</v>
      </c>
      <c r="D35" s="46">
        <v>13885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13885</v>
      </c>
      <c r="O35" s="47">
        <f t="shared" si="1"/>
        <v>1.3327894029564216</v>
      </c>
      <c r="P35" s="9"/>
    </row>
    <row r="36" spans="1:16">
      <c r="A36" s="12"/>
      <c r="B36" s="25">
        <v>337.7</v>
      </c>
      <c r="C36" s="20" t="s">
        <v>137</v>
      </c>
      <c r="D36" s="46">
        <v>0</v>
      </c>
      <c r="E36" s="46">
        <v>0</v>
      </c>
      <c r="F36" s="46">
        <v>0</v>
      </c>
      <c r="G36" s="46">
        <v>140000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140000</v>
      </c>
      <c r="O36" s="47">
        <f t="shared" si="1"/>
        <v>13.438279900172779</v>
      </c>
      <c r="P36" s="9"/>
    </row>
    <row r="37" spans="1:16">
      <c r="A37" s="12"/>
      <c r="B37" s="25">
        <v>338</v>
      </c>
      <c r="C37" s="20" t="s">
        <v>32</v>
      </c>
      <c r="D37" s="46">
        <v>6459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6459</v>
      </c>
      <c r="O37" s="47">
        <f t="shared" ref="O37:O68" si="7">(N37/O$72)</f>
        <v>0.61998464196582836</v>
      </c>
      <c r="P37" s="9"/>
    </row>
    <row r="38" spans="1:16" ht="15.75">
      <c r="A38" s="29" t="s">
        <v>37</v>
      </c>
      <c r="B38" s="30"/>
      <c r="C38" s="31"/>
      <c r="D38" s="32">
        <f t="shared" ref="D38:M38" si="8">SUM(D39:D50)</f>
        <v>293651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7478330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7771981</v>
      </c>
      <c r="O38" s="45">
        <f t="shared" si="7"/>
        <v>746.01468612017663</v>
      </c>
      <c r="P38" s="10"/>
    </row>
    <row r="39" spans="1:16">
      <c r="A39" s="12"/>
      <c r="B39" s="25">
        <v>341.3</v>
      </c>
      <c r="C39" s="20" t="s">
        <v>143</v>
      </c>
      <c r="D39" s="46">
        <v>2758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50" si="9">SUM(D39:M39)</f>
        <v>2758</v>
      </c>
      <c r="O39" s="47">
        <f t="shared" si="7"/>
        <v>0.26473411403340374</v>
      </c>
      <c r="P39" s="9"/>
    </row>
    <row r="40" spans="1:16">
      <c r="A40" s="12"/>
      <c r="B40" s="25">
        <v>342.1</v>
      </c>
      <c r="C40" s="20" t="s">
        <v>40</v>
      </c>
      <c r="D40" s="46">
        <v>72031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72031</v>
      </c>
      <c r="O40" s="47">
        <f t="shared" si="7"/>
        <v>6.914090996352467</v>
      </c>
      <c r="P40" s="9"/>
    </row>
    <row r="41" spans="1:16">
      <c r="A41" s="12"/>
      <c r="B41" s="25">
        <v>342.2</v>
      </c>
      <c r="C41" s="20" t="s">
        <v>41</v>
      </c>
      <c r="D41" s="46">
        <v>56638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56638</v>
      </c>
      <c r="O41" s="47">
        <f t="shared" si="7"/>
        <v>5.4365521213284698</v>
      </c>
      <c r="P41" s="9"/>
    </row>
    <row r="42" spans="1:16">
      <c r="A42" s="12"/>
      <c r="B42" s="25">
        <v>342.5</v>
      </c>
      <c r="C42" s="20" t="s">
        <v>42</v>
      </c>
      <c r="D42" s="46">
        <v>16356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16356</v>
      </c>
      <c r="O42" s="47">
        <f t="shared" si="7"/>
        <v>1.569975043194471</v>
      </c>
      <c r="P42" s="9"/>
    </row>
    <row r="43" spans="1:16">
      <c r="A43" s="12"/>
      <c r="B43" s="25">
        <v>343.4</v>
      </c>
      <c r="C43" s="20" t="s">
        <v>43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1641581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1641581</v>
      </c>
      <c r="O43" s="47">
        <f t="shared" si="7"/>
        <v>157.57160683432519</v>
      </c>
      <c r="P43" s="9"/>
    </row>
    <row r="44" spans="1:16">
      <c r="A44" s="12"/>
      <c r="B44" s="25">
        <v>343.6</v>
      </c>
      <c r="C44" s="20" t="s">
        <v>44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4350056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4350056</v>
      </c>
      <c r="O44" s="47">
        <f t="shared" si="7"/>
        <v>417.55192935304279</v>
      </c>
      <c r="P44" s="9"/>
    </row>
    <row r="45" spans="1:16">
      <c r="A45" s="12"/>
      <c r="B45" s="25">
        <v>343.8</v>
      </c>
      <c r="C45" s="20" t="s">
        <v>45</v>
      </c>
      <c r="D45" s="46">
        <v>124869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124869</v>
      </c>
      <c r="O45" s="47">
        <f t="shared" si="7"/>
        <v>11.985889806104819</v>
      </c>
      <c r="P45" s="9"/>
    </row>
    <row r="46" spans="1:16">
      <c r="A46" s="12"/>
      <c r="B46" s="25">
        <v>344.1</v>
      </c>
      <c r="C46" s="20" t="s">
        <v>114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781847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781847</v>
      </c>
      <c r="O46" s="47">
        <f t="shared" si="7"/>
        <v>75.047705893645613</v>
      </c>
      <c r="P46" s="9"/>
    </row>
    <row r="47" spans="1:16">
      <c r="A47" s="12"/>
      <c r="B47" s="25">
        <v>346.4</v>
      </c>
      <c r="C47" s="20" t="s">
        <v>48</v>
      </c>
      <c r="D47" s="46">
        <v>490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490</v>
      </c>
      <c r="O47" s="47">
        <f t="shared" si="7"/>
        <v>4.7033979650604719E-2</v>
      </c>
      <c r="P47" s="9"/>
    </row>
    <row r="48" spans="1:16">
      <c r="A48" s="12"/>
      <c r="B48" s="25">
        <v>347.2</v>
      </c>
      <c r="C48" s="20" t="s">
        <v>49</v>
      </c>
      <c r="D48" s="46">
        <v>10065</v>
      </c>
      <c r="E48" s="46">
        <v>0</v>
      </c>
      <c r="F48" s="46">
        <v>0</v>
      </c>
      <c r="G48" s="46">
        <v>0</v>
      </c>
      <c r="H48" s="46">
        <v>0</v>
      </c>
      <c r="I48" s="46">
        <v>704846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714911</v>
      </c>
      <c r="O48" s="47">
        <f t="shared" si="7"/>
        <v>68.622672297945869</v>
      </c>
      <c r="P48" s="9"/>
    </row>
    <row r="49" spans="1:16">
      <c r="A49" s="12"/>
      <c r="B49" s="25">
        <v>347.3</v>
      </c>
      <c r="C49" s="20" t="s">
        <v>101</v>
      </c>
      <c r="D49" s="46">
        <v>803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803</v>
      </c>
      <c r="O49" s="47">
        <f t="shared" si="7"/>
        <v>7.707813399884815E-2</v>
      </c>
      <c r="P49" s="9"/>
    </row>
    <row r="50" spans="1:16">
      <c r="A50" s="12"/>
      <c r="B50" s="25">
        <v>347.5</v>
      </c>
      <c r="C50" s="20" t="s">
        <v>50</v>
      </c>
      <c r="D50" s="46">
        <v>9641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9641</v>
      </c>
      <c r="O50" s="47">
        <f t="shared" si="7"/>
        <v>0.92541754655404107</v>
      </c>
      <c r="P50" s="9"/>
    </row>
    <row r="51" spans="1:16" ht="15.75">
      <c r="A51" s="29" t="s">
        <v>38</v>
      </c>
      <c r="B51" s="30"/>
      <c r="C51" s="31"/>
      <c r="D51" s="32">
        <f t="shared" ref="D51:M51" si="10">SUM(D52:D55)</f>
        <v>630674</v>
      </c>
      <c r="E51" s="32">
        <f t="shared" si="10"/>
        <v>0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ref="N51:N57" si="11">SUM(D51:M51)</f>
        <v>630674</v>
      </c>
      <c r="O51" s="45">
        <f t="shared" si="7"/>
        <v>60.536955269725475</v>
      </c>
      <c r="P51" s="10"/>
    </row>
    <row r="52" spans="1:16">
      <c r="A52" s="13"/>
      <c r="B52" s="39">
        <v>351.1</v>
      </c>
      <c r="C52" s="21" t="s">
        <v>53</v>
      </c>
      <c r="D52" s="46">
        <v>59297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59297</v>
      </c>
      <c r="O52" s="47">
        <f t="shared" si="7"/>
        <v>5.6917834517181802</v>
      </c>
      <c r="P52" s="9"/>
    </row>
    <row r="53" spans="1:16">
      <c r="A53" s="13"/>
      <c r="B53" s="39">
        <v>351.3</v>
      </c>
      <c r="C53" s="21" t="s">
        <v>54</v>
      </c>
      <c r="D53" s="46">
        <v>2754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2754</v>
      </c>
      <c r="O53" s="47">
        <f t="shared" si="7"/>
        <v>0.26435016317911308</v>
      </c>
      <c r="P53" s="9"/>
    </row>
    <row r="54" spans="1:16">
      <c r="A54" s="13"/>
      <c r="B54" s="39">
        <v>354</v>
      </c>
      <c r="C54" s="21" t="s">
        <v>82</v>
      </c>
      <c r="D54" s="46">
        <v>520764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520764</v>
      </c>
      <c r="O54" s="47">
        <f t="shared" si="7"/>
        <v>49.986945670954121</v>
      </c>
      <c r="P54" s="9"/>
    </row>
    <row r="55" spans="1:16">
      <c r="A55" s="13"/>
      <c r="B55" s="39">
        <v>359</v>
      </c>
      <c r="C55" s="21" t="s">
        <v>55</v>
      </c>
      <c r="D55" s="46">
        <v>47859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47859</v>
      </c>
      <c r="O55" s="47">
        <f t="shared" si="7"/>
        <v>4.5938759838740637</v>
      </c>
      <c r="P55" s="9"/>
    </row>
    <row r="56" spans="1:16" ht="15.75">
      <c r="A56" s="29" t="s">
        <v>3</v>
      </c>
      <c r="B56" s="30"/>
      <c r="C56" s="31"/>
      <c r="D56" s="32">
        <f t="shared" ref="D56:M56" si="12">SUM(D57:D64)</f>
        <v>548081</v>
      </c>
      <c r="E56" s="32">
        <f t="shared" si="12"/>
        <v>31</v>
      </c>
      <c r="F56" s="32">
        <f t="shared" si="12"/>
        <v>0</v>
      </c>
      <c r="G56" s="32">
        <f t="shared" si="12"/>
        <v>664639</v>
      </c>
      <c r="H56" s="32">
        <f t="shared" si="12"/>
        <v>0</v>
      </c>
      <c r="I56" s="32">
        <f t="shared" si="12"/>
        <v>101404</v>
      </c>
      <c r="J56" s="32">
        <f t="shared" si="12"/>
        <v>0</v>
      </c>
      <c r="K56" s="32">
        <f t="shared" si="12"/>
        <v>659354</v>
      </c>
      <c r="L56" s="32">
        <f t="shared" si="12"/>
        <v>0</v>
      </c>
      <c r="M56" s="32">
        <f t="shared" si="12"/>
        <v>0</v>
      </c>
      <c r="N56" s="32">
        <f t="shared" si="11"/>
        <v>1973509</v>
      </c>
      <c r="O56" s="45">
        <f t="shared" si="7"/>
        <v>189.432616625072</v>
      </c>
      <c r="P56" s="10"/>
    </row>
    <row r="57" spans="1:16">
      <c r="A57" s="12"/>
      <c r="B57" s="25">
        <v>361.1</v>
      </c>
      <c r="C57" s="20" t="s">
        <v>56</v>
      </c>
      <c r="D57" s="46">
        <v>1798</v>
      </c>
      <c r="E57" s="46">
        <v>31</v>
      </c>
      <c r="F57" s="46">
        <v>0</v>
      </c>
      <c r="G57" s="46">
        <v>0</v>
      </c>
      <c r="H57" s="46">
        <v>0</v>
      </c>
      <c r="I57" s="46">
        <v>209</v>
      </c>
      <c r="J57" s="46">
        <v>0</v>
      </c>
      <c r="K57" s="46">
        <v>121286</v>
      </c>
      <c r="L57" s="46">
        <v>0</v>
      </c>
      <c r="M57" s="46">
        <v>0</v>
      </c>
      <c r="N57" s="46">
        <f t="shared" si="11"/>
        <v>123324</v>
      </c>
      <c r="O57" s="47">
        <f t="shared" si="7"/>
        <v>11.837588788635054</v>
      </c>
      <c r="P57" s="9"/>
    </row>
    <row r="58" spans="1:16">
      <c r="A58" s="12"/>
      <c r="B58" s="25">
        <v>361.2</v>
      </c>
      <c r="C58" s="20" t="s">
        <v>57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993168</v>
      </c>
      <c r="L58" s="46">
        <v>0</v>
      </c>
      <c r="M58" s="46">
        <v>0</v>
      </c>
      <c r="N58" s="46">
        <f t="shared" ref="N58:N64" si="13">SUM(D58:M58)</f>
        <v>993168</v>
      </c>
      <c r="O58" s="47">
        <f t="shared" si="7"/>
        <v>95.331925513534273</v>
      </c>
      <c r="P58" s="9"/>
    </row>
    <row r="59" spans="1:16">
      <c r="A59" s="12"/>
      <c r="B59" s="25">
        <v>361.3</v>
      </c>
      <c r="C59" s="20" t="s">
        <v>58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-2050801</v>
      </c>
      <c r="L59" s="46">
        <v>0</v>
      </c>
      <c r="M59" s="46">
        <v>0</v>
      </c>
      <c r="N59" s="46">
        <f t="shared" si="13"/>
        <v>-2050801</v>
      </c>
      <c r="O59" s="47">
        <f t="shared" si="7"/>
        <v>-196.85169898253022</v>
      </c>
      <c r="P59" s="9"/>
    </row>
    <row r="60" spans="1:16">
      <c r="A60" s="12"/>
      <c r="B60" s="25">
        <v>362</v>
      </c>
      <c r="C60" s="20" t="s">
        <v>59</v>
      </c>
      <c r="D60" s="46">
        <v>2043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2043</v>
      </c>
      <c r="O60" s="47">
        <f t="shared" si="7"/>
        <v>0.19610289882894991</v>
      </c>
      <c r="P60" s="9"/>
    </row>
    <row r="61" spans="1:16">
      <c r="A61" s="12"/>
      <c r="B61" s="25">
        <v>364</v>
      </c>
      <c r="C61" s="20" t="s">
        <v>115</v>
      </c>
      <c r="D61" s="46">
        <v>11596</v>
      </c>
      <c r="E61" s="46">
        <v>0</v>
      </c>
      <c r="F61" s="46">
        <v>0</v>
      </c>
      <c r="G61" s="46">
        <v>0</v>
      </c>
      <c r="H61" s="46">
        <v>0</v>
      </c>
      <c r="I61" s="46">
        <v>29619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41215</v>
      </c>
      <c r="O61" s="47">
        <f t="shared" si="7"/>
        <v>3.956133614897293</v>
      </c>
      <c r="P61" s="9"/>
    </row>
    <row r="62" spans="1:16">
      <c r="A62" s="12"/>
      <c r="B62" s="25">
        <v>366</v>
      </c>
      <c r="C62" s="20" t="s">
        <v>61</v>
      </c>
      <c r="D62" s="46">
        <v>36535</v>
      </c>
      <c r="E62" s="46">
        <v>0</v>
      </c>
      <c r="F62" s="46">
        <v>0</v>
      </c>
      <c r="G62" s="46">
        <v>0</v>
      </c>
      <c r="H62" s="46">
        <v>0</v>
      </c>
      <c r="I62" s="46">
        <v>12381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48916</v>
      </c>
      <c r="O62" s="47">
        <f t="shared" si="7"/>
        <v>4.6953349971203684</v>
      </c>
      <c r="P62" s="9"/>
    </row>
    <row r="63" spans="1:16">
      <c r="A63" s="12"/>
      <c r="B63" s="25">
        <v>368</v>
      </c>
      <c r="C63" s="20" t="s">
        <v>63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1595701</v>
      </c>
      <c r="L63" s="46">
        <v>0</v>
      </c>
      <c r="M63" s="46">
        <v>0</v>
      </c>
      <c r="N63" s="46">
        <f t="shared" si="13"/>
        <v>1595701</v>
      </c>
      <c r="O63" s="47">
        <f t="shared" si="7"/>
        <v>153.16769053561143</v>
      </c>
      <c r="P63" s="9"/>
    </row>
    <row r="64" spans="1:16">
      <c r="A64" s="12"/>
      <c r="B64" s="25">
        <v>369.9</v>
      </c>
      <c r="C64" s="20" t="s">
        <v>65</v>
      </c>
      <c r="D64" s="46">
        <v>496109</v>
      </c>
      <c r="E64" s="46">
        <v>0</v>
      </c>
      <c r="F64" s="46">
        <v>0</v>
      </c>
      <c r="G64" s="46">
        <v>664639</v>
      </c>
      <c r="H64" s="46">
        <v>0</v>
      </c>
      <c r="I64" s="46">
        <v>59195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1219943</v>
      </c>
      <c r="O64" s="47">
        <f t="shared" si="7"/>
        <v>117.09953925897486</v>
      </c>
      <c r="P64" s="9"/>
    </row>
    <row r="65" spans="1:119" ht="15.75">
      <c r="A65" s="29" t="s">
        <v>39</v>
      </c>
      <c r="B65" s="30"/>
      <c r="C65" s="31"/>
      <c r="D65" s="32">
        <f t="shared" ref="D65:M65" si="14">SUM(D66:D69)</f>
        <v>760400</v>
      </c>
      <c r="E65" s="32">
        <f t="shared" si="14"/>
        <v>0</v>
      </c>
      <c r="F65" s="32">
        <f t="shared" si="14"/>
        <v>0</v>
      </c>
      <c r="G65" s="32">
        <f t="shared" si="14"/>
        <v>111592</v>
      </c>
      <c r="H65" s="32">
        <f t="shared" si="14"/>
        <v>0</v>
      </c>
      <c r="I65" s="32">
        <f t="shared" si="14"/>
        <v>2099435</v>
      </c>
      <c r="J65" s="32">
        <f t="shared" si="14"/>
        <v>0</v>
      </c>
      <c r="K65" s="32">
        <f t="shared" si="14"/>
        <v>0</v>
      </c>
      <c r="L65" s="32">
        <f t="shared" si="14"/>
        <v>0</v>
      </c>
      <c r="M65" s="32">
        <f t="shared" si="14"/>
        <v>0</v>
      </c>
      <c r="N65" s="32">
        <f t="shared" ref="N65:N70" si="15">SUM(D65:M65)</f>
        <v>2971427</v>
      </c>
      <c r="O65" s="45">
        <f t="shared" si="7"/>
        <v>285.22048377807641</v>
      </c>
      <c r="P65" s="9"/>
    </row>
    <row r="66" spans="1:119">
      <c r="A66" s="12"/>
      <c r="B66" s="25">
        <v>381</v>
      </c>
      <c r="C66" s="20" t="s">
        <v>66</v>
      </c>
      <c r="D66" s="46">
        <v>371400</v>
      </c>
      <c r="E66" s="46">
        <v>0</v>
      </c>
      <c r="F66" s="46">
        <v>0</v>
      </c>
      <c r="G66" s="46">
        <v>111592</v>
      </c>
      <c r="H66" s="46">
        <v>0</v>
      </c>
      <c r="I66" s="46">
        <v>374536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857528</v>
      </c>
      <c r="O66" s="47">
        <f t="shared" si="7"/>
        <v>82.312152044538294</v>
      </c>
      <c r="P66" s="9"/>
    </row>
    <row r="67" spans="1:119">
      <c r="A67" s="12"/>
      <c r="B67" s="25">
        <v>383</v>
      </c>
      <c r="C67" s="20" t="s">
        <v>102</v>
      </c>
      <c r="D67" s="46">
        <v>389000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389000</v>
      </c>
      <c r="O67" s="47">
        <f t="shared" si="7"/>
        <v>37.339220579765787</v>
      </c>
      <c r="P67" s="9"/>
    </row>
    <row r="68" spans="1:119">
      <c r="A68" s="12"/>
      <c r="B68" s="25">
        <v>389.5</v>
      </c>
      <c r="C68" s="20" t="s">
        <v>119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447952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447952</v>
      </c>
      <c r="O68" s="47">
        <f t="shared" si="7"/>
        <v>42.997888270301402</v>
      </c>
      <c r="P68" s="9"/>
    </row>
    <row r="69" spans="1:119" ht="15.75" thickBot="1">
      <c r="A69" s="12"/>
      <c r="B69" s="25">
        <v>389.6</v>
      </c>
      <c r="C69" s="20" t="s">
        <v>120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1276947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1276947</v>
      </c>
      <c r="O69" s="47">
        <f>(N69/O$72)</f>
        <v>122.57122288347091</v>
      </c>
      <c r="P69" s="9"/>
    </row>
    <row r="70" spans="1:119" ht="16.5" thickBot="1">
      <c r="A70" s="14" t="s">
        <v>51</v>
      </c>
      <c r="B70" s="23"/>
      <c r="C70" s="22"/>
      <c r="D70" s="15">
        <f t="shared" ref="D70:M70" si="16">SUM(D5,D19,D23,D38,D51,D56,D65)</f>
        <v>9198363</v>
      </c>
      <c r="E70" s="15">
        <f t="shared" si="16"/>
        <v>391993</v>
      </c>
      <c r="F70" s="15">
        <f t="shared" si="16"/>
        <v>0</v>
      </c>
      <c r="G70" s="15">
        <f t="shared" si="16"/>
        <v>2273669</v>
      </c>
      <c r="H70" s="15">
        <f t="shared" si="16"/>
        <v>0</v>
      </c>
      <c r="I70" s="15">
        <f t="shared" si="16"/>
        <v>9679169</v>
      </c>
      <c r="J70" s="15">
        <f t="shared" si="16"/>
        <v>0</v>
      </c>
      <c r="K70" s="15">
        <f t="shared" si="16"/>
        <v>659354</v>
      </c>
      <c r="L70" s="15">
        <f t="shared" si="16"/>
        <v>0</v>
      </c>
      <c r="M70" s="15">
        <f t="shared" si="16"/>
        <v>0</v>
      </c>
      <c r="N70" s="15">
        <f t="shared" si="15"/>
        <v>22202548</v>
      </c>
      <c r="O70" s="38">
        <f>(N70/O$72)</f>
        <v>2131.1718180072949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51" t="s">
        <v>144</v>
      </c>
      <c r="M72" s="51"/>
      <c r="N72" s="51"/>
      <c r="O72" s="43">
        <v>10418</v>
      </c>
    </row>
    <row r="73" spans="1:119">
      <c r="A73" s="52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</row>
    <row r="74" spans="1:119" ht="15.75" customHeight="1" thickBot="1">
      <c r="A74" s="55" t="s">
        <v>84</v>
      </c>
      <c r="B74" s="56"/>
      <c r="C74" s="56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7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77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135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70</v>
      </c>
      <c r="B3" s="65"/>
      <c r="C3" s="66"/>
      <c r="D3" s="70" t="s">
        <v>33</v>
      </c>
      <c r="E3" s="71"/>
      <c r="F3" s="71"/>
      <c r="G3" s="71"/>
      <c r="H3" s="72"/>
      <c r="I3" s="70" t="s">
        <v>34</v>
      </c>
      <c r="J3" s="72"/>
      <c r="K3" s="70" t="s">
        <v>36</v>
      </c>
      <c r="L3" s="72"/>
      <c r="M3" s="36"/>
      <c r="N3" s="37"/>
      <c r="O3" s="73" t="s">
        <v>75</v>
      </c>
      <c r="P3" s="11"/>
      <c r="Q3"/>
    </row>
    <row r="4" spans="1:133" ht="32.25" customHeight="1" thickBot="1">
      <c r="A4" s="67"/>
      <c r="B4" s="68"/>
      <c r="C4" s="69"/>
      <c r="D4" s="34" t="s">
        <v>4</v>
      </c>
      <c r="E4" s="34" t="s">
        <v>71</v>
      </c>
      <c r="F4" s="34" t="s">
        <v>72</v>
      </c>
      <c r="G4" s="34" t="s">
        <v>73</v>
      </c>
      <c r="H4" s="34" t="s">
        <v>5</v>
      </c>
      <c r="I4" s="34" t="s">
        <v>6</v>
      </c>
      <c r="J4" s="35" t="s">
        <v>74</v>
      </c>
      <c r="K4" s="35" t="s">
        <v>7</v>
      </c>
      <c r="L4" s="35" t="s">
        <v>8</v>
      </c>
      <c r="M4" s="35" t="s">
        <v>9</v>
      </c>
      <c r="N4" s="35" t="s">
        <v>35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SUM(D6:D18)</f>
        <v>4907847</v>
      </c>
      <c r="E5" s="27">
        <f t="shared" si="0"/>
        <v>386220</v>
      </c>
      <c r="F5" s="27">
        <f t="shared" si="0"/>
        <v>0</v>
      </c>
      <c r="G5" s="27">
        <f t="shared" si="0"/>
        <v>733349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6027416</v>
      </c>
      <c r="O5" s="33">
        <f t="shared" ref="O5:O36" si="1">(N5/O$77)</f>
        <v>580.84378914907973</v>
      </c>
      <c r="P5" s="6"/>
    </row>
    <row r="6" spans="1:133">
      <c r="A6" s="12"/>
      <c r="B6" s="25">
        <v>311</v>
      </c>
      <c r="C6" s="20" t="s">
        <v>2</v>
      </c>
      <c r="D6" s="46">
        <v>3079406</v>
      </c>
      <c r="E6" s="46">
        <v>386220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3465626</v>
      </c>
      <c r="O6" s="47">
        <f t="shared" si="1"/>
        <v>333.97186084610195</v>
      </c>
      <c r="P6" s="9"/>
    </row>
    <row r="7" spans="1:133">
      <c r="A7" s="12"/>
      <c r="B7" s="25">
        <v>312.41000000000003</v>
      </c>
      <c r="C7" s="20" t="s">
        <v>97</v>
      </c>
      <c r="D7" s="46">
        <v>270113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8" si="2">SUM(D7:M7)</f>
        <v>270113</v>
      </c>
      <c r="O7" s="47">
        <f t="shared" si="1"/>
        <v>26.029970126240723</v>
      </c>
      <c r="P7" s="9"/>
    </row>
    <row r="8" spans="1:133">
      <c r="A8" s="12"/>
      <c r="B8" s="25">
        <v>312.42</v>
      </c>
      <c r="C8" s="20" t="s">
        <v>98</v>
      </c>
      <c r="D8" s="46">
        <v>187355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187355</v>
      </c>
      <c r="O8" s="47">
        <f t="shared" si="1"/>
        <v>18.054832803315023</v>
      </c>
      <c r="P8" s="9"/>
    </row>
    <row r="9" spans="1:133">
      <c r="A9" s="12"/>
      <c r="B9" s="25">
        <v>312.51</v>
      </c>
      <c r="C9" s="20" t="s">
        <v>105</v>
      </c>
      <c r="D9" s="46">
        <v>80280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80280</v>
      </c>
      <c r="O9" s="47">
        <f t="shared" si="1"/>
        <v>7.7363399826539458</v>
      </c>
      <c r="P9" s="9"/>
    </row>
    <row r="10" spans="1:133">
      <c r="A10" s="12"/>
      <c r="B10" s="25">
        <v>312.52</v>
      </c>
      <c r="C10" s="20" t="s">
        <v>106</v>
      </c>
      <c r="D10" s="46">
        <v>66189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66189</v>
      </c>
      <c r="O10" s="47">
        <f t="shared" si="1"/>
        <v>6.3784330731425269</v>
      </c>
      <c r="P10" s="9"/>
    </row>
    <row r="11" spans="1:133">
      <c r="A11" s="12"/>
      <c r="B11" s="25">
        <v>312.60000000000002</v>
      </c>
      <c r="C11" s="20" t="s">
        <v>11</v>
      </c>
      <c r="D11" s="46">
        <v>0</v>
      </c>
      <c r="E11" s="46">
        <v>0</v>
      </c>
      <c r="F11" s="46">
        <v>0</v>
      </c>
      <c r="G11" s="46">
        <v>733349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733349</v>
      </c>
      <c r="O11" s="47">
        <f t="shared" si="1"/>
        <v>70.670617712248244</v>
      </c>
      <c r="P11" s="9"/>
    </row>
    <row r="12" spans="1:133">
      <c r="A12" s="12"/>
      <c r="B12" s="25">
        <v>314.10000000000002</v>
      </c>
      <c r="C12" s="20" t="s">
        <v>12</v>
      </c>
      <c r="D12" s="46">
        <v>750858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750858</v>
      </c>
      <c r="O12" s="47">
        <f t="shared" si="1"/>
        <v>72.357906909511414</v>
      </c>
      <c r="P12" s="9"/>
    </row>
    <row r="13" spans="1:133">
      <c r="A13" s="12"/>
      <c r="B13" s="25">
        <v>314.3</v>
      </c>
      <c r="C13" s="20" t="s">
        <v>13</v>
      </c>
      <c r="D13" s="46">
        <v>166127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166127</v>
      </c>
      <c r="O13" s="47">
        <f t="shared" si="1"/>
        <v>16.009154861713405</v>
      </c>
      <c r="P13" s="9"/>
    </row>
    <row r="14" spans="1:133">
      <c r="A14" s="12"/>
      <c r="B14" s="25">
        <v>314.39999999999998</v>
      </c>
      <c r="C14" s="20" t="s">
        <v>14</v>
      </c>
      <c r="D14" s="46">
        <v>80499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80499</v>
      </c>
      <c r="O14" s="47">
        <f t="shared" si="1"/>
        <v>7.7574443480774793</v>
      </c>
      <c r="P14" s="9"/>
    </row>
    <row r="15" spans="1:133">
      <c r="A15" s="12"/>
      <c r="B15" s="25">
        <v>314.7</v>
      </c>
      <c r="C15" s="20" t="s">
        <v>15</v>
      </c>
      <c r="D15" s="46">
        <v>100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100</v>
      </c>
      <c r="O15" s="47">
        <f t="shared" si="1"/>
        <v>9.636696540425942E-3</v>
      </c>
      <c r="P15" s="9"/>
    </row>
    <row r="16" spans="1:133">
      <c r="A16" s="12"/>
      <c r="B16" s="25">
        <v>314.8</v>
      </c>
      <c r="C16" s="20" t="s">
        <v>16</v>
      </c>
      <c r="D16" s="46">
        <v>1351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1351</v>
      </c>
      <c r="O16" s="47">
        <f t="shared" si="1"/>
        <v>0.13019177026115447</v>
      </c>
      <c r="P16" s="9"/>
    </row>
    <row r="17" spans="1:16">
      <c r="A17" s="12"/>
      <c r="B17" s="25">
        <v>315</v>
      </c>
      <c r="C17" s="20" t="s">
        <v>107</v>
      </c>
      <c r="D17" s="46">
        <v>125758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125758</v>
      </c>
      <c r="O17" s="47">
        <f t="shared" si="1"/>
        <v>12.118916835308855</v>
      </c>
      <c r="P17" s="9"/>
    </row>
    <row r="18" spans="1:16">
      <c r="A18" s="12"/>
      <c r="B18" s="25">
        <v>316</v>
      </c>
      <c r="C18" s="20" t="s">
        <v>108</v>
      </c>
      <c r="D18" s="46">
        <v>99811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2"/>
        <v>99811</v>
      </c>
      <c r="O18" s="47">
        <f t="shared" si="1"/>
        <v>9.6184831839645373</v>
      </c>
      <c r="P18" s="9"/>
    </row>
    <row r="19" spans="1:16" ht="15.75">
      <c r="A19" s="29" t="s">
        <v>18</v>
      </c>
      <c r="B19" s="30"/>
      <c r="C19" s="31"/>
      <c r="D19" s="32">
        <f t="shared" ref="D19:M19" si="3">SUM(D20:D22)</f>
        <v>961392</v>
      </c>
      <c r="E19" s="32">
        <f t="shared" si="3"/>
        <v>0</v>
      </c>
      <c r="F19" s="32">
        <f t="shared" si="3"/>
        <v>0</v>
      </c>
      <c r="G19" s="32">
        <f t="shared" si="3"/>
        <v>0</v>
      </c>
      <c r="H19" s="32">
        <f t="shared" si="3"/>
        <v>0</v>
      </c>
      <c r="I19" s="32">
        <f t="shared" si="3"/>
        <v>0</v>
      </c>
      <c r="J19" s="32">
        <f t="shared" si="3"/>
        <v>0</v>
      </c>
      <c r="K19" s="32">
        <f t="shared" si="3"/>
        <v>0</v>
      </c>
      <c r="L19" s="32">
        <f t="shared" si="3"/>
        <v>0</v>
      </c>
      <c r="M19" s="32">
        <f t="shared" si="3"/>
        <v>0</v>
      </c>
      <c r="N19" s="44">
        <f t="shared" ref="N19:N27" si="4">SUM(D19:M19)</f>
        <v>961392</v>
      </c>
      <c r="O19" s="45">
        <f t="shared" si="1"/>
        <v>92.646429603931779</v>
      </c>
      <c r="P19" s="10"/>
    </row>
    <row r="20" spans="1:16">
      <c r="A20" s="12"/>
      <c r="B20" s="25">
        <v>322</v>
      </c>
      <c r="C20" s="20" t="s">
        <v>0</v>
      </c>
      <c r="D20" s="46">
        <v>147161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147161</v>
      </c>
      <c r="O20" s="47">
        <f t="shared" si="1"/>
        <v>14.18145899585622</v>
      </c>
      <c r="P20" s="9"/>
    </row>
    <row r="21" spans="1:16">
      <c r="A21" s="12"/>
      <c r="B21" s="25">
        <v>323.10000000000002</v>
      </c>
      <c r="C21" s="20" t="s">
        <v>87</v>
      </c>
      <c r="D21" s="46">
        <v>810331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810331</v>
      </c>
      <c r="O21" s="47">
        <f t="shared" si="1"/>
        <v>78.089139442998942</v>
      </c>
      <c r="P21" s="9"/>
    </row>
    <row r="22" spans="1:16">
      <c r="A22" s="12"/>
      <c r="B22" s="25">
        <v>329</v>
      </c>
      <c r="C22" s="20" t="s">
        <v>136</v>
      </c>
      <c r="D22" s="46">
        <v>3900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3900</v>
      </c>
      <c r="O22" s="47">
        <f t="shared" si="1"/>
        <v>0.37583116507661174</v>
      </c>
      <c r="P22" s="9"/>
    </row>
    <row r="23" spans="1:16" ht="15.75">
      <c r="A23" s="29" t="s">
        <v>20</v>
      </c>
      <c r="B23" s="30"/>
      <c r="C23" s="31"/>
      <c r="D23" s="32">
        <f t="shared" ref="D23:M23" si="5">SUM(D24:D38)</f>
        <v>950847</v>
      </c>
      <c r="E23" s="32">
        <f t="shared" si="5"/>
        <v>0</v>
      </c>
      <c r="F23" s="32">
        <f t="shared" si="5"/>
        <v>0</v>
      </c>
      <c r="G23" s="32">
        <f t="shared" si="5"/>
        <v>47977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998824</v>
      </c>
      <c r="O23" s="45">
        <f t="shared" si="1"/>
        <v>96.25363785294401</v>
      </c>
      <c r="P23" s="10"/>
    </row>
    <row r="24" spans="1:16">
      <c r="A24" s="12"/>
      <c r="B24" s="25">
        <v>331.2</v>
      </c>
      <c r="C24" s="20" t="s">
        <v>19</v>
      </c>
      <c r="D24" s="46">
        <v>110952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110952</v>
      </c>
      <c r="O24" s="47">
        <f t="shared" si="1"/>
        <v>10.692107545533391</v>
      </c>
      <c r="P24" s="9"/>
    </row>
    <row r="25" spans="1:16">
      <c r="A25" s="12"/>
      <c r="B25" s="25">
        <v>331.7</v>
      </c>
      <c r="C25" s="20" t="s">
        <v>22</v>
      </c>
      <c r="D25" s="46">
        <v>0</v>
      </c>
      <c r="E25" s="46">
        <v>0</v>
      </c>
      <c r="F25" s="46">
        <v>0</v>
      </c>
      <c r="G25" s="46">
        <v>5836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5836</v>
      </c>
      <c r="O25" s="47">
        <f t="shared" si="1"/>
        <v>0.56239761009925793</v>
      </c>
      <c r="P25" s="9"/>
    </row>
    <row r="26" spans="1:16">
      <c r="A26" s="12"/>
      <c r="B26" s="25">
        <v>333</v>
      </c>
      <c r="C26" s="20" t="s">
        <v>81</v>
      </c>
      <c r="D26" s="46">
        <v>18347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18347</v>
      </c>
      <c r="O26" s="47">
        <f t="shared" si="1"/>
        <v>1.7680447142719475</v>
      </c>
      <c r="P26" s="9"/>
    </row>
    <row r="27" spans="1:16">
      <c r="A27" s="12"/>
      <c r="B27" s="25">
        <v>334.2</v>
      </c>
      <c r="C27" s="20" t="s">
        <v>23</v>
      </c>
      <c r="D27" s="46">
        <v>1777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1777</v>
      </c>
      <c r="O27" s="47">
        <f t="shared" si="1"/>
        <v>0.171244097523369</v>
      </c>
      <c r="P27" s="9"/>
    </row>
    <row r="28" spans="1:16">
      <c r="A28" s="12"/>
      <c r="B28" s="25">
        <v>334.5</v>
      </c>
      <c r="C28" s="20" t="s">
        <v>109</v>
      </c>
      <c r="D28" s="46">
        <v>3000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6">SUM(D28:M28)</f>
        <v>3000</v>
      </c>
      <c r="O28" s="47">
        <f t="shared" si="1"/>
        <v>0.28910089621277824</v>
      </c>
      <c r="P28" s="9"/>
    </row>
    <row r="29" spans="1:16">
      <c r="A29" s="12"/>
      <c r="B29" s="25">
        <v>334.7</v>
      </c>
      <c r="C29" s="20" t="s">
        <v>24</v>
      </c>
      <c r="D29" s="46">
        <v>0</v>
      </c>
      <c r="E29" s="46">
        <v>0</v>
      </c>
      <c r="F29" s="46">
        <v>0</v>
      </c>
      <c r="G29" s="46">
        <v>12391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12391</v>
      </c>
      <c r="O29" s="47">
        <f t="shared" si="1"/>
        <v>1.1940830683241785</v>
      </c>
      <c r="P29" s="9"/>
    </row>
    <row r="30" spans="1:16">
      <c r="A30" s="12"/>
      <c r="B30" s="25">
        <v>335.12</v>
      </c>
      <c r="C30" s="20" t="s">
        <v>110</v>
      </c>
      <c r="D30" s="46">
        <v>400433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400433</v>
      </c>
      <c r="O30" s="47">
        <f t="shared" si="1"/>
        <v>38.588513057723816</v>
      </c>
      <c r="P30" s="9"/>
    </row>
    <row r="31" spans="1:16">
      <c r="A31" s="12"/>
      <c r="B31" s="25">
        <v>335.14</v>
      </c>
      <c r="C31" s="20" t="s">
        <v>111</v>
      </c>
      <c r="D31" s="46">
        <v>6170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6170</v>
      </c>
      <c r="O31" s="47">
        <f t="shared" si="1"/>
        <v>0.59458417654428064</v>
      </c>
      <c r="P31" s="9"/>
    </row>
    <row r="32" spans="1:16">
      <c r="A32" s="12"/>
      <c r="B32" s="25">
        <v>335.15</v>
      </c>
      <c r="C32" s="20" t="s">
        <v>112</v>
      </c>
      <c r="D32" s="46">
        <v>9149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9149</v>
      </c>
      <c r="O32" s="47">
        <f t="shared" si="1"/>
        <v>0.88166136648356941</v>
      </c>
      <c r="P32" s="9"/>
    </row>
    <row r="33" spans="1:16">
      <c r="A33" s="12"/>
      <c r="B33" s="25">
        <v>335.16</v>
      </c>
      <c r="C33" s="20" t="s">
        <v>113</v>
      </c>
      <c r="D33" s="46">
        <v>375167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375167</v>
      </c>
      <c r="O33" s="47">
        <f t="shared" si="1"/>
        <v>36.153705309819792</v>
      </c>
      <c r="P33" s="9"/>
    </row>
    <row r="34" spans="1:16">
      <c r="A34" s="12"/>
      <c r="B34" s="25">
        <v>335.21</v>
      </c>
      <c r="C34" s="20" t="s">
        <v>29</v>
      </c>
      <c r="D34" s="46">
        <v>5040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5040</v>
      </c>
      <c r="O34" s="47">
        <f t="shared" si="1"/>
        <v>0.48568950563746749</v>
      </c>
      <c r="P34" s="9"/>
    </row>
    <row r="35" spans="1:16">
      <c r="A35" s="12"/>
      <c r="B35" s="25">
        <v>335.49</v>
      </c>
      <c r="C35" s="20" t="s">
        <v>92</v>
      </c>
      <c r="D35" s="46">
        <v>9470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9470</v>
      </c>
      <c r="O35" s="47">
        <f t="shared" si="1"/>
        <v>0.91259516237833671</v>
      </c>
      <c r="P35" s="9"/>
    </row>
    <row r="36" spans="1:16">
      <c r="A36" s="12"/>
      <c r="B36" s="25">
        <v>337.2</v>
      </c>
      <c r="C36" s="20" t="s">
        <v>31</v>
      </c>
      <c r="D36" s="46">
        <v>256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256</v>
      </c>
      <c r="O36" s="47">
        <f t="shared" si="1"/>
        <v>2.466994314349041E-2</v>
      </c>
      <c r="P36" s="9"/>
    </row>
    <row r="37" spans="1:16">
      <c r="A37" s="12"/>
      <c r="B37" s="25">
        <v>337.7</v>
      </c>
      <c r="C37" s="20" t="s">
        <v>137</v>
      </c>
      <c r="D37" s="46">
        <v>0</v>
      </c>
      <c r="E37" s="46">
        <v>0</v>
      </c>
      <c r="F37" s="46">
        <v>0</v>
      </c>
      <c r="G37" s="46">
        <v>29750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29750</v>
      </c>
      <c r="O37" s="47">
        <f t="shared" ref="O37:O68" si="7">(N37/O$77)</f>
        <v>2.8669172207767177</v>
      </c>
      <c r="P37" s="9"/>
    </row>
    <row r="38" spans="1:16">
      <c r="A38" s="12"/>
      <c r="B38" s="25">
        <v>338</v>
      </c>
      <c r="C38" s="20" t="s">
        <v>32</v>
      </c>
      <c r="D38" s="46">
        <v>11086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11086</v>
      </c>
      <c r="O38" s="47">
        <f t="shared" si="7"/>
        <v>1.06832417847162</v>
      </c>
      <c r="P38" s="9"/>
    </row>
    <row r="39" spans="1:16" ht="15.75">
      <c r="A39" s="29" t="s">
        <v>37</v>
      </c>
      <c r="B39" s="30"/>
      <c r="C39" s="31"/>
      <c r="D39" s="32">
        <f t="shared" ref="D39:M39" si="8">SUM(D40:D51)</f>
        <v>274530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7496905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7771435</v>
      </c>
      <c r="O39" s="45">
        <f t="shared" si="7"/>
        <v>748.90960778645081</v>
      </c>
      <c r="P39" s="10"/>
    </row>
    <row r="40" spans="1:16">
      <c r="A40" s="12"/>
      <c r="B40" s="25">
        <v>341.9</v>
      </c>
      <c r="C40" s="20" t="s">
        <v>138</v>
      </c>
      <c r="D40" s="46">
        <v>765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51" si="9">SUM(D40:M40)</f>
        <v>765</v>
      </c>
      <c r="O40" s="47">
        <f t="shared" si="7"/>
        <v>7.3720728534258456E-2</v>
      </c>
      <c r="P40" s="9"/>
    </row>
    <row r="41" spans="1:16">
      <c r="A41" s="12"/>
      <c r="B41" s="25">
        <v>342.1</v>
      </c>
      <c r="C41" s="20" t="s">
        <v>40</v>
      </c>
      <c r="D41" s="46">
        <v>83254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83254</v>
      </c>
      <c r="O41" s="47">
        <f t="shared" si="7"/>
        <v>8.0229353377662136</v>
      </c>
      <c r="P41" s="9"/>
    </row>
    <row r="42" spans="1:16">
      <c r="A42" s="12"/>
      <c r="B42" s="25">
        <v>342.2</v>
      </c>
      <c r="C42" s="20" t="s">
        <v>41</v>
      </c>
      <c r="D42" s="46">
        <v>20373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20373</v>
      </c>
      <c r="O42" s="47">
        <f t="shared" si="7"/>
        <v>1.9632841861809771</v>
      </c>
      <c r="P42" s="9"/>
    </row>
    <row r="43" spans="1:16">
      <c r="A43" s="12"/>
      <c r="B43" s="25">
        <v>342.5</v>
      </c>
      <c r="C43" s="20" t="s">
        <v>42</v>
      </c>
      <c r="D43" s="46">
        <v>13770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13770</v>
      </c>
      <c r="O43" s="47">
        <f t="shared" si="7"/>
        <v>1.3269731136166523</v>
      </c>
      <c r="P43" s="9"/>
    </row>
    <row r="44" spans="1:16">
      <c r="A44" s="12"/>
      <c r="B44" s="25">
        <v>343.4</v>
      </c>
      <c r="C44" s="20" t="s">
        <v>43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1633906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1633906</v>
      </c>
      <c r="O44" s="47">
        <f t="shared" si="7"/>
        <v>157.45456297581188</v>
      </c>
      <c r="P44" s="9"/>
    </row>
    <row r="45" spans="1:16">
      <c r="A45" s="12"/>
      <c r="B45" s="25">
        <v>343.6</v>
      </c>
      <c r="C45" s="20" t="s">
        <v>44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4355356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4355356</v>
      </c>
      <c r="O45" s="47">
        <f t="shared" si="7"/>
        <v>419.71244097523368</v>
      </c>
      <c r="P45" s="9"/>
    </row>
    <row r="46" spans="1:16">
      <c r="A46" s="12"/>
      <c r="B46" s="25">
        <v>343.8</v>
      </c>
      <c r="C46" s="20" t="s">
        <v>45</v>
      </c>
      <c r="D46" s="46">
        <v>135008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135008</v>
      </c>
      <c r="O46" s="47">
        <f t="shared" si="7"/>
        <v>13.010311265298256</v>
      </c>
      <c r="P46" s="9"/>
    </row>
    <row r="47" spans="1:16">
      <c r="A47" s="12"/>
      <c r="B47" s="25">
        <v>344.1</v>
      </c>
      <c r="C47" s="20" t="s">
        <v>114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787233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787233</v>
      </c>
      <c r="O47" s="47">
        <f t="shared" si="7"/>
        <v>75.863255276091351</v>
      </c>
      <c r="P47" s="9"/>
    </row>
    <row r="48" spans="1:16">
      <c r="A48" s="12"/>
      <c r="B48" s="25">
        <v>346.4</v>
      </c>
      <c r="C48" s="20" t="s">
        <v>48</v>
      </c>
      <c r="D48" s="46">
        <v>1129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1129</v>
      </c>
      <c r="O48" s="47">
        <f t="shared" si="7"/>
        <v>0.10879830394140888</v>
      </c>
      <c r="P48" s="9"/>
    </row>
    <row r="49" spans="1:16">
      <c r="A49" s="12"/>
      <c r="B49" s="25">
        <v>347.2</v>
      </c>
      <c r="C49" s="20" t="s">
        <v>49</v>
      </c>
      <c r="D49" s="46">
        <v>10898</v>
      </c>
      <c r="E49" s="46">
        <v>0</v>
      </c>
      <c r="F49" s="46">
        <v>0</v>
      </c>
      <c r="G49" s="46">
        <v>0</v>
      </c>
      <c r="H49" s="46">
        <v>0</v>
      </c>
      <c r="I49" s="46">
        <v>720410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731308</v>
      </c>
      <c r="O49" s="47">
        <f t="shared" si="7"/>
        <v>70.473932735858142</v>
      </c>
      <c r="P49" s="9"/>
    </row>
    <row r="50" spans="1:16">
      <c r="A50" s="12"/>
      <c r="B50" s="25">
        <v>347.3</v>
      </c>
      <c r="C50" s="20" t="s">
        <v>101</v>
      </c>
      <c r="D50" s="46">
        <v>140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140</v>
      </c>
      <c r="O50" s="47">
        <f t="shared" si="7"/>
        <v>1.3491375156596319E-2</v>
      </c>
      <c r="P50" s="9"/>
    </row>
    <row r="51" spans="1:16">
      <c r="A51" s="12"/>
      <c r="B51" s="25">
        <v>347.5</v>
      </c>
      <c r="C51" s="20" t="s">
        <v>50</v>
      </c>
      <c r="D51" s="46">
        <v>9193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9193</v>
      </c>
      <c r="O51" s="47">
        <f t="shared" si="7"/>
        <v>0.88590151296135689</v>
      </c>
      <c r="P51" s="9"/>
    </row>
    <row r="52" spans="1:16" ht="15.75">
      <c r="A52" s="29" t="s">
        <v>38</v>
      </c>
      <c r="B52" s="30"/>
      <c r="C52" s="31"/>
      <c r="D52" s="32">
        <f t="shared" ref="D52:M52" si="10">SUM(D53:D56)</f>
        <v>838313</v>
      </c>
      <c r="E52" s="32">
        <f t="shared" si="10"/>
        <v>0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0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 t="shared" ref="N52:N58" si="11">SUM(D52:M52)</f>
        <v>838313</v>
      </c>
      <c r="O52" s="45">
        <f t="shared" si="7"/>
        <v>80.785679868940932</v>
      </c>
      <c r="P52" s="10"/>
    </row>
    <row r="53" spans="1:16">
      <c r="A53" s="13"/>
      <c r="B53" s="39">
        <v>351.1</v>
      </c>
      <c r="C53" s="21" t="s">
        <v>53</v>
      </c>
      <c r="D53" s="46">
        <v>77552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77552</v>
      </c>
      <c r="O53" s="47">
        <f t="shared" si="7"/>
        <v>7.4734509010311267</v>
      </c>
      <c r="P53" s="9"/>
    </row>
    <row r="54" spans="1:16">
      <c r="A54" s="13"/>
      <c r="B54" s="39">
        <v>351.3</v>
      </c>
      <c r="C54" s="21" t="s">
        <v>54</v>
      </c>
      <c r="D54" s="46">
        <v>2469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2469</v>
      </c>
      <c r="O54" s="47">
        <f t="shared" si="7"/>
        <v>0.23793003758311651</v>
      </c>
      <c r="P54" s="9"/>
    </row>
    <row r="55" spans="1:16">
      <c r="A55" s="13"/>
      <c r="B55" s="39">
        <v>354</v>
      </c>
      <c r="C55" s="21" t="s">
        <v>82</v>
      </c>
      <c r="D55" s="46">
        <v>715640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715640</v>
      </c>
      <c r="O55" s="47">
        <f t="shared" si="7"/>
        <v>68.964055121904209</v>
      </c>
      <c r="P55" s="9"/>
    </row>
    <row r="56" spans="1:16">
      <c r="A56" s="13"/>
      <c r="B56" s="39">
        <v>359</v>
      </c>
      <c r="C56" s="21" t="s">
        <v>55</v>
      </c>
      <c r="D56" s="46">
        <v>42652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42652</v>
      </c>
      <c r="O56" s="47">
        <f t="shared" si="7"/>
        <v>4.1102438084224726</v>
      </c>
      <c r="P56" s="9"/>
    </row>
    <row r="57" spans="1:16" ht="15.75">
      <c r="A57" s="29" t="s">
        <v>3</v>
      </c>
      <c r="B57" s="30"/>
      <c r="C57" s="31"/>
      <c r="D57" s="32">
        <f t="shared" ref="D57:M57" si="12">SUM(D58:D66)</f>
        <v>558443</v>
      </c>
      <c r="E57" s="32">
        <f t="shared" si="12"/>
        <v>15448</v>
      </c>
      <c r="F57" s="32">
        <f t="shared" si="12"/>
        <v>0</v>
      </c>
      <c r="G57" s="32">
        <f t="shared" si="12"/>
        <v>63642</v>
      </c>
      <c r="H57" s="32">
        <f t="shared" si="12"/>
        <v>0</v>
      </c>
      <c r="I57" s="32">
        <f t="shared" si="12"/>
        <v>-370398</v>
      </c>
      <c r="J57" s="32">
        <f t="shared" si="12"/>
        <v>0</v>
      </c>
      <c r="K57" s="32">
        <f t="shared" si="12"/>
        <v>5067138</v>
      </c>
      <c r="L57" s="32">
        <f t="shared" si="12"/>
        <v>0</v>
      </c>
      <c r="M57" s="32">
        <f t="shared" si="12"/>
        <v>0</v>
      </c>
      <c r="N57" s="32">
        <f t="shared" si="11"/>
        <v>5334273</v>
      </c>
      <c r="O57" s="45">
        <f t="shared" si="7"/>
        <v>514.0477016478751</v>
      </c>
      <c r="P57" s="10"/>
    </row>
    <row r="58" spans="1:16">
      <c r="A58" s="12"/>
      <c r="B58" s="25">
        <v>361.1</v>
      </c>
      <c r="C58" s="20" t="s">
        <v>56</v>
      </c>
      <c r="D58" s="46">
        <v>2503</v>
      </c>
      <c r="E58" s="46">
        <v>27</v>
      </c>
      <c r="F58" s="46">
        <v>0</v>
      </c>
      <c r="G58" s="46">
        <v>0</v>
      </c>
      <c r="H58" s="46">
        <v>0</v>
      </c>
      <c r="I58" s="46">
        <v>190</v>
      </c>
      <c r="J58" s="46">
        <v>0</v>
      </c>
      <c r="K58" s="46">
        <v>148563</v>
      </c>
      <c r="L58" s="46">
        <v>0</v>
      </c>
      <c r="M58" s="46">
        <v>0</v>
      </c>
      <c r="N58" s="46">
        <f t="shared" si="11"/>
        <v>151283</v>
      </c>
      <c r="O58" s="47">
        <f t="shared" si="7"/>
        <v>14.578683627252579</v>
      </c>
      <c r="P58" s="9"/>
    </row>
    <row r="59" spans="1:16">
      <c r="A59" s="12"/>
      <c r="B59" s="25">
        <v>361.2</v>
      </c>
      <c r="C59" s="20" t="s">
        <v>57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968215</v>
      </c>
      <c r="L59" s="46">
        <v>0</v>
      </c>
      <c r="M59" s="46">
        <v>0</v>
      </c>
      <c r="N59" s="46">
        <f t="shared" ref="N59:N66" si="13">SUM(D59:M59)</f>
        <v>968215</v>
      </c>
      <c r="O59" s="47">
        <f t="shared" si="7"/>
        <v>93.303941408885038</v>
      </c>
      <c r="P59" s="9"/>
    </row>
    <row r="60" spans="1:16">
      <c r="A60" s="12"/>
      <c r="B60" s="25">
        <v>361.3</v>
      </c>
      <c r="C60" s="20" t="s">
        <v>58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2188051</v>
      </c>
      <c r="L60" s="46">
        <v>0</v>
      </c>
      <c r="M60" s="46">
        <v>0</v>
      </c>
      <c r="N60" s="46">
        <f t="shared" si="13"/>
        <v>2188051</v>
      </c>
      <c r="O60" s="47">
        <f t="shared" si="7"/>
        <v>210.85583501975523</v>
      </c>
      <c r="P60" s="9"/>
    </row>
    <row r="61" spans="1:16">
      <c r="A61" s="12"/>
      <c r="B61" s="25">
        <v>362</v>
      </c>
      <c r="C61" s="20" t="s">
        <v>59</v>
      </c>
      <c r="D61" s="46">
        <v>2042</v>
      </c>
      <c r="E61" s="46">
        <v>0</v>
      </c>
      <c r="F61" s="46">
        <v>0</v>
      </c>
      <c r="G61" s="46">
        <v>0</v>
      </c>
      <c r="H61" s="46">
        <v>0</v>
      </c>
      <c r="I61" s="46">
        <v>87694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89736</v>
      </c>
      <c r="O61" s="47">
        <f t="shared" si="7"/>
        <v>8.6475860075166224</v>
      </c>
      <c r="P61" s="9"/>
    </row>
    <row r="62" spans="1:16">
      <c r="A62" s="12"/>
      <c r="B62" s="25">
        <v>364</v>
      </c>
      <c r="C62" s="20" t="s">
        <v>115</v>
      </c>
      <c r="D62" s="46">
        <v>12849</v>
      </c>
      <c r="E62" s="46">
        <v>0</v>
      </c>
      <c r="F62" s="46">
        <v>0</v>
      </c>
      <c r="G62" s="46">
        <v>0</v>
      </c>
      <c r="H62" s="46">
        <v>0</v>
      </c>
      <c r="I62" s="46">
        <v>-483480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-470631</v>
      </c>
      <c r="O62" s="47">
        <f t="shared" si="7"/>
        <v>-45.353281295172017</v>
      </c>
      <c r="P62" s="9"/>
    </row>
    <row r="63" spans="1:16">
      <c r="A63" s="12"/>
      <c r="B63" s="25">
        <v>365</v>
      </c>
      <c r="C63" s="20" t="s">
        <v>116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9104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9104</v>
      </c>
      <c r="O63" s="47">
        <f t="shared" si="7"/>
        <v>0.87732485304037777</v>
      </c>
      <c r="P63" s="9"/>
    </row>
    <row r="64" spans="1:16">
      <c r="A64" s="12"/>
      <c r="B64" s="25">
        <v>366</v>
      </c>
      <c r="C64" s="20" t="s">
        <v>61</v>
      </c>
      <c r="D64" s="46">
        <v>50866</v>
      </c>
      <c r="E64" s="46">
        <v>0</v>
      </c>
      <c r="F64" s="46">
        <v>0</v>
      </c>
      <c r="G64" s="46">
        <v>63642</v>
      </c>
      <c r="H64" s="46">
        <v>0</v>
      </c>
      <c r="I64" s="46">
        <v>1500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116008</v>
      </c>
      <c r="O64" s="47">
        <f t="shared" si="7"/>
        <v>11.179338922617326</v>
      </c>
      <c r="P64" s="9"/>
    </row>
    <row r="65" spans="1:119">
      <c r="A65" s="12"/>
      <c r="B65" s="25">
        <v>368</v>
      </c>
      <c r="C65" s="20" t="s">
        <v>63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1762309</v>
      </c>
      <c r="L65" s="46">
        <v>0</v>
      </c>
      <c r="M65" s="46">
        <v>0</v>
      </c>
      <c r="N65" s="46">
        <f t="shared" si="13"/>
        <v>1762309</v>
      </c>
      <c r="O65" s="47">
        <f t="shared" si="7"/>
        <v>169.82837043461501</v>
      </c>
      <c r="P65" s="9"/>
    </row>
    <row r="66" spans="1:119">
      <c r="A66" s="12"/>
      <c r="B66" s="25">
        <v>369.9</v>
      </c>
      <c r="C66" s="20" t="s">
        <v>65</v>
      </c>
      <c r="D66" s="46">
        <v>490183</v>
      </c>
      <c r="E66" s="46">
        <v>15421</v>
      </c>
      <c r="F66" s="46">
        <v>0</v>
      </c>
      <c r="G66" s="46">
        <v>0</v>
      </c>
      <c r="H66" s="46">
        <v>0</v>
      </c>
      <c r="I66" s="46">
        <v>14594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520198</v>
      </c>
      <c r="O66" s="47">
        <f t="shared" si="7"/>
        <v>50.129902669364945</v>
      </c>
      <c r="P66" s="9"/>
    </row>
    <row r="67" spans="1:119" ht="15.75">
      <c r="A67" s="29" t="s">
        <v>39</v>
      </c>
      <c r="B67" s="30"/>
      <c r="C67" s="31"/>
      <c r="D67" s="32">
        <f t="shared" ref="D67:M67" si="14">SUM(D68:D74)</f>
        <v>892100</v>
      </c>
      <c r="E67" s="32">
        <f t="shared" si="14"/>
        <v>148950</v>
      </c>
      <c r="F67" s="32">
        <f t="shared" si="14"/>
        <v>0</v>
      </c>
      <c r="G67" s="32">
        <f t="shared" si="14"/>
        <v>1099796</v>
      </c>
      <c r="H67" s="32">
        <f t="shared" si="14"/>
        <v>0</v>
      </c>
      <c r="I67" s="32">
        <f t="shared" si="14"/>
        <v>2436331</v>
      </c>
      <c r="J67" s="32">
        <f t="shared" si="14"/>
        <v>0</v>
      </c>
      <c r="K67" s="32">
        <f t="shared" si="14"/>
        <v>0</v>
      </c>
      <c r="L67" s="32">
        <f t="shared" si="14"/>
        <v>0</v>
      </c>
      <c r="M67" s="32">
        <f t="shared" si="14"/>
        <v>0</v>
      </c>
      <c r="N67" s="32">
        <f>SUM(D67:M67)</f>
        <v>4577177</v>
      </c>
      <c r="O67" s="45">
        <f t="shared" si="7"/>
        <v>441.0886576081719</v>
      </c>
      <c r="P67" s="9"/>
    </row>
    <row r="68" spans="1:119">
      <c r="A68" s="12"/>
      <c r="B68" s="25">
        <v>381</v>
      </c>
      <c r="C68" s="20" t="s">
        <v>66</v>
      </c>
      <c r="D68" s="46">
        <v>371400</v>
      </c>
      <c r="E68" s="46">
        <v>0</v>
      </c>
      <c r="F68" s="46">
        <v>0</v>
      </c>
      <c r="G68" s="46">
        <v>936796</v>
      </c>
      <c r="H68" s="46">
        <v>0</v>
      </c>
      <c r="I68" s="46">
        <v>1984519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3292715</v>
      </c>
      <c r="O68" s="47">
        <f t="shared" si="7"/>
        <v>317.30895249108607</v>
      </c>
      <c r="P68" s="9"/>
    </row>
    <row r="69" spans="1:119">
      <c r="A69" s="12"/>
      <c r="B69" s="25">
        <v>383</v>
      </c>
      <c r="C69" s="20" t="s">
        <v>102</v>
      </c>
      <c r="D69" s="46">
        <v>520700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ref="N69:N74" si="15">SUM(D69:M69)</f>
        <v>520700</v>
      </c>
      <c r="O69" s="47">
        <f t="shared" ref="O69:O75" si="16">(N69/O$77)</f>
        <v>50.178278885997877</v>
      </c>
      <c r="P69" s="9"/>
    </row>
    <row r="70" spans="1:119">
      <c r="A70" s="12"/>
      <c r="B70" s="25">
        <v>389.3</v>
      </c>
      <c r="C70" s="20" t="s">
        <v>118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25000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5"/>
        <v>25000</v>
      </c>
      <c r="O70" s="47">
        <f t="shared" si="16"/>
        <v>2.4091741351064857</v>
      </c>
      <c r="P70" s="9"/>
    </row>
    <row r="71" spans="1:119">
      <c r="A71" s="12"/>
      <c r="B71" s="25">
        <v>389.5</v>
      </c>
      <c r="C71" s="20" t="s">
        <v>119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93415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5"/>
        <v>93415</v>
      </c>
      <c r="O71" s="47">
        <f t="shared" si="16"/>
        <v>9.0021200732388937</v>
      </c>
      <c r="P71" s="9"/>
    </row>
    <row r="72" spans="1:119">
      <c r="A72" s="12"/>
      <c r="B72" s="25">
        <v>389.6</v>
      </c>
      <c r="C72" s="20" t="s">
        <v>120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100315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100315</v>
      </c>
      <c r="O72" s="47">
        <f t="shared" si="16"/>
        <v>9.6670521345282836</v>
      </c>
      <c r="P72" s="9"/>
    </row>
    <row r="73" spans="1:119">
      <c r="A73" s="12"/>
      <c r="B73" s="25">
        <v>389.7</v>
      </c>
      <c r="C73" s="20" t="s">
        <v>139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233082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233082</v>
      </c>
      <c r="O73" s="47">
        <f t="shared" si="16"/>
        <v>22.461405030355593</v>
      </c>
      <c r="P73" s="9"/>
    </row>
    <row r="74" spans="1:119" ht="15.75" thickBot="1">
      <c r="A74" s="48"/>
      <c r="B74" s="49">
        <v>393</v>
      </c>
      <c r="C74" s="50" t="s">
        <v>140</v>
      </c>
      <c r="D74" s="46">
        <v>0</v>
      </c>
      <c r="E74" s="46">
        <v>148950</v>
      </c>
      <c r="F74" s="46">
        <v>0</v>
      </c>
      <c r="G74" s="46">
        <v>163000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311950</v>
      </c>
      <c r="O74" s="47">
        <f t="shared" si="16"/>
        <v>30.061674857858726</v>
      </c>
      <c r="P74" s="9"/>
    </row>
    <row r="75" spans="1:119" ht="16.5" thickBot="1">
      <c r="A75" s="14" t="s">
        <v>51</v>
      </c>
      <c r="B75" s="23"/>
      <c r="C75" s="22"/>
      <c r="D75" s="15">
        <f t="shared" ref="D75:M75" si="17">SUM(D5,D19,D23,D39,D52,D57,D67)</f>
        <v>9383472</v>
      </c>
      <c r="E75" s="15">
        <f t="shared" si="17"/>
        <v>550618</v>
      </c>
      <c r="F75" s="15">
        <f t="shared" si="17"/>
        <v>0</v>
      </c>
      <c r="G75" s="15">
        <f t="shared" si="17"/>
        <v>1944764</v>
      </c>
      <c r="H75" s="15">
        <f t="shared" si="17"/>
        <v>0</v>
      </c>
      <c r="I75" s="15">
        <f t="shared" si="17"/>
        <v>9562838</v>
      </c>
      <c r="J75" s="15">
        <f t="shared" si="17"/>
        <v>0</v>
      </c>
      <c r="K75" s="15">
        <f t="shared" si="17"/>
        <v>5067138</v>
      </c>
      <c r="L75" s="15">
        <f t="shared" si="17"/>
        <v>0</v>
      </c>
      <c r="M75" s="15">
        <f t="shared" si="17"/>
        <v>0</v>
      </c>
      <c r="N75" s="15">
        <f>SUM(D75:M75)</f>
        <v>26508830</v>
      </c>
      <c r="O75" s="38">
        <f t="shared" si="16"/>
        <v>2554.5755035173943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40"/>
      <c r="B77" s="41"/>
      <c r="C77" s="41"/>
      <c r="D77" s="42"/>
      <c r="E77" s="42"/>
      <c r="F77" s="42"/>
      <c r="G77" s="42"/>
      <c r="H77" s="42"/>
      <c r="I77" s="42"/>
      <c r="J77" s="42"/>
      <c r="K77" s="42"/>
      <c r="L77" s="51" t="s">
        <v>141</v>
      </c>
      <c r="M77" s="51"/>
      <c r="N77" s="51"/>
      <c r="O77" s="43">
        <v>10377</v>
      </c>
    </row>
    <row r="78" spans="1:119">
      <c r="A78" s="52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</row>
    <row r="79" spans="1:119" ht="15.75" customHeight="1" thickBot="1">
      <c r="A79" s="55" t="s">
        <v>84</v>
      </c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7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30</vt:i4>
      </vt:variant>
    </vt:vector>
  </HeadingPairs>
  <TitlesOfParts>
    <vt:vector size="45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2023-11-22T21:33:48Z</cp:lastPrinted>
  <dcterms:created xsi:type="dcterms:W3CDTF">2000-08-31T21:26:31Z</dcterms:created>
  <dcterms:modified xsi:type="dcterms:W3CDTF">2024-05-13T17:23:36Z</dcterms:modified>
</cp:coreProperties>
</file>