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9" r:id="rId1"/>
    <sheet name="2021" sheetId="48" r:id="rId2"/>
    <sheet name="2020" sheetId="47" r:id="rId3"/>
    <sheet name="2019" sheetId="46" r:id="rId4"/>
    <sheet name="2018" sheetId="45" r:id="rId5"/>
    <sheet name="2017" sheetId="44" r:id="rId6"/>
    <sheet name="2016" sheetId="43" r:id="rId7"/>
    <sheet name="2015" sheetId="42" r:id="rId8"/>
    <sheet name="2014" sheetId="40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9" r:id="rId15"/>
    <sheet name="2007" sheetId="41" r:id="rId16"/>
  </sheets>
  <definedNames>
    <definedName name="_xlnm.Print_Area" localSheetId="15">'2007'!$A$1:$O$40</definedName>
    <definedName name="_xlnm.Print_Area" localSheetId="14">'2008'!$A$1:$O$39</definedName>
    <definedName name="_xlnm.Print_Area" localSheetId="13">'2009'!$A$1:$O$40</definedName>
    <definedName name="_xlnm.Print_Area" localSheetId="12">'2010'!$A$1:$O$42</definedName>
    <definedName name="_xlnm.Print_Area" localSheetId="11">'2011'!$A$1:$O$41</definedName>
    <definedName name="_xlnm.Print_Area" localSheetId="10">'2012'!$A$1:$O$41</definedName>
    <definedName name="_xlnm.Print_Area" localSheetId="9">'2013'!$A$1:$O$43</definedName>
    <definedName name="_xlnm.Print_Area" localSheetId="8">'2014'!$A$1:$O$44</definedName>
    <definedName name="_xlnm.Print_Area" localSheetId="7">'2015'!$A$1:$O$43</definedName>
    <definedName name="_xlnm.Print_Area" localSheetId="6">'2016'!$A$1:$O$42</definedName>
    <definedName name="_xlnm.Print_Area" localSheetId="5">'2017'!$A$1:$O$41</definedName>
    <definedName name="_xlnm.Print_Area" localSheetId="4">'2018'!$A$1:$O$41</definedName>
    <definedName name="_xlnm.Print_Area" localSheetId="3">'2019'!$A$1:$O$44</definedName>
    <definedName name="_xlnm.Print_Area" localSheetId="2">'2020'!$A$1:$O$44</definedName>
    <definedName name="_xlnm.Print_Area" localSheetId="1">'2021'!$A$1:$P$39</definedName>
    <definedName name="_xlnm.Print_Area" localSheetId="0">'2022'!$A$1:$P$42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8" i="49" l="1"/>
  <c r="F38" i="49"/>
  <c r="G38" i="49"/>
  <c r="H38" i="49"/>
  <c r="I38" i="49"/>
  <c r="J38" i="49"/>
  <c r="K38" i="49"/>
  <c r="L38" i="49"/>
  <c r="M38" i="49"/>
  <c r="N38" i="49"/>
  <c r="D38" i="49"/>
  <c r="O37" i="49" l="1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6" i="49" l="1"/>
  <c r="P36" i="49" s="1"/>
  <c r="O32" i="49"/>
  <c r="P32" i="49" s="1"/>
  <c r="O30" i="49"/>
  <c r="P30" i="49" s="1"/>
  <c r="O28" i="49"/>
  <c r="P28" i="49" s="1"/>
  <c r="O24" i="49"/>
  <c r="P24" i="49" s="1"/>
  <c r="O18" i="49"/>
  <c r="P18" i="49" s="1"/>
  <c r="O13" i="49"/>
  <c r="P13" i="49" s="1"/>
  <c r="O5" i="49"/>
  <c r="P5" i="49" s="1"/>
  <c r="I35" i="48"/>
  <c r="D35" i="48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/>
  <c r="O30" i="48"/>
  <c r="P30" i="48" s="1"/>
  <c r="O29" i="48"/>
  <c r="P29" i="48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O26" i="48" s="1"/>
  <c r="P26" i="48" s="1"/>
  <c r="G26" i="48"/>
  <c r="F26" i="48"/>
  <c r="E26" i="48"/>
  <c r="D26" i="48"/>
  <c r="O25" i="48"/>
  <c r="P25" i="48"/>
  <c r="O24" i="48"/>
  <c r="P24" i="48" s="1"/>
  <c r="O23" i="48"/>
  <c r="P23" i="48"/>
  <c r="N22" i="48"/>
  <c r="M22" i="48"/>
  <c r="O22" i="48" s="1"/>
  <c r="P22" i="48" s="1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H35" i="48" s="1"/>
  <c r="G17" i="48"/>
  <c r="F17" i="48"/>
  <c r="E17" i="48"/>
  <c r="D17" i="48"/>
  <c r="O16" i="48"/>
  <c r="P16" i="48"/>
  <c r="O15" i="48"/>
  <c r="P15" i="48" s="1"/>
  <c r="O14" i="48"/>
  <c r="P14" i="48"/>
  <c r="N13" i="48"/>
  <c r="M13" i="48"/>
  <c r="O13" i="48" s="1"/>
  <c r="P13" i="48" s="1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/>
  <c r="O7" i="48"/>
  <c r="P7" i="48" s="1"/>
  <c r="O6" i="48"/>
  <c r="P6" i="48" s="1"/>
  <c r="N5" i="48"/>
  <c r="M5" i="48"/>
  <c r="M35" i="48" s="1"/>
  <c r="L5" i="48"/>
  <c r="L35" i="48" s="1"/>
  <c r="K5" i="48"/>
  <c r="K35" i="48" s="1"/>
  <c r="J5" i="48"/>
  <c r="J35" i="48" s="1"/>
  <c r="I5" i="48"/>
  <c r="H5" i="48"/>
  <c r="G5" i="48"/>
  <c r="G35" i="48" s="1"/>
  <c r="F5" i="48"/>
  <c r="F35" i="48" s="1"/>
  <c r="E5" i="48"/>
  <c r="E35" i="48" s="1"/>
  <c r="D5" i="48"/>
  <c r="N9" i="47"/>
  <c r="O9" i="47"/>
  <c r="N39" i="47"/>
  <c r="O39" i="47" s="1"/>
  <c r="N38" i="47"/>
  <c r="O38" i="47"/>
  <c r="M37" i="47"/>
  <c r="L37" i="47"/>
  <c r="K37" i="47"/>
  <c r="J37" i="47"/>
  <c r="I37" i="47"/>
  <c r="H37" i="47"/>
  <c r="G37" i="47"/>
  <c r="F37" i="47"/>
  <c r="E37" i="47"/>
  <c r="D37" i="47"/>
  <c r="N36" i="47"/>
  <c r="O36" i="47"/>
  <c r="N35" i="47"/>
  <c r="O35" i="47"/>
  <c r="N34" i="47"/>
  <c r="O34" i="47" s="1"/>
  <c r="M33" i="47"/>
  <c r="L33" i="47"/>
  <c r="K33" i="47"/>
  <c r="J33" i="47"/>
  <c r="I33" i="47"/>
  <c r="H33" i="47"/>
  <c r="G33" i="47"/>
  <c r="F33" i="47"/>
  <c r="E33" i="47"/>
  <c r="D33" i="47"/>
  <c r="N32" i="47"/>
  <c r="O32" i="47" s="1"/>
  <c r="M31" i="47"/>
  <c r="L31" i="47"/>
  <c r="K31" i="47"/>
  <c r="J31" i="47"/>
  <c r="N31" i="47" s="1"/>
  <c r="O31" i="47" s="1"/>
  <c r="I31" i="47"/>
  <c r="H31" i="47"/>
  <c r="G31" i="47"/>
  <c r="F31" i="47"/>
  <c r="E31" i="47"/>
  <c r="D31" i="47"/>
  <c r="N30" i="47"/>
  <c r="O30" i="47" s="1"/>
  <c r="M29" i="47"/>
  <c r="L29" i="47"/>
  <c r="K29" i="47"/>
  <c r="J29" i="47"/>
  <c r="I29" i="47"/>
  <c r="H29" i="47"/>
  <c r="G29" i="47"/>
  <c r="F29" i="47"/>
  <c r="E29" i="47"/>
  <c r="D29" i="47"/>
  <c r="N28" i="47"/>
  <c r="O28" i="47" s="1"/>
  <c r="N27" i="47"/>
  <c r="O27" i="47"/>
  <c r="N26" i="47"/>
  <c r="O26" i="47"/>
  <c r="M25" i="47"/>
  <c r="L25" i="47"/>
  <c r="K25" i="47"/>
  <c r="J25" i="47"/>
  <c r="I25" i="47"/>
  <c r="H25" i="47"/>
  <c r="G25" i="47"/>
  <c r="F25" i="47"/>
  <c r="E25" i="47"/>
  <c r="D25" i="47"/>
  <c r="N24" i="47"/>
  <c r="O24" i="47"/>
  <c r="N23" i="47"/>
  <c r="O23" i="47" s="1"/>
  <c r="N22" i="47"/>
  <c r="O22" i="47"/>
  <c r="N21" i="47"/>
  <c r="O21" i="47"/>
  <c r="N20" i="47"/>
  <c r="O20" i="47" s="1"/>
  <c r="N19" i="47"/>
  <c r="O19" i="47"/>
  <c r="M18" i="47"/>
  <c r="L18" i="47"/>
  <c r="K18" i="47"/>
  <c r="J18" i="47"/>
  <c r="I18" i="47"/>
  <c r="H18" i="47"/>
  <c r="G18" i="47"/>
  <c r="F18" i="47"/>
  <c r="E18" i="47"/>
  <c r="D18" i="47"/>
  <c r="N17" i="47"/>
  <c r="O17" i="47"/>
  <c r="N16" i="47"/>
  <c r="O16" i="47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/>
  <c r="N11" i="47"/>
  <c r="O11" i="47"/>
  <c r="N10" i="47"/>
  <c r="O10" i="47" s="1"/>
  <c r="N8" i="47"/>
  <c r="O8" i="47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39" i="46"/>
  <c r="O39" i="46" s="1"/>
  <c r="N38" i="46"/>
  <c r="O38" i="46"/>
  <c r="M37" i="46"/>
  <c r="L37" i="46"/>
  <c r="K37" i="46"/>
  <c r="J37" i="46"/>
  <c r="I37" i="46"/>
  <c r="H37" i="46"/>
  <c r="G37" i="46"/>
  <c r="F37" i="46"/>
  <c r="N37" i="46" s="1"/>
  <c r="O37" i="46" s="1"/>
  <c r="E37" i="46"/>
  <c r="D37" i="46"/>
  <c r="N36" i="46"/>
  <c r="O36" i="46"/>
  <c r="N35" i="46"/>
  <c r="O35" i="46"/>
  <c r="N34" i="46"/>
  <c r="O34" i="46" s="1"/>
  <c r="M33" i="46"/>
  <c r="L33" i="46"/>
  <c r="K33" i="46"/>
  <c r="J33" i="46"/>
  <c r="N33" i="46" s="1"/>
  <c r="O33" i="46" s="1"/>
  <c r="I33" i="46"/>
  <c r="H33" i="46"/>
  <c r="G33" i="46"/>
  <c r="F33" i="46"/>
  <c r="E33" i="46"/>
  <c r="D33" i="46"/>
  <c r="N32" i="46"/>
  <c r="O32" i="46" s="1"/>
  <c r="M31" i="46"/>
  <c r="L31" i="46"/>
  <c r="K31" i="46"/>
  <c r="J31" i="46"/>
  <c r="N31" i="46" s="1"/>
  <c r="O31" i="46" s="1"/>
  <c r="I31" i="46"/>
  <c r="H31" i="46"/>
  <c r="G31" i="46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N22" i="46"/>
  <c r="O22" i="46"/>
  <c r="N21" i="46"/>
  <c r="O21" i="46"/>
  <c r="N20" i="46"/>
  <c r="O20" i="46" s="1"/>
  <c r="N19" i="46"/>
  <c r="O19" i="46"/>
  <c r="M18" i="46"/>
  <c r="L18" i="46"/>
  <c r="N18" i="46" s="1"/>
  <c r="O18" i="46" s="1"/>
  <c r="K18" i="46"/>
  <c r="J18" i="46"/>
  <c r="I18" i="46"/>
  <c r="H18" i="46"/>
  <c r="G18" i="46"/>
  <c r="F18" i="46"/>
  <c r="E18" i="46"/>
  <c r="D18" i="46"/>
  <c r="N17" i="46"/>
  <c r="O17" i="46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 s="1"/>
  <c r="N12" i="46"/>
  <c r="O12" i="46"/>
  <c r="N11" i="46"/>
  <c r="O11" i="46"/>
  <c r="N10" i="46"/>
  <c r="O10" i="46" s="1"/>
  <c r="N9" i="46"/>
  <c r="O9" i="46"/>
  <c r="N8" i="46"/>
  <c r="O8" i="46"/>
  <c r="N7" i="46"/>
  <c r="O7" i="46" s="1"/>
  <c r="N6" i="46"/>
  <c r="O6" i="46"/>
  <c r="M5" i="46"/>
  <c r="L5" i="46"/>
  <c r="K5" i="46"/>
  <c r="J5" i="46"/>
  <c r="I5" i="46"/>
  <c r="H5" i="46"/>
  <c r="G5" i="46"/>
  <c r="F5" i="46"/>
  <c r="F40" i="46" s="1"/>
  <c r="E5" i="46"/>
  <c r="D5" i="46"/>
  <c r="N36" i="45"/>
  <c r="O36" i="45"/>
  <c r="M35" i="45"/>
  <c r="L35" i="45"/>
  <c r="K35" i="45"/>
  <c r="J35" i="45"/>
  <c r="I35" i="45"/>
  <c r="H35" i="45"/>
  <c r="G35" i="45"/>
  <c r="F35" i="45"/>
  <c r="N35" i="45" s="1"/>
  <c r="O35" i="45" s="1"/>
  <c r="E35" i="45"/>
  <c r="D35" i="45"/>
  <c r="N34" i="45"/>
  <c r="O34" i="45"/>
  <c r="N33" i="45"/>
  <c r="O33" i="45"/>
  <c r="N32" i="45"/>
  <c r="O32" i="45" s="1"/>
  <c r="M31" i="45"/>
  <c r="L31" i="45"/>
  <c r="K31" i="45"/>
  <c r="J31" i="45"/>
  <c r="N31" i="45" s="1"/>
  <c r="O31" i="45" s="1"/>
  <c r="I31" i="45"/>
  <c r="H31" i="45"/>
  <c r="G31" i="45"/>
  <c r="F31" i="45"/>
  <c r="E31" i="45"/>
  <c r="D31" i="45"/>
  <c r="N30" i="45"/>
  <c r="O30" i="45" s="1"/>
  <c r="M29" i="45"/>
  <c r="L29" i="45"/>
  <c r="K29" i="45"/>
  <c r="J29" i="45"/>
  <c r="N29" i="45" s="1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M24" i="45"/>
  <c r="L24" i="45"/>
  <c r="N24" i="45" s="1"/>
  <c r="O24" i="45" s="1"/>
  <c r="K24" i="45"/>
  <c r="J24" i="45"/>
  <c r="I24" i="45"/>
  <c r="H24" i="45"/>
  <c r="G24" i="45"/>
  <c r="F24" i="45"/>
  <c r="E24" i="45"/>
  <c r="D24" i="45"/>
  <c r="N23" i="45"/>
  <c r="O23" i="45"/>
  <c r="N22" i="45"/>
  <c r="O22" i="45"/>
  <c r="N21" i="45"/>
  <c r="O21" i="45" s="1"/>
  <c r="N20" i="45"/>
  <c r="O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36" i="44"/>
  <c r="O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/>
  <c r="M30" i="44"/>
  <c r="L30" i="44"/>
  <c r="K30" i="44"/>
  <c r="J30" i="44"/>
  <c r="I30" i="44"/>
  <c r="H30" i="44"/>
  <c r="G30" i="44"/>
  <c r="F30" i="44"/>
  <c r="E30" i="44"/>
  <c r="D30" i="44"/>
  <c r="N29" i="44"/>
  <c r="O29" i="44"/>
  <c r="M28" i="44"/>
  <c r="L28" i="44"/>
  <c r="K28" i="44"/>
  <c r="J28" i="44"/>
  <c r="I28" i="44"/>
  <c r="H28" i="44"/>
  <c r="N28" i="44" s="1"/>
  <c r="O28" i="44" s="1"/>
  <c r="G28" i="44"/>
  <c r="F28" i="44"/>
  <c r="E28" i="44"/>
  <c r="D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M23" i="44"/>
  <c r="L23" i="44"/>
  <c r="K23" i="44"/>
  <c r="J23" i="44"/>
  <c r="N23" i="44" s="1"/>
  <c r="O23" i="44" s="1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N14" i="44"/>
  <c r="O14" i="44" s="1"/>
  <c r="M13" i="44"/>
  <c r="L13" i="44"/>
  <c r="K13" i="44"/>
  <c r="J13" i="44"/>
  <c r="N13" i="44" s="1"/>
  <c r="O13" i="44" s="1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N24" i="43" s="1"/>
  <c r="O24" i="43" s="1"/>
  <c r="D24" i="43"/>
  <c r="N23" i="43"/>
  <c r="O23" i="43" s="1"/>
  <c r="N22" i="43"/>
  <c r="O22" i="43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N14" i="43" s="1"/>
  <c r="O14" i="43" s="1"/>
  <c r="D14" i="43"/>
  <c r="N13" i="43"/>
  <c r="O13" i="43" s="1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H38" i="43" s="1"/>
  <c r="G5" i="43"/>
  <c r="G38" i="43" s="1"/>
  <c r="F5" i="43"/>
  <c r="E5" i="43"/>
  <c r="D5" i="43"/>
  <c r="N38" i="42"/>
  <c r="O38" i="42"/>
  <c r="N37" i="42"/>
  <c r="O37" i="42" s="1"/>
  <c r="M36" i="42"/>
  <c r="L36" i="42"/>
  <c r="K36" i="42"/>
  <c r="J36" i="42"/>
  <c r="J39" i="42" s="1"/>
  <c r="I36" i="42"/>
  <c r="H36" i="42"/>
  <c r="G36" i="42"/>
  <c r="F36" i="42"/>
  <c r="E36" i="42"/>
  <c r="D36" i="42"/>
  <c r="N35" i="42"/>
  <c r="O35" i="42" s="1"/>
  <c r="N34" i="42"/>
  <c r="O34" i="42" s="1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 s="1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9" i="42" s="1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N24" i="42" s="1"/>
  <c r="O24" i="42" s="1"/>
  <c r="D24" i="42"/>
  <c r="N23" i="42"/>
  <c r="O23" i="42" s="1"/>
  <c r="N22" i="42"/>
  <c r="O22" i="42"/>
  <c r="N21" i="42"/>
  <c r="O21" i="42" s="1"/>
  <c r="N20" i="42"/>
  <c r="O20" i="42"/>
  <c r="N19" i="42"/>
  <c r="O19" i="42"/>
  <c r="M18" i="42"/>
  <c r="N18" i="42" s="1"/>
  <c r="O18" i="42" s="1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F39" i="42" s="1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H39" i="42" s="1"/>
  <c r="G5" i="42"/>
  <c r="F5" i="42"/>
  <c r="E5" i="42"/>
  <c r="D5" i="42"/>
  <c r="N35" i="41"/>
  <c r="O35" i="41"/>
  <c r="M34" i="41"/>
  <c r="L34" i="41"/>
  <c r="K34" i="41"/>
  <c r="J34" i="41"/>
  <c r="I34" i="41"/>
  <c r="H34" i="41"/>
  <c r="H36" i="41" s="1"/>
  <c r="G34" i="41"/>
  <c r="F34" i="41"/>
  <c r="E34" i="41"/>
  <c r="D34" i="41"/>
  <c r="N33" i="41"/>
  <c r="O33" i="41"/>
  <c r="N32" i="41"/>
  <c r="O32" i="41" s="1"/>
  <c r="N31" i="41"/>
  <c r="O31" i="41" s="1"/>
  <c r="N30" i="41"/>
  <c r="O30" i="41"/>
  <c r="M29" i="41"/>
  <c r="N29" i="41" s="1"/>
  <c r="L29" i="41"/>
  <c r="K29" i="41"/>
  <c r="J29" i="41"/>
  <c r="I29" i="41"/>
  <c r="H29" i="41"/>
  <c r="G29" i="41"/>
  <c r="F29" i="41"/>
  <c r="E29" i="41"/>
  <c r="D29" i="41"/>
  <c r="N28" i="41"/>
  <c r="O28" i="41"/>
  <c r="M27" i="41"/>
  <c r="N27" i="41" s="1"/>
  <c r="O27" i="41" s="1"/>
  <c r="L27" i="41"/>
  <c r="K27" i="41"/>
  <c r="J27" i="41"/>
  <c r="I27" i="41"/>
  <c r="H27" i="41"/>
  <c r="G27" i="41"/>
  <c r="F27" i="41"/>
  <c r="E27" i="41"/>
  <c r="D27" i="41"/>
  <c r="N26" i="41"/>
  <c r="O26" i="41"/>
  <c r="M25" i="41"/>
  <c r="N25" i="41" s="1"/>
  <c r="O25" i="41" s="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F36" i="41" s="1"/>
  <c r="E11" i="41"/>
  <c r="D11" i="41"/>
  <c r="N10" i="41"/>
  <c r="O10" i="41" s="1"/>
  <c r="N9" i="41"/>
  <c r="O9" i="41"/>
  <c r="N8" i="41"/>
  <c r="O8" i="41" s="1"/>
  <c r="N7" i="41"/>
  <c r="O7" i="41" s="1"/>
  <c r="N6" i="41"/>
  <c r="O6" i="41"/>
  <c r="M5" i="41"/>
  <c r="N5" i="41" s="1"/>
  <c r="O5" i="41" s="1"/>
  <c r="L5" i="41"/>
  <c r="K5" i="41"/>
  <c r="J5" i="41"/>
  <c r="I5" i="41"/>
  <c r="H5" i="41"/>
  <c r="G5" i="41"/>
  <c r="F5" i="41"/>
  <c r="E5" i="41"/>
  <c r="D5" i="41"/>
  <c r="N39" i="40"/>
  <c r="O39" i="40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7" i="40" s="1"/>
  <c r="N36" i="40"/>
  <c r="O36" i="40" s="1"/>
  <c r="N35" i="40"/>
  <c r="O35" i="40" s="1"/>
  <c r="N34" i="40"/>
  <c r="O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M30" i="40"/>
  <c r="L30" i="40"/>
  <c r="K30" i="40"/>
  <c r="J30" i="40"/>
  <c r="I30" i="40"/>
  <c r="N30" i="40" s="1"/>
  <c r="O30" i="40" s="1"/>
  <c r="H30" i="40"/>
  <c r="G30" i="40"/>
  <c r="F30" i="40"/>
  <c r="E30" i="40"/>
  <c r="D30" i="40"/>
  <c r="N29" i="40"/>
  <c r="O29" i="40" s="1"/>
  <c r="M28" i="40"/>
  <c r="L28" i="40"/>
  <c r="K28" i="40"/>
  <c r="J28" i="40"/>
  <c r="I28" i="40"/>
  <c r="N28" i="40" s="1"/>
  <c r="O28" i="40" s="1"/>
  <c r="H28" i="40"/>
  <c r="G28" i="40"/>
  <c r="F28" i="40"/>
  <c r="E28" i="40"/>
  <c r="D28" i="40"/>
  <c r="N27" i="40"/>
  <c r="O27" i="40" s="1"/>
  <c r="N26" i="40"/>
  <c r="O26" i="40" s="1"/>
  <c r="N25" i="40"/>
  <c r="O25" i="40"/>
  <c r="M24" i="40"/>
  <c r="N24" i="40" s="1"/>
  <c r="O24" i="40" s="1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 s="1"/>
  <c r="N21" i="40"/>
  <c r="O21" i="40" s="1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D40" i="40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J35" i="39" s="1"/>
  <c r="I24" i="39"/>
  <c r="H24" i="39"/>
  <c r="G24" i="39"/>
  <c r="F24" i="39"/>
  <c r="E24" i="39"/>
  <c r="D24" i="39"/>
  <c r="N23" i="39"/>
  <c r="O23" i="39" s="1"/>
  <c r="N22" i="39"/>
  <c r="O22" i="39" s="1"/>
  <c r="M21" i="39"/>
  <c r="L21" i="39"/>
  <c r="K21" i="39"/>
  <c r="N21" i="39" s="1"/>
  <c r="O21" i="39" s="1"/>
  <c r="J21" i="39"/>
  <c r="I21" i="39"/>
  <c r="H21" i="39"/>
  <c r="G21" i="39"/>
  <c r="F21" i="39"/>
  <c r="E21" i="39"/>
  <c r="D21" i="39"/>
  <c r="N20" i="39"/>
  <c r="O20" i="39" s="1"/>
  <c r="N19" i="39"/>
  <c r="O19" i="39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N15" i="39" s="1"/>
  <c r="O15" i="39" s="1"/>
  <c r="F15" i="39"/>
  <c r="E15" i="39"/>
  <c r="D15" i="39"/>
  <c r="N14" i="39"/>
  <c r="O14" i="39"/>
  <c r="N13" i="39"/>
  <c r="O13" i="39" s="1"/>
  <c r="N12" i="39"/>
  <c r="O12" i="39" s="1"/>
  <c r="M11" i="39"/>
  <c r="L11" i="39"/>
  <c r="L35" i="39" s="1"/>
  <c r="K11" i="39"/>
  <c r="J11" i="39"/>
  <c r="I11" i="39"/>
  <c r="H11" i="39"/>
  <c r="G11" i="39"/>
  <c r="F11" i="39"/>
  <c r="E11" i="39"/>
  <c r="D11" i="39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38" i="37"/>
  <c r="O38" i="37"/>
  <c r="N37" i="37"/>
  <c r="O37" i="37" s="1"/>
  <c r="N36" i="37"/>
  <c r="O36" i="37" s="1"/>
  <c r="M35" i="37"/>
  <c r="L35" i="37"/>
  <c r="K35" i="37"/>
  <c r="K39" i="37" s="1"/>
  <c r="J35" i="37"/>
  <c r="I35" i="37"/>
  <c r="H35" i="37"/>
  <c r="G35" i="37"/>
  <c r="F35" i="37"/>
  <c r="E35" i="37"/>
  <c r="D35" i="37"/>
  <c r="N34" i="37"/>
  <c r="O34" i="37"/>
  <c r="N33" i="37"/>
  <c r="O33" i="37" s="1"/>
  <c r="N32" i="37"/>
  <c r="O32" i="37" s="1"/>
  <c r="N31" i="37"/>
  <c r="O31" i="37"/>
  <c r="M30" i="37"/>
  <c r="L30" i="37"/>
  <c r="K30" i="37"/>
  <c r="J30" i="37"/>
  <c r="I30" i="37"/>
  <c r="H30" i="37"/>
  <c r="H39" i="37" s="1"/>
  <c r="G30" i="37"/>
  <c r="F30" i="37"/>
  <c r="E30" i="37"/>
  <c r="D30" i="37"/>
  <c r="N29" i="37"/>
  <c r="O29" i="37" s="1"/>
  <c r="M28" i="37"/>
  <c r="L28" i="37"/>
  <c r="K28" i="37"/>
  <c r="J28" i="37"/>
  <c r="I28" i="37"/>
  <c r="I39" i="37" s="1"/>
  <c r="H28" i="37"/>
  <c r="G28" i="37"/>
  <c r="F28" i="37"/>
  <c r="E28" i="37"/>
  <c r="D28" i="37"/>
  <c r="N27" i="37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/>
  <c r="N18" i="37"/>
  <c r="O18" i="37"/>
  <c r="M17" i="37"/>
  <c r="M39" i="37" s="1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E39" i="37" s="1"/>
  <c r="D13" i="37"/>
  <c r="D39" i="37" s="1"/>
  <c r="N12" i="37"/>
  <c r="O12" i="37" s="1"/>
  <c r="N11" i="37"/>
  <c r="O11" i="37" s="1"/>
  <c r="N10" i="37"/>
  <c r="O10" i="37" s="1"/>
  <c r="N9" i="37"/>
  <c r="O9" i="37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G39" i="37"/>
  <c r="F5" i="37"/>
  <c r="E5" i="37"/>
  <c r="D5" i="37"/>
  <c r="N6" i="36"/>
  <c r="O6" i="36" s="1"/>
  <c r="N36" i="36"/>
  <c r="O36" i="36" s="1"/>
  <c r="N35" i="36"/>
  <c r="O35" i="36" s="1"/>
  <c r="M34" i="36"/>
  <c r="L34" i="36"/>
  <c r="K34" i="36"/>
  <c r="N34" i="36" s="1"/>
  <c r="O34" i="36" s="1"/>
  <c r="J34" i="36"/>
  <c r="I34" i="36"/>
  <c r="H34" i="36"/>
  <c r="G34" i="36"/>
  <c r="F34" i="36"/>
  <c r="E34" i="36"/>
  <c r="D34" i="36"/>
  <c r="N33" i="36"/>
  <c r="O33" i="36"/>
  <c r="N32" i="36"/>
  <c r="O32" i="36" s="1"/>
  <c r="N31" i="36"/>
  <c r="O31" i="36" s="1"/>
  <c r="N30" i="36"/>
  <c r="O30" i="36"/>
  <c r="M29" i="36"/>
  <c r="L29" i="36"/>
  <c r="K29" i="36"/>
  <c r="J29" i="36"/>
  <c r="I29" i="36"/>
  <c r="H29" i="36"/>
  <c r="G29" i="36"/>
  <c r="N29" i="36" s="1"/>
  <c r="O29" i="36" s="1"/>
  <c r="F29" i="36"/>
  <c r="E29" i="36"/>
  <c r="D29" i="36"/>
  <c r="N28" i="36"/>
  <c r="O28" i="36"/>
  <c r="M27" i="36"/>
  <c r="L27" i="36"/>
  <c r="K27" i="36"/>
  <c r="J27" i="36"/>
  <c r="J37" i="36" s="1"/>
  <c r="I27" i="36"/>
  <c r="H27" i="36"/>
  <c r="G27" i="36"/>
  <c r="F27" i="36"/>
  <c r="E27" i="36"/>
  <c r="D27" i="36"/>
  <c r="N26" i="36"/>
  <c r="O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 s="1"/>
  <c r="N17" i="36"/>
  <c r="O17" i="36"/>
  <c r="M16" i="36"/>
  <c r="L16" i="36"/>
  <c r="K16" i="36"/>
  <c r="J16" i="36"/>
  <c r="I16" i="36"/>
  <c r="H16" i="36"/>
  <c r="H37" i="36" s="1"/>
  <c r="G16" i="36"/>
  <c r="F16" i="36"/>
  <c r="E16" i="36"/>
  <c r="D16" i="36"/>
  <c r="N15" i="36"/>
  <c r="O15" i="36"/>
  <c r="N14" i="36"/>
  <c r="O14" i="36" s="1"/>
  <c r="N13" i="36"/>
  <c r="O13" i="36"/>
  <c r="M12" i="36"/>
  <c r="N12" i="36" s="1"/>
  <c r="L12" i="36"/>
  <c r="K12" i="36"/>
  <c r="J12" i="36"/>
  <c r="I12" i="36"/>
  <c r="H12" i="36"/>
  <c r="G12" i="36"/>
  <c r="F12" i="36"/>
  <c r="E12" i="36"/>
  <c r="D12" i="36"/>
  <c r="O12" i="36"/>
  <c r="N11" i="36"/>
  <c r="O11" i="36" s="1"/>
  <c r="N10" i="36"/>
  <c r="O10" i="36" s="1"/>
  <c r="N9" i="36"/>
  <c r="O9" i="36"/>
  <c r="N8" i="36"/>
  <c r="O8" i="36"/>
  <c r="N7" i="36"/>
  <c r="O7" i="36" s="1"/>
  <c r="M5" i="36"/>
  <c r="M37" i="36"/>
  <c r="L5" i="36"/>
  <c r="K5" i="36"/>
  <c r="J5" i="36"/>
  <c r="I5" i="36"/>
  <c r="H5" i="36"/>
  <c r="G5" i="36"/>
  <c r="F5" i="36"/>
  <c r="E5" i="36"/>
  <c r="E37" i="36"/>
  <c r="D5" i="36"/>
  <c r="N36" i="35"/>
  <c r="O36" i="35"/>
  <c r="N35" i="35"/>
  <c r="O35" i="35" s="1"/>
  <c r="M34" i="35"/>
  <c r="L34" i="35"/>
  <c r="K34" i="35"/>
  <c r="J34" i="35"/>
  <c r="I34" i="35"/>
  <c r="H34" i="35"/>
  <c r="G34" i="35"/>
  <c r="F34" i="35"/>
  <c r="E34" i="35"/>
  <c r="N34" i="35"/>
  <c r="O34" i="35"/>
  <c r="D34" i="35"/>
  <c r="N33" i="35"/>
  <c r="O33" i="35" s="1"/>
  <c r="N32" i="35"/>
  <c r="O32" i="35"/>
  <c r="N31" i="35"/>
  <c r="O31" i="35" s="1"/>
  <c r="N30" i="35"/>
  <c r="O30" i="35" s="1"/>
  <c r="M29" i="35"/>
  <c r="L29" i="35"/>
  <c r="K29" i="35"/>
  <c r="N29" i="35" s="1"/>
  <c r="O29" i="35" s="1"/>
  <c r="J29" i="35"/>
  <c r="I29" i="35"/>
  <c r="H29" i="35"/>
  <c r="G29" i="35"/>
  <c r="F29" i="35"/>
  <c r="E29" i="35"/>
  <c r="D29" i="35"/>
  <c r="N28" i="35"/>
  <c r="O28" i="35" s="1"/>
  <c r="M27" i="35"/>
  <c r="L27" i="35"/>
  <c r="L37" i="35" s="1"/>
  <c r="K27" i="35"/>
  <c r="J27" i="35"/>
  <c r="I27" i="35"/>
  <c r="H27" i="35"/>
  <c r="G27" i="35"/>
  <c r="F27" i="35"/>
  <c r="E27" i="35"/>
  <c r="D27" i="35"/>
  <c r="N26" i="35"/>
  <c r="O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N23" i="35" s="1"/>
  <c r="O23" i="35" s="1"/>
  <c r="E23" i="35"/>
  <c r="D23" i="35"/>
  <c r="N22" i="35"/>
  <c r="O22" i="35" s="1"/>
  <c r="N21" i="35"/>
  <c r="O21" i="35"/>
  <c r="M20" i="35"/>
  <c r="L20" i="35"/>
  <c r="K20" i="35"/>
  <c r="J20" i="35"/>
  <c r="I20" i="35"/>
  <c r="H20" i="35"/>
  <c r="G20" i="35"/>
  <c r="N20" i="35" s="1"/>
  <c r="O20" i="35" s="1"/>
  <c r="F20" i="35"/>
  <c r="E20" i="35"/>
  <c r="D20" i="35"/>
  <c r="N19" i="35"/>
  <c r="O19" i="35"/>
  <c r="N18" i="35"/>
  <c r="O18" i="35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/>
  <c r="M11" i="35"/>
  <c r="L11" i="35"/>
  <c r="K11" i="35"/>
  <c r="J11" i="35"/>
  <c r="I11" i="35"/>
  <c r="I37" i="35" s="1"/>
  <c r="H11" i="35"/>
  <c r="G11" i="35"/>
  <c r="F11" i="35"/>
  <c r="E11" i="35"/>
  <c r="D11" i="35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N30" i="34" s="1"/>
  <c r="O30" i="34" s="1"/>
  <c r="E30" i="34"/>
  <c r="D30" i="34"/>
  <c r="N29" i="34"/>
  <c r="O29" i="34" s="1"/>
  <c r="M28" i="34"/>
  <c r="L28" i="34"/>
  <c r="K28" i="34"/>
  <c r="J28" i="34"/>
  <c r="I28" i="34"/>
  <c r="I38" i="34" s="1"/>
  <c r="H28" i="34"/>
  <c r="H38" i="34" s="1"/>
  <c r="G28" i="34"/>
  <c r="F28" i="34"/>
  <c r="E28" i="34"/>
  <c r="D28" i="34"/>
  <c r="N27" i="34"/>
  <c r="O27" i="34" s="1"/>
  <c r="N26" i="34"/>
  <c r="O26" i="34" s="1"/>
  <c r="N25" i="34"/>
  <c r="O25" i="34" s="1"/>
  <c r="M24" i="34"/>
  <c r="M38" i="34" s="1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/>
  <c r="N19" i="34"/>
  <c r="O19" i="34" s="1"/>
  <c r="N18" i="34"/>
  <c r="O18" i="34" s="1"/>
  <c r="N17" i="34"/>
  <c r="O17" i="34" s="1"/>
  <c r="N16" i="34"/>
  <c r="O16" i="34" s="1"/>
  <c r="M15" i="34"/>
  <c r="L15" i="34"/>
  <c r="K15" i="34"/>
  <c r="K38" i="34" s="1"/>
  <c r="J15" i="34"/>
  <c r="I15" i="34"/>
  <c r="H15" i="34"/>
  <c r="G15" i="34"/>
  <c r="F15" i="34"/>
  <c r="E15" i="34"/>
  <c r="D15" i="34"/>
  <c r="N14" i="34"/>
  <c r="O14" i="34" s="1"/>
  <c r="N13" i="34"/>
  <c r="O13" i="34"/>
  <c r="N12" i="34"/>
  <c r="O12" i="34" s="1"/>
  <c r="M11" i="34"/>
  <c r="L11" i="34"/>
  <c r="K11" i="34"/>
  <c r="J11" i="34"/>
  <c r="I11" i="34"/>
  <c r="H11" i="34"/>
  <c r="G11" i="34"/>
  <c r="F11" i="34"/>
  <c r="E11" i="34"/>
  <c r="E38" i="34" s="1"/>
  <c r="D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G38" i="34"/>
  <c r="F5" i="34"/>
  <c r="E5" i="34"/>
  <c r="D5" i="34"/>
  <c r="E34" i="33"/>
  <c r="F34" i="33"/>
  <c r="G34" i="33"/>
  <c r="H34" i="33"/>
  <c r="I34" i="33"/>
  <c r="J34" i="33"/>
  <c r="K34" i="33"/>
  <c r="L34" i="33"/>
  <c r="L36" i="33" s="1"/>
  <c r="M34" i="33"/>
  <c r="D34" i="33"/>
  <c r="E29" i="33"/>
  <c r="F29" i="33"/>
  <c r="G29" i="33"/>
  <c r="H29" i="33"/>
  <c r="I29" i="33"/>
  <c r="J29" i="33"/>
  <c r="K29" i="33"/>
  <c r="L29" i="33"/>
  <c r="M29" i="33"/>
  <c r="E27" i="33"/>
  <c r="F27" i="33"/>
  <c r="G27" i="33"/>
  <c r="H27" i="33"/>
  <c r="I27" i="33"/>
  <c r="J27" i="33"/>
  <c r="K27" i="33"/>
  <c r="L27" i="33"/>
  <c r="M27" i="33"/>
  <c r="E23" i="33"/>
  <c r="F23" i="33"/>
  <c r="F36" i="33" s="1"/>
  <c r="G23" i="33"/>
  <c r="H23" i="33"/>
  <c r="I23" i="33"/>
  <c r="J23" i="33"/>
  <c r="K23" i="33"/>
  <c r="L23" i="33"/>
  <c r="M23" i="33"/>
  <c r="E20" i="33"/>
  <c r="F20" i="33"/>
  <c r="G20" i="33"/>
  <c r="H20" i="33"/>
  <c r="I20" i="33"/>
  <c r="J20" i="33"/>
  <c r="K20" i="33"/>
  <c r="L20" i="33"/>
  <c r="M20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J11" i="33"/>
  <c r="K11" i="33"/>
  <c r="L11" i="33"/>
  <c r="M11" i="33"/>
  <c r="E5" i="33"/>
  <c r="E36" i="33"/>
  <c r="F5" i="33"/>
  <c r="G5" i="33"/>
  <c r="H5" i="33"/>
  <c r="I5" i="33"/>
  <c r="J5" i="33"/>
  <c r="K5" i="33"/>
  <c r="L5" i="33"/>
  <c r="M5" i="33"/>
  <c r="M36" i="33"/>
  <c r="D29" i="33"/>
  <c r="D27" i="33"/>
  <c r="N27" i="33" s="1"/>
  <c r="O27" i="33" s="1"/>
  <c r="D20" i="33"/>
  <c r="D15" i="33"/>
  <c r="D11" i="33"/>
  <c r="N11" i="33"/>
  <c r="O11" i="33" s="1"/>
  <c r="D5" i="33"/>
  <c r="N35" i="33"/>
  <c r="O35" i="33" s="1"/>
  <c r="N28" i="33"/>
  <c r="O28" i="33" s="1"/>
  <c r="N30" i="33"/>
  <c r="O30" i="33"/>
  <c r="N31" i="33"/>
  <c r="O31" i="33"/>
  <c r="N32" i="33"/>
  <c r="N33" i="33"/>
  <c r="O33" i="33" s="1"/>
  <c r="D23" i="33"/>
  <c r="N23" i="33" s="1"/>
  <c r="O23" i="33" s="1"/>
  <c r="N24" i="33"/>
  <c r="O24" i="33" s="1"/>
  <c r="N25" i="33"/>
  <c r="O25" i="33"/>
  <c r="N26" i="33"/>
  <c r="O26" i="33"/>
  <c r="N22" i="33"/>
  <c r="O22" i="33"/>
  <c r="N21" i="33"/>
  <c r="O21" i="33"/>
  <c r="O32" i="33"/>
  <c r="N13" i="33"/>
  <c r="O13" i="33" s="1"/>
  <c r="N14" i="33"/>
  <c r="O14" i="33"/>
  <c r="N6" i="33"/>
  <c r="O6" i="33"/>
  <c r="N7" i="33"/>
  <c r="O7" i="33" s="1"/>
  <c r="N8" i="33"/>
  <c r="O8" i="33" s="1"/>
  <c r="N9" i="33"/>
  <c r="O9" i="33" s="1"/>
  <c r="N10" i="33"/>
  <c r="O10" i="33" s="1"/>
  <c r="N16" i="33"/>
  <c r="O16" i="33"/>
  <c r="N17" i="33"/>
  <c r="O17" i="33"/>
  <c r="N18" i="33"/>
  <c r="O18" i="33" s="1"/>
  <c r="N19" i="33"/>
  <c r="O19" i="33" s="1"/>
  <c r="N12" i="33"/>
  <c r="O12" i="33" s="1"/>
  <c r="G36" i="33"/>
  <c r="N28" i="34"/>
  <c r="O28" i="34"/>
  <c r="N21" i="34"/>
  <c r="O21" i="34"/>
  <c r="J37" i="35"/>
  <c r="D37" i="35"/>
  <c r="F37" i="36"/>
  <c r="N21" i="36"/>
  <c r="O21" i="36" s="1"/>
  <c r="D37" i="36"/>
  <c r="J39" i="37"/>
  <c r="M35" i="39"/>
  <c r="E35" i="39"/>
  <c r="F35" i="39"/>
  <c r="J36" i="33"/>
  <c r="N26" i="39"/>
  <c r="O26" i="39" s="1"/>
  <c r="I36" i="33"/>
  <c r="H40" i="40"/>
  <c r="L40" i="40"/>
  <c r="F40" i="40"/>
  <c r="K40" i="40"/>
  <c r="E40" i="40"/>
  <c r="O37" i="40"/>
  <c r="N5" i="40"/>
  <c r="O5" i="40" s="1"/>
  <c r="G40" i="40"/>
  <c r="O29" i="41"/>
  <c r="L36" i="41"/>
  <c r="I36" i="41"/>
  <c r="J36" i="41"/>
  <c r="M36" i="41"/>
  <c r="L39" i="42"/>
  <c r="K39" i="42"/>
  <c r="M39" i="42"/>
  <c r="I39" i="42"/>
  <c r="N27" i="43"/>
  <c r="O27" i="43" s="1"/>
  <c r="M38" i="43"/>
  <c r="N18" i="43"/>
  <c r="O18" i="43"/>
  <c r="I38" i="43"/>
  <c r="J38" i="43"/>
  <c r="K38" i="43"/>
  <c r="N5" i="43"/>
  <c r="O5" i="43"/>
  <c r="N30" i="44"/>
  <c r="O30" i="44" s="1"/>
  <c r="L37" i="44"/>
  <c r="K37" i="44"/>
  <c r="G37" i="44"/>
  <c r="E37" i="44"/>
  <c r="I37" i="44"/>
  <c r="M37" i="44"/>
  <c r="O29" i="45"/>
  <c r="N27" i="45"/>
  <c r="O27" i="45" s="1"/>
  <c r="E37" i="45"/>
  <c r="I37" i="45"/>
  <c r="F37" i="45"/>
  <c r="G37" i="45"/>
  <c r="K37" i="45"/>
  <c r="M37" i="45"/>
  <c r="N5" i="45"/>
  <c r="O5" i="45" s="1"/>
  <c r="D37" i="45"/>
  <c r="N29" i="46"/>
  <c r="O29" i="46" s="1"/>
  <c r="K40" i="46"/>
  <c r="N25" i="46"/>
  <c r="O25" i="46"/>
  <c r="J40" i="46"/>
  <c r="D40" i="46"/>
  <c r="N40" i="46" s="1"/>
  <c r="O40" i="46" s="1"/>
  <c r="G40" i="46"/>
  <c r="M40" i="46"/>
  <c r="H40" i="46"/>
  <c r="I40" i="46"/>
  <c r="L40" i="46"/>
  <c r="N5" i="46"/>
  <c r="O5" i="46"/>
  <c r="E40" i="46"/>
  <c r="N33" i="47"/>
  <c r="O33" i="47" s="1"/>
  <c r="N25" i="47"/>
  <c r="O25" i="47" s="1"/>
  <c r="K40" i="47"/>
  <c r="H40" i="47"/>
  <c r="I40" i="47"/>
  <c r="M40" i="47"/>
  <c r="N14" i="47"/>
  <c r="O14" i="47" s="1"/>
  <c r="D40" i="47"/>
  <c r="E40" i="47"/>
  <c r="G40" i="47"/>
  <c r="N5" i="47"/>
  <c r="O5" i="47" s="1"/>
  <c r="O32" i="48"/>
  <c r="P32" i="48"/>
  <c r="O28" i="48"/>
  <c r="P28" i="48" s="1"/>
  <c r="O38" i="49" l="1"/>
  <c r="P38" i="49" s="1"/>
  <c r="G35" i="39"/>
  <c r="N27" i="35"/>
  <c r="O27" i="35" s="1"/>
  <c r="L37" i="36"/>
  <c r="N5" i="36"/>
  <c r="O5" i="36" s="1"/>
  <c r="N35" i="37"/>
  <c r="O35" i="37" s="1"/>
  <c r="N11" i="39"/>
  <c r="O11" i="39" s="1"/>
  <c r="K35" i="39"/>
  <c r="N36" i="42"/>
  <c r="O36" i="42" s="1"/>
  <c r="D38" i="43"/>
  <c r="N14" i="45"/>
  <c r="O14" i="45" s="1"/>
  <c r="L37" i="45"/>
  <c r="J40" i="47"/>
  <c r="N29" i="47"/>
  <c r="O29" i="47" s="1"/>
  <c r="I37" i="36"/>
  <c r="N27" i="36"/>
  <c r="O27" i="36" s="1"/>
  <c r="D35" i="39"/>
  <c r="N33" i="39"/>
  <c r="O33" i="39" s="1"/>
  <c r="L40" i="47"/>
  <c r="N18" i="47"/>
  <c r="O18" i="47" s="1"/>
  <c r="N15" i="35"/>
  <c r="O15" i="35" s="1"/>
  <c r="M37" i="35"/>
  <c r="N11" i="35"/>
  <c r="O11" i="35" s="1"/>
  <c r="G37" i="35"/>
  <c r="N16" i="36"/>
  <c r="O16" i="36" s="1"/>
  <c r="N24" i="36"/>
  <c r="O24" i="36" s="1"/>
  <c r="K37" i="36"/>
  <c r="N11" i="41"/>
  <c r="O11" i="41" s="1"/>
  <c r="E36" i="41"/>
  <c r="K36" i="41"/>
  <c r="N16" i="41"/>
  <c r="O16" i="41" s="1"/>
  <c r="N40" i="47"/>
  <c r="O40" i="47" s="1"/>
  <c r="N13" i="37"/>
  <c r="O13" i="37" s="1"/>
  <c r="H37" i="35"/>
  <c r="F39" i="37"/>
  <c r="N39" i="37" s="1"/>
  <c r="O39" i="37" s="1"/>
  <c r="N5" i="37"/>
  <c r="O5" i="37" s="1"/>
  <c r="N5" i="39"/>
  <c r="O5" i="39" s="1"/>
  <c r="N28" i="39"/>
  <c r="O28" i="39" s="1"/>
  <c r="N5" i="34"/>
  <c r="O5" i="34" s="1"/>
  <c r="F38" i="34"/>
  <c r="H35" i="39"/>
  <c r="N18" i="40"/>
  <c r="O18" i="40" s="1"/>
  <c r="I40" i="40"/>
  <c r="N40" i="40" s="1"/>
  <c r="O40" i="40" s="1"/>
  <c r="G36" i="41"/>
  <c r="N34" i="41"/>
  <c r="O34" i="41" s="1"/>
  <c r="G39" i="42"/>
  <c r="N5" i="42"/>
  <c r="O5" i="42" s="1"/>
  <c r="N34" i="44"/>
  <c r="O34" i="44" s="1"/>
  <c r="D37" i="44"/>
  <c r="N24" i="34"/>
  <c r="O24" i="34" s="1"/>
  <c r="L38" i="34"/>
  <c r="F37" i="44"/>
  <c r="N17" i="44"/>
  <c r="O17" i="44" s="1"/>
  <c r="O17" i="48"/>
  <c r="P17" i="48" s="1"/>
  <c r="D36" i="33"/>
  <c r="N15" i="33"/>
  <c r="O15" i="33" s="1"/>
  <c r="K37" i="35"/>
  <c r="G37" i="36"/>
  <c r="N37" i="36" s="1"/>
  <c r="O37" i="36" s="1"/>
  <c r="N22" i="37"/>
  <c r="O22" i="37" s="1"/>
  <c r="N24" i="39"/>
  <c r="O24" i="39" s="1"/>
  <c r="I35" i="39"/>
  <c r="J40" i="40"/>
  <c r="N14" i="40"/>
  <c r="O14" i="40" s="1"/>
  <c r="M40" i="40"/>
  <c r="D39" i="42"/>
  <c r="N27" i="42"/>
  <c r="O27" i="42" s="1"/>
  <c r="J37" i="44"/>
  <c r="N5" i="44"/>
  <c r="O5" i="44" s="1"/>
  <c r="H37" i="44"/>
  <c r="N26" i="44"/>
  <c r="O26" i="44" s="1"/>
  <c r="O5" i="48"/>
  <c r="P5" i="48" s="1"/>
  <c r="N35" i="48"/>
  <c r="O35" i="48" s="1"/>
  <c r="P35" i="48" s="1"/>
  <c r="N11" i="34"/>
  <c r="O11" i="34" s="1"/>
  <c r="D38" i="34"/>
  <c r="N38" i="34" s="1"/>
  <c r="O38" i="34" s="1"/>
  <c r="N35" i="34"/>
  <c r="O35" i="34" s="1"/>
  <c r="E37" i="35"/>
  <c r="N37" i="35" s="1"/>
  <c r="O37" i="35" s="1"/>
  <c r="N5" i="35"/>
  <c r="O5" i="35" s="1"/>
  <c r="N28" i="37"/>
  <c r="O28" i="37" s="1"/>
  <c r="F38" i="43"/>
  <c r="J37" i="45"/>
  <c r="N37" i="47"/>
  <c r="O37" i="47" s="1"/>
  <c r="F40" i="47"/>
  <c r="E39" i="42"/>
  <c r="N14" i="42"/>
  <c r="O14" i="42" s="1"/>
  <c r="F37" i="35"/>
  <c r="N22" i="41"/>
  <c r="O22" i="41" s="1"/>
  <c r="D36" i="41"/>
  <c r="N36" i="41" s="1"/>
  <c r="O36" i="41" s="1"/>
  <c r="L38" i="43"/>
  <c r="N35" i="43"/>
  <c r="O35" i="43" s="1"/>
  <c r="N5" i="33"/>
  <c r="O5" i="33" s="1"/>
  <c r="K36" i="33"/>
  <c r="N20" i="33"/>
  <c r="O20" i="33" s="1"/>
  <c r="H36" i="33"/>
  <c r="N29" i="33"/>
  <c r="O29" i="33" s="1"/>
  <c r="N34" i="33"/>
  <c r="O34" i="33" s="1"/>
  <c r="J38" i="34"/>
  <c r="N15" i="34"/>
  <c r="O15" i="34" s="1"/>
  <c r="L39" i="37"/>
  <c r="N17" i="37"/>
  <c r="O17" i="37" s="1"/>
  <c r="N30" i="37"/>
  <c r="O30" i="37" s="1"/>
  <c r="N32" i="40"/>
  <c r="O32" i="40" s="1"/>
  <c r="N18" i="45"/>
  <c r="O18" i="45" s="1"/>
  <c r="H37" i="45"/>
  <c r="N37" i="45" s="1"/>
  <c r="O37" i="45" s="1"/>
  <c r="E38" i="43"/>
  <c r="N38" i="43" l="1"/>
  <c r="O38" i="43" s="1"/>
  <c r="N36" i="33"/>
  <c r="O36" i="33" s="1"/>
  <c r="N39" i="42"/>
  <c r="O39" i="42" s="1"/>
  <c r="N35" i="39"/>
  <c r="O35" i="39" s="1"/>
  <c r="N37" i="44"/>
  <c r="O37" i="44" s="1"/>
</calcChain>
</file>

<file path=xl/sharedStrings.xml><?xml version="1.0" encoding="utf-8"?>
<sst xmlns="http://schemas.openxmlformats.org/spreadsheetml/2006/main" count="860" uniqueCount="108">
  <si>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</si>
  <si>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</si>
  <si>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</si>
  <si>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</si>
  <si>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</si>
  <si>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</si>
  <si>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</si>
  <si>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</si>
  <si>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</si>
  <si>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</si>
  <si>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</si>
  <si>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</si>
  <si>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</si>
  <si>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</si>
  <si>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</si>
  <si>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</si>
  <si>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</si>
  <si>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</si>
  <si>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</si>
  <si>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</si>
  <si>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</si>
  <si>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</si>
  <si>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</si>
  <si>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</si>
  <si>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</si>
  <si>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</si>
  <si>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</si>
  <si>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</si>
  <si>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</si>
  <si>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</si>
  <si>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</si>
  <si>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</si>
  <si>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</si>
  <si>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Transportation</t>
  </si>
  <si>
    <t>Road and Street Facilities</t>
  </si>
  <si>
    <t>Airports</t>
  </si>
  <si>
    <t>Economic Environment</t>
  </si>
  <si>
    <t>Industry Development</t>
  </si>
  <si>
    <t>Housing and Urban Development</t>
  </si>
  <si>
    <t>Other Economic Environment</t>
  </si>
  <si>
    <t>Human Services</t>
  </si>
  <si>
    <t>Other Human Services</t>
  </si>
  <si>
    <t>Culture / Recreation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</si>
  <si>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</si>
  <si>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</si>
  <si>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</si>
  <si>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</si>
  <si>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</si>
  <si>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</si>
  <si>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</si>
  <si>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Palatka Expenditures Reported by Account Code and Fund Type</t>
  </si>
  <si>
    <t>Local Fiscal Year Ended September 30, 2010</t>
  </si>
  <si>
    <t>Other Physical Environment</t>
  </si>
  <si>
    <t>Proprietary - Non-Operating Interest Expense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</si>
  <si>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</si>
  <si>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</si>
  <si>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</si>
  <si>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Employment Opportunity and Development</t>
  </si>
  <si>
    <t>2011 Municipal Population:</t>
  </si>
  <si>
    <t>Local Fiscal Year Ended September 30, 2012</t>
  </si>
  <si>
    <t>Non-Court Information Systems</t>
  </si>
  <si>
    <t>2012 Municipal Population:</t>
  </si>
  <si>
    <t>Local Fiscal Year Ended September 30, 2013</t>
  </si>
  <si>
    <t>Legislative</t>
  </si>
  <si>
    <t>Payment to Refunded Bond Escrow Agent</t>
  </si>
  <si>
    <t>2013 Municipal Population:</t>
  </si>
  <si>
    <t>Local Fiscal Year Ended September 30, 2008</t>
  </si>
  <si>
    <t>2008 Municipal Population:</t>
  </si>
  <si>
    <t>Local Fiscal Year Ended September 30, 2014</t>
  </si>
  <si>
    <t>Financial and Administrative</t>
  </si>
  <si>
    <t>Other General Government</t>
  </si>
  <si>
    <t>Garbage / Solid Waste</t>
  </si>
  <si>
    <t>Water / Sewer Services</t>
  </si>
  <si>
    <t>Road / Street Facilities</t>
  </si>
  <si>
    <t>Other Transportation</t>
  </si>
  <si>
    <t>Parks / Recreation</t>
  </si>
  <si>
    <t>Special Facilities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</si>
  <si>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</si>
  <si>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</si>
  <si>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</si>
  <si>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</si>
  <si>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</si>
  <si>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Other Public Safety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</si>
  <si>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</si>
  <si>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</si>
  <si>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</si>
  <si>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</si>
  <si>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</si>
  <si>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</si>
  <si>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</si>
  <si>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</si>
  <si>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</si>
  <si>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</si>
  <si>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Gas Utility Services</t>
  </si>
  <si>
    <t>Other Non-Operating Disbursements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</si>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</sst>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100</v>
      </c>
      <c r="N4" s="34" t="s">
        <v>5</v>
      </c>
      <c r="O4" s="34" t="s">
        <v>101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SUM(D6:D12)</f>
        <v>4663146</v>
      </c>
      <c r="E5" s="26">
        <f>SUM(E6:E12)</f>
        <v>0</v>
      </c>
      <c r="F5" s="26">
        <f>SUM(F6:F12)</f>
        <v>0</v>
      </c>
      <c r="G5" s="26">
        <f>SUM(G6:G12)</f>
        <v>3527575</v>
      </c>
      <c r="H5" s="26">
        <f>SUM(H6:H12)</f>
        <v>0</v>
      </c>
      <c r="I5" s="26">
        <f>SUM(I6:I12)</f>
        <v>700328</v>
      </c>
      <c r="J5" s="26">
        <f>SUM(J6:J12)</f>
        <v>0</v>
      </c>
      <c r="K5" s="26">
        <f>SUM(K6:K12)</f>
        <v>3530782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12421831</v>
      </c>
      <c r="P5" s="32">
        <f>(O5/P$40)</f>
        <v>1179.7731028587709</v>
      </c>
      <c r="Q5" s="6"/>
    </row>
    <row r="6" spans="1:134">
      <c r="A6" s="12"/>
      <c r="B6" s="44">
        <v>511</v>
      </c>
      <c r="C6" s="20" t="s">
        <v>63</v>
      </c>
      <c r="D6" s="46">
        <v>291531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188483</v>
      </c>
      <c r="L6" s="46">
        <v>0</v>
      </c>
      <c r="M6" s="46">
        <v>0</v>
      </c>
      <c r="N6" s="46">
        <v>0</v>
      </c>
      <c r="O6" s="46">
        <f>SUM(D6:N6)</f>
        <v>480014</v>
      </c>
      <c r="P6" s="47">
        <f>(O6/P$40)</f>
        <v>45.589704625320543</v>
      </c>
      <c r="Q6" s="9"/>
    </row>
    <row r="7" spans="1:134">
      <c r="A7" s="12"/>
      <c r="B7" s="44">
        <v>512</v>
      </c>
      <c r="C7" s="20" t="s">
        <v>19</v>
      </c>
      <c r="D7" s="46">
        <v>345948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345948</v>
      </c>
      <c r="P7" s="47">
        <f>(O7/P$40)</f>
        <v>32.856681546205721</v>
      </c>
      <c r="Q7" s="9"/>
    </row>
    <row r="8" spans="1:134">
      <c r="A8" s="12"/>
      <c r="B8" s="44">
        <v>513</v>
      </c>
      <c r="C8" s="20" t="s">
        <v>69</v>
      </c>
      <c r="D8" s="46">
        <v>1297998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1297998</v>
      </c>
      <c r="P8" s="47">
        <f>(O8/P$40)</f>
        <v>123.27837401462627</v>
      </c>
      <c r="Q8" s="9"/>
    </row>
    <row r="9" spans="1:134">
      <c r="A9" s="12"/>
      <c r="B9" s="44">
        <v>514</v>
      </c>
      <c r="C9" s="20" t="s">
        <v>20</v>
      </c>
      <c r="D9" s="46">
        <v>68058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68058</v>
      </c>
      <c r="P9" s="47">
        <f>(O9/P$40)</f>
        <v>6.4638617152626079</v>
      </c>
      <c r="Q9" s="9"/>
    </row>
    <row r="10" spans="1:134">
      <c r="A10" s="12"/>
      <c r="B10" s="44">
        <v>516</v>
      </c>
      <c r="C10" s="20" t="s">
        <v>60</v>
      </c>
      <c r="D10" s="46">
        <v>206549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206549</v>
      </c>
      <c r="P10" s="47">
        <f>(O10/P$40)</f>
        <v>19.617152626080351</v>
      </c>
      <c r="Q10" s="9"/>
    </row>
    <row r="11" spans="1:134">
      <c r="A11" s="12"/>
      <c r="B11" s="44">
        <v>517</v>
      </c>
      <c r="C11" s="20" t="s">
        <v>21</v>
      </c>
      <c r="D11" s="46">
        <v>283281</v>
      </c>
      <c r="E11" s="46">
        <v>0</v>
      </c>
      <c r="F11" s="46">
        <v>0</v>
      </c>
      <c r="G11" s="46">
        <v>97680</v>
      </c>
      <c r="H11" s="46">
        <v>0</v>
      </c>
      <c r="I11" s="46">
        <v>700328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1081289</v>
      </c>
      <c r="P11" s="47">
        <f>(O11/P$40)</f>
        <v>102.69626745179978</v>
      </c>
      <c r="Q11" s="9"/>
    </row>
    <row r="12" spans="1:134">
      <c r="A12" s="12"/>
      <c r="B12" s="44">
        <v>519</v>
      </c>
      <c r="C12" s="20" t="s">
        <v>23</v>
      </c>
      <c r="D12" s="46">
        <v>2169781</v>
      </c>
      <c r="E12" s="46">
        <v>0</v>
      </c>
      <c r="F12" s="46">
        <v>0</v>
      </c>
      <c r="G12" s="46">
        <v>3429895</v>
      </c>
      <c r="H12" s="46">
        <v>0</v>
      </c>
      <c r="I12" s="46">
        <v>0</v>
      </c>
      <c r="J12" s="46">
        <v>0</v>
      </c>
      <c r="K12" s="46">
        <v>3342299</v>
      </c>
      <c r="L12" s="46">
        <v>0</v>
      </c>
      <c r="M12" s="46">
        <v>0</v>
      </c>
      <c r="N12" s="46">
        <v>0</v>
      </c>
      <c r="O12" s="46">
        <f t="shared" si="0"/>
        <v>8941975</v>
      </c>
      <c r="P12" s="47">
        <f>(O12/P$40)</f>
        <v>849.27106087947573</v>
      </c>
      <c r="Q12" s="9"/>
    </row>
    <row r="13" spans="1:134" ht="15.75">
      <c r="A13" s="28" t="s">
        <v>24</v>
      </c>
      <c r="B13" s="29"/>
      <c r="C13" s="30"/>
      <c r="D13" s="31">
        <f>SUM(D14:D17)</f>
        <v>7873249</v>
      </c>
      <c r="E13" s="31">
        <f>SUM(E14:E17)</f>
        <v>0</v>
      </c>
      <c r="F13" s="31">
        <f>SUM(F14:F17)</f>
        <v>0</v>
      </c>
      <c r="G13" s="31">
        <f>SUM(G14:G17)</f>
        <v>0</v>
      </c>
      <c r="H13" s="31">
        <f>SUM(H14:H17)</f>
        <v>0</v>
      </c>
      <c r="I13" s="31">
        <f>SUM(I14:I17)</f>
        <v>0</v>
      </c>
      <c r="J13" s="31">
        <f>SUM(J14:J17)</f>
        <v>0</v>
      </c>
      <c r="K13" s="31">
        <f>SUM(K14:K17)</f>
        <v>0</v>
      </c>
      <c r="L13" s="31">
        <f>SUM(L14:L17)</f>
        <v>0</v>
      </c>
      <c r="M13" s="31">
        <f>SUM(M14:M17)</f>
        <v>0</v>
      </c>
      <c r="N13" s="31">
        <f>SUM(N14:N17)</f>
        <v>0</v>
      </c>
      <c r="O13" s="42">
        <f>SUM(D13:N13)</f>
        <v>7873249</v>
      </c>
      <c r="P13" s="43">
        <f>(O13/P$40)</f>
        <v>747.76797416658746</v>
      </c>
      <c r="Q13" s="10"/>
    </row>
    <row r="14" spans="1:134">
      <c r="A14" s="12"/>
      <c r="B14" s="44">
        <v>521</v>
      </c>
      <c r="C14" s="20" t="s">
        <v>25</v>
      </c>
      <c r="D14" s="46">
        <v>3413623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3413623</v>
      </c>
      <c r="P14" s="47">
        <f>(O14/P$40)</f>
        <v>324.21151106467852</v>
      </c>
      <c r="Q14" s="9"/>
    </row>
    <row r="15" spans="1:134">
      <c r="A15" s="12"/>
      <c r="B15" s="44">
        <v>522</v>
      </c>
      <c r="C15" s="20" t="s">
        <v>26</v>
      </c>
      <c r="D15" s="46">
        <v>2809505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1">SUM(D15:N15)</f>
        <v>2809505</v>
      </c>
      <c r="P15" s="47">
        <f>(O15/P$40)</f>
        <v>266.83493209231648</v>
      </c>
      <c r="Q15" s="9"/>
    </row>
    <row r="16" spans="1:134">
      <c r="A16" s="12"/>
      <c r="B16" s="44">
        <v>524</v>
      </c>
      <c r="C16" s="20" t="s">
        <v>27</v>
      </c>
      <c r="D16" s="46">
        <v>266478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266478</v>
      </c>
      <c r="P16" s="47">
        <f>(O16/P$40)</f>
        <v>25.308956216164876</v>
      </c>
      <c r="Q16" s="9"/>
    </row>
    <row r="17" spans="1:17">
      <c r="A17" s="12"/>
      <c r="B17" s="44">
        <v>529</v>
      </c>
      <c r="C17" s="20" t="s">
        <v>82</v>
      </c>
      <c r="D17" s="46">
        <v>1383643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1383643</v>
      </c>
      <c r="P17" s="47">
        <f>(O17/P$40)</f>
        <v>131.41257479342767</v>
      </c>
      <c r="Q17" s="9"/>
    </row>
    <row r="18" spans="1:17" ht="15.75">
      <c r="A18" s="28" t="s">
        <v>28</v>
      </c>
      <c r="B18" s="29"/>
      <c r="C18" s="30"/>
      <c r="D18" s="31">
        <f>SUM(D19:D23)</f>
        <v>0</v>
      </c>
      <c r="E18" s="31">
        <f>SUM(E19:E23)</f>
        <v>0</v>
      </c>
      <c r="F18" s="31">
        <f>SUM(F19:F23)</f>
        <v>0</v>
      </c>
      <c r="G18" s="31">
        <f>SUM(G19:G23)</f>
        <v>0</v>
      </c>
      <c r="H18" s="31">
        <f>SUM(H19:H23)</f>
        <v>0</v>
      </c>
      <c r="I18" s="31">
        <f>SUM(I19:I23)</f>
        <v>9417045</v>
      </c>
      <c r="J18" s="31">
        <f>SUM(J19:J23)</f>
        <v>0</v>
      </c>
      <c r="K18" s="31">
        <f>SUM(K19:K23)</f>
        <v>0</v>
      </c>
      <c r="L18" s="31">
        <f>SUM(L19:L23)</f>
        <v>0</v>
      </c>
      <c r="M18" s="31">
        <f>SUM(M19:M23)</f>
        <v>0</v>
      </c>
      <c r="N18" s="31">
        <f>SUM(N19:N23)</f>
        <v>2307821</v>
      </c>
      <c r="O18" s="42">
        <f>SUM(D18:N18)</f>
        <v>11724866</v>
      </c>
      <c r="P18" s="43">
        <f>(O18/P$40)</f>
        <v>1113.5783075315794</v>
      </c>
      <c r="Q18" s="10"/>
    </row>
    <row r="19" spans="1:17">
      <c r="A19" s="12"/>
      <c r="B19" s="44">
        <v>532</v>
      </c>
      <c r="C19" s="20" t="s">
        <v>93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2307821</v>
      </c>
      <c r="O19" s="46">
        <f>SUM(D19:N19)</f>
        <v>2307821</v>
      </c>
      <c r="P19" s="47">
        <f>(O19/P$40)</f>
        <v>219.18710228891632</v>
      </c>
      <c r="Q19" s="9"/>
    </row>
    <row r="20" spans="1:17">
      <c r="A20" s="12"/>
      <c r="B20" s="44">
        <v>533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1459727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5" si="2">SUM(D20:N20)</f>
        <v>1459727</v>
      </c>
      <c r="P20" s="47">
        <f>(O20/P$40)</f>
        <v>138.63871212840726</v>
      </c>
      <c r="Q20" s="9"/>
    </row>
    <row r="21" spans="1:17">
      <c r="A21" s="12"/>
      <c r="B21" s="44">
        <v>534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1787026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1787026</v>
      </c>
      <c r="P21" s="47">
        <f>(O21/P$40)</f>
        <v>169.72419033146548</v>
      </c>
      <c r="Q21" s="9"/>
    </row>
    <row r="22" spans="1:17">
      <c r="A22" s="12"/>
      <c r="B22" s="44">
        <v>535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2075955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2075955</v>
      </c>
      <c r="P22" s="47">
        <f>(O22/P$40)</f>
        <v>197.16544781080825</v>
      </c>
      <c r="Q22" s="9"/>
    </row>
    <row r="23" spans="1:17">
      <c r="A23" s="12"/>
      <c r="B23" s="44">
        <v>536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4094337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4094337</v>
      </c>
      <c r="P23" s="47">
        <f>(O23/P$40)</f>
        <v>388.86285497198213</v>
      </c>
      <c r="Q23" s="9"/>
    </row>
    <row r="24" spans="1:17" ht="15.75">
      <c r="A24" s="28" t="s">
        <v>33</v>
      </c>
      <c r="B24" s="29"/>
      <c r="C24" s="30"/>
      <c r="D24" s="31">
        <f>SUM(D25:D27)</f>
        <v>843552</v>
      </c>
      <c r="E24" s="31">
        <f>SUM(E25:E27)</f>
        <v>0</v>
      </c>
      <c r="F24" s="31">
        <f>SUM(F25:F27)</f>
        <v>0</v>
      </c>
      <c r="G24" s="31">
        <f>SUM(G25:G27)</f>
        <v>0</v>
      </c>
      <c r="H24" s="31">
        <f>SUM(H25:H27)</f>
        <v>0</v>
      </c>
      <c r="I24" s="31">
        <f>SUM(I25:I27)</f>
        <v>2142214</v>
      </c>
      <c r="J24" s="31">
        <f>SUM(J25:J27)</f>
        <v>0</v>
      </c>
      <c r="K24" s="31">
        <f>SUM(K25:K27)</f>
        <v>0</v>
      </c>
      <c r="L24" s="31">
        <f>SUM(L25:L27)</f>
        <v>0</v>
      </c>
      <c r="M24" s="31">
        <f>SUM(M25:M27)</f>
        <v>0</v>
      </c>
      <c r="N24" s="31">
        <f>SUM(N25:N27)</f>
        <v>0</v>
      </c>
      <c r="O24" s="31">
        <f t="shared" si="2"/>
        <v>2985766</v>
      </c>
      <c r="P24" s="43">
        <f>(O24/P$40)</f>
        <v>283.57545825814418</v>
      </c>
      <c r="Q24" s="10"/>
    </row>
    <row r="25" spans="1:17">
      <c r="A25" s="12"/>
      <c r="B25" s="44">
        <v>541</v>
      </c>
      <c r="C25" s="20" t="s">
        <v>34</v>
      </c>
      <c r="D25" s="46">
        <v>811098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811098</v>
      </c>
      <c r="P25" s="47">
        <f>(O25/P$40)</f>
        <v>77.034666160129163</v>
      </c>
      <c r="Q25" s="9"/>
    </row>
    <row r="26" spans="1:17">
      <c r="A26" s="12"/>
      <c r="B26" s="44">
        <v>542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2142214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2142214</v>
      </c>
      <c r="P26" s="47">
        <f>(O26/P$40)</f>
        <v>203.45844809573558</v>
      </c>
      <c r="Q26" s="9"/>
    </row>
    <row r="27" spans="1:17">
      <c r="A27" s="12"/>
      <c r="B27" s="44">
        <v>549</v>
      </c>
      <c r="C27" s="20" t="s">
        <v>102</v>
      </c>
      <c r="D27" s="46">
        <v>32454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32454</v>
      </c>
      <c r="P27" s="47">
        <f>(O27/P$40)</f>
        <v>3.0823440022794188</v>
      </c>
      <c r="Q27" s="9"/>
    </row>
    <row r="28" spans="1:17" ht="15.75">
      <c r="A28" s="28" t="s">
        <v>36</v>
      </c>
      <c r="B28" s="29"/>
      <c r="C28" s="30"/>
      <c r="D28" s="31">
        <f>SUM(D29:D29)</f>
        <v>0</v>
      </c>
      <c r="E28" s="31">
        <f>SUM(E29:E29)</f>
        <v>1126498</v>
      </c>
      <c r="F28" s="31">
        <f>SUM(F29:F29)</f>
        <v>0</v>
      </c>
      <c r="G28" s="31">
        <f>SUM(G29:G29)</f>
        <v>0</v>
      </c>
      <c r="H28" s="31">
        <f>SUM(H29:H29)</f>
        <v>0</v>
      </c>
      <c r="I28" s="31">
        <f>SUM(I29:I29)</f>
        <v>0</v>
      </c>
      <c r="J28" s="31">
        <f>SUM(J29:J29)</f>
        <v>0</v>
      </c>
      <c r="K28" s="31">
        <f>SUM(K29:K29)</f>
        <v>0</v>
      </c>
      <c r="L28" s="31">
        <f>SUM(L29:L29)</f>
        <v>0</v>
      </c>
      <c r="M28" s="31">
        <f>SUM(M29:M29)</f>
        <v>0</v>
      </c>
      <c r="N28" s="31">
        <f>SUM(N29:N29)</f>
        <v>0</v>
      </c>
      <c r="O28" s="31">
        <f t="shared" si="2"/>
        <v>1126498</v>
      </c>
      <c r="P28" s="43">
        <f>(O28/P$40)</f>
        <v>106.99002754297653</v>
      </c>
      <c r="Q28" s="10"/>
    </row>
    <row r="29" spans="1:17">
      <c r="A29" s="13"/>
      <c r="B29" s="45">
        <v>559</v>
      </c>
      <c r="C29" s="21" t="s">
        <v>39</v>
      </c>
      <c r="D29" s="46">
        <v>0</v>
      </c>
      <c r="E29" s="46">
        <v>1126498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1126498</v>
      </c>
      <c r="P29" s="47">
        <f>(O29/P$40)</f>
        <v>106.99002754297653</v>
      </c>
      <c r="Q29" s="9"/>
    </row>
    <row r="30" spans="1:17" ht="15.75">
      <c r="A30" s="28" t="s">
        <v>40</v>
      </c>
      <c r="B30" s="29"/>
      <c r="C30" s="30"/>
      <c r="D30" s="31">
        <f>SUM(D31:D31)</f>
        <v>44336</v>
      </c>
      <c r="E30" s="31">
        <f>SUM(E31:E31)</f>
        <v>0</v>
      </c>
      <c r="F30" s="31">
        <f>SUM(F31:F31)</f>
        <v>0</v>
      </c>
      <c r="G30" s="31">
        <f>SUM(G31:G31)</f>
        <v>0</v>
      </c>
      <c r="H30" s="31">
        <f>SUM(H31:H31)</f>
        <v>0</v>
      </c>
      <c r="I30" s="31">
        <f>SUM(I31:I31)</f>
        <v>0</v>
      </c>
      <c r="J30" s="31">
        <f>SUM(J31:J31)</f>
        <v>0</v>
      </c>
      <c r="K30" s="31">
        <f>SUM(K31:K31)</f>
        <v>0</v>
      </c>
      <c r="L30" s="31">
        <f>SUM(L31:L31)</f>
        <v>0</v>
      </c>
      <c r="M30" s="31">
        <f>SUM(M31:M31)</f>
        <v>0</v>
      </c>
      <c r="N30" s="31">
        <f>SUM(N31:N31)</f>
        <v>0</v>
      </c>
      <c r="O30" s="31">
        <f t="shared" si="2"/>
        <v>44336</v>
      </c>
      <c r="P30" s="43">
        <f>(O30/P$40)</f>
        <v>4.2108462342102762</v>
      </c>
      <c r="Q30" s="10"/>
    </row>
    <row r="31" spans="1:17">
      <c r="A31" s="12"/>
      <c r="B31" s="44">
        <v>569</v>
      </c>
      <c r="C31" s="20" t="s">
        <v>41</v>
      </c>
      <c r="D31" s="46">
        <v>44336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44336</v>
      </c>
      <c r="P31" s="47">
        <f>(O31/P$40)</f>
        <v>4.2108462342102762</v>
      </c>
      <c r="Q31" s="9"/>
    </row>
    <row r="32" spans="1:17" ht="15.75">
      <c r="A32" s="28" t="s">
        <v>42</v>
      </c>
      <c r="B32" s="29"/>
      <c r="C32" s="30"/>
      <c r="D32" s="31">
        <f>SUM(D33:D35)</f>
        <v>573209</v>
      </c>
      <c r="E32" s="31">
        <f>SUM(E33:E35)</f>
        <v>0</v>
      </c>
      <c r="F32" s="31">
        <f>SUM(F33:F35)</f>
        <v>0</v>
      </c>
      <c r="G32" s="31">
        <f>SUM(G33:G35)</f>
        <v>0</v>
      </c>
      <c r="H32" s="31">
        <f>SUM(H33:H35)</f>
        <v>0</v>
      </c>
      <c r="I32" s="31">
        <f>SUM(I33:I35)</f>
        <v>358408</v>
      </c>
      <c r="J32" s="31">
        <f>SUM(J33:J35)</f>
        <v>0</v>
      </c>
      <c r="K32" s="31">
        <f>SUM(K33:K35)</f>
        <v>0</v>
      </c>
      <c r="L32" s="31">
        <f>SUM(L33:L35)</f>
        <v>0</v>
      </c>
      <c r="M32" s="31">
        <f>SUM(M33:M35)</f>
        <v>0</v>
      </c>
      <c r="N32" s="31">
        <f>SUM(N33:N35)</f>
        <v>0</v>
      </c>
      <c r="O32" s="31">
        <f>SUM(D32:N32)</f>
        <v>931617</v>
      </c>
      <c r="P32" s="43">
        <f>(O32/P$40)</f>
        <v>88.481052331655434</v>
      </c>
      <c r="Q32" s="9"/>
    </row>
    <row r="33" spans="1:120">
      <c r="A33" s="12"/>
      <c r="B33" s="44">
        <v>572</v>
      </c>
      <c r="C33" s="20" t="s">
        <v>43</v>
      </c>
      <c r="D33" s="46">
        <v>435979</v>
      </c>
      <c r="E33" s="46">
        <v>0</v>
      </c>
      <c r="F33" s="46">
        <v>0</v>
      </c>
      <c r="G33" s="46">
        <v>0</v>
      </c>
      <c r="H33" s="46">
        <v>0</v>
      </c>
      <c r="I33" s="46">
        <v>358408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794387</v>
      </c>
      <c r="P33" s="47">
        <f>(O33/P$40)</f>
        <v>75.447525880900372</v>
      </c>
      <c r="Q33" s="9"/>
    </row>
    <row r="34" spans="1:120">
      <c r="A34" s="12"/>
      <c r="B34" s="44">
        <v>573</v>
      </c>
      <c r="C34" s="20" t="s">
        <v>44</v>
      </c>
      <c r="D34" s="46">
        <v>118497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118497</v>
      </c>
      <c r="P34" s="47">
        <f>(O34/P$40)</f>
        <v>11.254345141988793</v>
      </c>
      <c r="Q34" s="9"/>
    </row>
    <row r="35" spans="1:120">
      <c r="A35" s="12"/>
      <c r="B35" s="44">
        <v>579</v>
      </c>
      <c r="C35" s="20" t="s">
        <v>46</v>
      </c>
      <c r="D35" s="46">
        <v>18733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18733</v>
      </c>
      <c r="P35" s="47">
        <f>(O35/P$40)</f>
        <v>1.7791813087662647</v>
      </c>
      <c r="Q35" s="9"/>
    </row>
    <row r="36" spans="1:120" ht="15.75">
      <c r="A36" s="28" t="s">
        <v>48</v>
      </c>
      <c r="B36" s="29"/>
      <c r="C36" s="30"/>
      <c r="D36" s="31">
        <f>SUM(D37:D37)</f>
        <v>5509850</v>
      </c>
      <c r="E36" s="31">
        <f>SUM(E37:E37)</f>
        <v>221428</v>
      </c>
      <c r="F36" s="31">
        <f>SUM(F37:F37)</f>
        <v>0</v>
      </c>
      <c r="G36" s="31">
        <f>SUM(G37:G37)</f>
        <v>0</v>
      </c>
      <c r="H36" s="31">
        <f>SUM(H37:H37)</f>
        <v>0</v>
      </c>
      <c r="I36" s="31">
        <f>SUM(I37:I37)</f>
        <v>1626576</v>
      </c>
      <c r="J36" s="31">
        <f>SUM(J37:J37)</f>
        <v>0</v>
      </c>
      <c r="K36" s="31">
        <f>SUM(K37:K37)</f>
        <v>0</v>
      </c>
      <c r="L36" s="31">
        <f>SUM(L37:L37)</f>
        <v>0</v>
      </c>
      <c r="M36" s="31">
        <f>SUM(M37:M37)</f>
        <v>0</v>
      </c>
      <c r="N36" s="31">
        <f>SUM(N37:N37)</f>
        <v>224863</v>
      </c>
      <c r="O36" s="31">
        <f>SUM(D36:N36)</f>
        <v>7582717</v>
      </c>
      <c r="P36" s="43">
        <f>(O36/P$40)</f>
        <v>720.17447051002</v>
      </c>
      <c r="Q36" s="9"/>
    </row>
    <row r="37" spans="1:120" ht="15.75" thickBot="1">
      <c r="A37" s="12"/>
      <c r="B37" s="44">
        <v>581</v>
      </c>
      <c r="C37" s="20" t="s">
        <v>103</v>
      </c>
      <c r="D37" s="46">
        <v>5509850</v>
      </c>
      <c r="E37" s="46">
        <v>221428</v>
      </c>
      <c r="F37" s="46">
        <v>0</v>
      </c>
      <c r="G37" s="46">
        <v>0</v>
      </c>
      <c r="H37" s="46">
        <v>0</v>
      </c>
      <c r="I37" s="46">
        <v>1626576</v>
      </c>
      <c r="J37" s="46">
        <v>0</v>
      </c>
      <c r="K37" s="46">
        <v>0</v>
      </c>
      <c r="L37" s="46">
        <v>0</v>
      </c>
      <c r="M37" s="46">
        <v>0</v>
      </c>
      <c r="N37" s="46">
        <v>224863</v>
      </c>
      <c r="O37" s="46">
        <f>SUM(D37:N37)</f>
        <v>7582717</v>
      </c>
      <c r="P37" s="47">
        <f>(O37/P$40)</f>
        <v>720.17447051002</v>
      </c>
      <c r="Q37" s="9"/>
    </row>
    <row r="38" spans="1:120" ht="16.5" thickBot="1">
      <c r="A38" s="14" t="s">
        <v>10</v>
      </c>
      <c r="B38" s="23"/>
      <c r="C38" s="22"/>
      <c r="D38" s="15">
        <f>SUM(D5,D13,D18,D24,D28,D30,D32,D36)</f>
        <v>19507342</v>
      </c>
      <c r="E38" s="15">
        <f t="shared" ref="E38:N38" si="3">SUM(E5,E13,E18,E24,E28,E30,E32,E36)</f>
        <v>1347926</v>
      </c>
      <c r="F38" s="15">
        <f t="shared" si="3"/>
        <v>0</v>
      </c>
      <c r="G38" s="15">
        <f t="shared" si="3"/>
        <v>3527575</v>
      </c>
      <c r="H38" s="15">
        <f t="shared" si="3"/>
        <v>0</v>
      </c>
      <c r="I38" s="15">
        <f t="shared" si="3"/>
        <v>14244571</v>
      </c>
      <c r="J38" s="15">
        <f t="shared" si="3"/>
        <v>0</v>
      </c>
      <c r="K38" s="15">
        <f t="shared" si="3"/>
        <v>3530782</v>
      </c>
      <c r="L38" s="15">
        <f t="shared" si="3"/>
        <v>0</v>
      </c>
      <c r="M38" s="15">
        <f t="shared" si="3"/>
        <v>0</v>
      </c>
      <c r="N38" s="15">
        <f t="shared" si="3"/>
        <v>2532684</v>
      </c>
      <c r="O38" s="15">
        <f>SUM(D38:N38)</f>
        <v>44690880</v>
      </c>
      <c r="P38" s="37">
        <f>(O38/P$40)</f>
        <v>4244.5512394339439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93" t="s">
        <v>107</v>
      </c>
      <c r="N40" s="93"/>
      <c r="O40" s="93"/>
      <c r="P40" s="41">
        <v>10529</v>
      </c>
    </row>
    <row r="41" spans="1:120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</row>
    <row r="42" spans="1:120" ht="15.75" customHeight="1" thickBot="1">
      <c r="A42" s="97" t="s">
        <v>55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2143124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3082559</v>
      </c>
      <c r="L5" s="26">
        <f t="shared" si="0"/>
        <v>0</v>
      </c>
      <c r="M5" s="26">
        <f t="shared" si="0"/>
        <v>0</v>
      </c>
      <c r="N5" s="27">
        <f>SUM(D5:M5)</f>
        <v>5225683</v>
      </c>
      <c r="O5" s="32">
        <f t="shared" ref="O5:O39" si="1">(N5/O$41)</f>
        <v>510.81945259042033</v>
      </c>
      <c r="P5" s="6"/>
    </row>
    <row r="6" spans="1:133">
      <c r="A6" s="12"/>
      <c r="B6" s="44">
        <v>511</v>
      </c>
      <c r="C6" s="20" t="s">
        <v>63</v>
      </c>
      <c r="D6" s="46">
        <v>4718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4718</v>
      </c>
      <c r="O6" s="47">
        <f t="shared" si="1"/>
        <v>0.46119257086999021</v>
      </c>
      <c r="P6" s="9"/>
    </row>
    <row r="7" spans="1:133">
      <c r="A7" s="12"/>
      <c r="B7" s="44">
        <v>512</v>
      </c>
      <c r="C7" s="20" t="s">
        <v>19</v>
      </c>
      <c r="D7" s="46">
        <v>800870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800870</v>
      </c>
      <c r="O7" s="47">
        <f t="shared" si="1"/>
        <v>78.286412512218959</v>
      </c>
      <c r="P7" s="9"/>
    </row>
    <row r="8" spans="1:133">
      <c r="A8" s="12"/>
      <c r="B8" s="44">
        <v>514</v>
      </c>
      <c r="C8" s="20" t="s">
        <v>20</v>
      </c>
      <c r="D8" s="46">
        <v>91085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91085</v>
      </c>
      <c r="O8" s="47">
        <f t="shared" si="1"/>
        <v>8.9037145650048881</v>
      </c>
      <c r="P8" s="9"/>
    </row>
    <row r="9" spans="1:133">
      <c r="A9" s="12"/>
      <c r="B9" s="44">
        <v>516</v>
      </c>
      <c r="C9" s="20" t="s">
        <v>60</v>
      </c>
      <c r="D9" s="46">
        <v>465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465</v>
      </c>
      <c r="O9" s="47">
        <f t="shared" si="1"/>
        <v>4.5454545454545456E-2</v>
      </c>
      <c r="P9" s="9"/>
    </row>
    <row r="10" spans="1:133">
      <c r="A10" s="12"/>
      <c r="B10" s="44">
        <v>517</v>
      </c>
      <c r="C10" s="20" t="s">
        <v>21</v>
      </c>
      <c r="D10" s="46">
        <v>491414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491414</v>
      </c>
      <c r="O10" s="47">
        <f t="shared" si="1"/>
        <v>48.036559139784949</v>
      </c>
      <c r="P10" s="9"/>
    </row>
    <row r="11" spans="1:133">
      <c r="A11" s="12"/>
      <c r="B11" s="44">
        <v>518</v>
      </c>
      <c r="C11" s="20" t="s">
        <v>22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3082559</v>
      </c>
      <c r="L11" s="46">
        <v>0</v>
      </c>
      <c r="M11" s="46">
        <v>0</v>
      </c>
      <c r="N11" s="46">
        <f t="shared" si="2"/>
        <v>3082559</v>
      </c>
      <c r="O11" s="47">
        <f t="shared" si="1"/>
        <v>301.32541544477027</v>
      </c>
      <c r="P11" s="9"/>
    </row>
    <row r="12" spans="1:133">
      <c r="A12" s="12"/>
      <c r="B12" s="44">
        <v>519</v>
      </c>
      <c r="C12" s="20" t="s">
        <v>23</v>
      </c>
      <c r="D12" s="46">
        <v>754572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754572</v>
      </c>
      <c r="O12" s="47">
        <f t="shared" si="1"/>
        <v>73.76070381231672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SUM(D14:D16)</f>
        <v>5713322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5713322</v>
      </c>
      <c r="O13" s="43">
        <f t="shared" si="1"/>
        <v>558.48699902248291</v>
      </c>
      <c r="P13" s="10"/>
    </row>
    <row r="14" spans="1:133">
      <c r="A14" s="12"/>
      <c r="B14" s="44">
        <v>521</v>
      </c>
      <c r="C14" s="20" t="s">
        <v>25</v>
      </c>
      <c r="D14" s="46">
        <v>3558054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3558054</v>
      </c>
      <c r="O14" s="47">
        <f t="shared" si="1"/>
        <v>347.8058651026393</v>
      </c>
      <c r="P14" s="9"/>
    </row>
    <row r="15" spans="1:133">
      <c r="A15" s="12"/>
      <c r="B15" s="44">
        <v>522</v>
      </c>
      <c r="C15" s="20" t="s">
        <v>26</v>
      </c>
      <c r="D15" s="46">
        <v>1833733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1833733</v>
      </c>
      <c r="O15" s="47">
        <f t="shared" si="1"/>
        <v>179.2505376344086</v>
      </c>
      <c r="P15" s="9"/>
    </row>
    <row r="16" spans="1:133">
      <c r="A16" s="12"/>
      <c r="B16" s="44">
        <v>524</v>
      </c>
      <c r="C16" s="20" t="s">
        <v>27</v>
      </c>
      <c r="D16" s="46">
        <v>321535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321535</v>
      </c>
      <c r="O16" s="47">
        <f t="shared" si="1"/>
        <v>31.430596285434994</v>
      </c>
      <c r="P16" s="9"/>
    </row>
    <row r="17" spans="1:16" ht="15.75">
      <c r="A17" s="28" t="s">
        <v>28</v>
      </c>
      <c r="B17" s="29"/>
      <c r="C17" s="30"/>
      <c r="D17" s="31">
        <f t="shared" ref="D17:M17" si="5">SUM(D18:D21)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5656014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5656014</v>
      </c>
      <c r="O17" s="43">
        <f t="shared" si="1"/>
        <v>552.88504398826979</v>
      </c>
      <c r="P17" s="10"/>
    </row>
    <row r="18" spans="1:16">
      <c r="A18" s="12"/>
      <c r="B18" s="44">
        <v>533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1327144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1327144</v>
      </c>
      <c r="O18" s="47">
        <f t="shared" si="1"/>
        <v>129.73059628543498</v>
      </c>
      <c r="P18" s="9"/>
    </row>
    <row r="19" spans="1:16">
      <c r="A19" s="12"/>
      <c r="B19" s="44">
        <v>534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1397830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1397830</v>
      </c>
      <c r="O19" s="47">
        <f t="shared" si="1"/>
        <v>136.64027370478982</v>
      </c>
      <c r="P19" s="9"/>
    </row>
    <row r="20" spans="1:16">
      <c r="A20" s="12"/>
      <c r="B20" s="44">
        <v>535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1434057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1434057</v>
      </c>
      <c r="O20" s="47">
        <f t="shared" si="1"/>
        <v>140.18152492668622</v>
      </c>
      <c r="P20" s="9"/>
    </row>
    <row r="21" spans="1:16">
      <c r="A21" s="12"/>
      <c r="B21" s="44">
        <v>536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1496983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1496983</v>
      </c>
      <c r="O21" s="47">
        <f t="shared" si="1"/>
        <v>146.33264907135876</v>
      </c>
      <c r="P21" s="9"/>
    </row>
    <row r="22" spans="1:16" ht="15.75">
      <c r="A22" s="28" t="s">
        <v>33</v>
      </c>
      <c r="B22" s="29"/>
      <c r="C22" s="30"/>
      <c r="D22" s="31">
        <f t="shared" ref="D22:M22" si="6">SUM(D23:D24)</f>
        <v>486426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1590864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8" si="7">SUM(D22:M22)</f>
        <v>2077290</v>
      </c>
      <c r="O22" s="43">
        <f t="shared" si="1"/>
        <v>203.05865102639297</v>
      </c>
      <c r="P22" s="10"/>
    </row>
    <row r="23" spans="1:16">
      <c r="A23" s="12"/>
      <c r="B23" s="44">
        <v>541</v>
      </c>
      <c r="C23" s="20" t="s">
        <v>34</v>
      </c>
      <c r="D23" s="46">
        <v>486426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486426</v>
      </c>
      <c r="O23" s="47">
        <f t="shared" si="1"/>
        <v>47.548973607038121</v>
      </c>
      <c r="P23" s="9"/>
    </row>
    <row r="24" spans="1:16">
      <c r="A24" s="12"/>
      <c r="B24" s="44">
        <v>542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1590864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1590864</v>
      </c>
      <c r="O24" s="47">
        <f t="shared" si="1"/>
        <v>155.50967741935483</v>
      </c>
      <c r="P24" s="9"/>
    </row>
    <row r="25" spans="1:16" ht="15.75">
      <c r="A25" s="28" t="s">
        <v>36</v>
      </c>
      <c r="B25" s="29"/>
      <c r="C25" s="30"/>
      <c r="D25" s="31">
        <f t="shared" ref="D25:M25" si="8">SUM(D26:D27)</f>
        <v>0</v>
      </c>
      <c r="E25" s="31">
        <f t="shared" si="8"/>
        <v>184981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184981</v>
      </c>
      <c r="O25" s="43">
        <f t="shared" si="1"/>
        <v>18.082209188660801</v>
      </c>
      <c r="P25" s="10"/>
    </row>
    <row r="26" spans="1:16">
      <c r="A26" s="13"/>
      <c r="B26" s="45">
        <v>554</v>
      </c>
      <c r="C26" s="21" t="s">
        <v>38</v>
      </c>
      <c r="D26" s="46">
        <v>0</v>
      </c>
      <c r="E26" s="46">
        <v>7000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7000</v>
      </c>
      <c r="O26" s="47">
        <f t="shared" si="1"/>
        <v>0.68426197458455518</v>
      </c>
      <c r="P26" s="9"/>
    </row>
    <row r="27" spans="1:16">
      <c r="A27" s="13"/>
      <c r="B27" s="45">
        <v>559</v>
      </c>
      <c r="C27" s="21" t="s">
        <v>39</v>
      </c>
      <c r="D27" s="46">
        <v>0</v>
      </c>
      <c r="E27" s="46">
        <v>177981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177981</v>
      </c>
      <c r="O27" s="47">
        <f t="shared" si="1"/>
        <v>17.397947214076247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SUM(D29:D29)</f>
        <v>142233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142233</v>
      </c>
      <c r="O28" s="43">
        <f t="shared" si="1"/>
        <v>13.903519061583578</v>
      </c>
      <c r="P28" s="10"/>
    </row>
    <row r="29" spans="1:16">
      <c r="A29" s="12"/>
      <c r="B29" s="44">
        <v>569</v>
      </c>
      <c r="C29" s="20" t="s">
        <v>41</v>
      </c>
      <c r="D29" s="46">
        <v>142233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142233</v>
      </c>
      <c r="O29" s="47">
        <f t="shared" si="1"/>
        <v>13.903519061583578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SUM(D31:D34)</f>
        <v>449550</v>
      </c>
      <c r="E30" s="31">
        <f t="shared" si="11"/>
        <v>0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901064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1350614</v>
      </c>
      <c r="O30" s="43">
        <f t="shared" si="1"/>
        <v>132.02482893450636</v>
      </c>
      <c r="P30" s="9"/>
    </row>
    <row r="31" spans="1:16">
      <c r="A31" s="12"/>
      <c r="B31" s="44">
        <v>572</v>
      </c>
      <c r="C31" s="20" t="s">
        <v>43</v>
      </c>
      <c r="D31" s="46">
        <v>347933</v>
      </c>
      <c r="E31" s="46">
        <v>0</v>
      </c>
      <c r="F31" s="46">
        <v>0</v>
      </c>
      <c r="G31" s="46">
        <v>0</v>
      </c>
      <c r="H31" s="46">
        <v>0</v>
      </c>
      <c r="I31" s="46">
        <v>901064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1248997</v>
      </c>
      <c r="O31" s="47">
        <f t="shared" si="1"/>
        <v>122.09159335288368</v>
      </c>
      <c r="P31" s="9"/>
    </row>
    <row r="32" spans="1:16">
      <c r="A32" s="12"/>
      <c r="B32" s="44">
        <v>573</v>
      </c>
      <c r="C32" s="20" t="s">
        <v>44</v>
      </c>
      <c r="D32" s="46">
        <v>13558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13558</v>
      </c>
      <c r="O32" s="47">
        <f t="shared" si="1"/>
        <v>1.3253176930596287</v>
      </c>
      <c r="P32" s="9"/>
    </row>
    <row r="33" spans="1:119">
      <c r="A33" s="12"/>
      <c r="B33" s="44">
        <v>575</v>
      </c>
      <c r="C33" s="20" t="s">
        <v>45</v>
      </c>
      <c r="D33" s="46">
        <v>64996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64996</v>
      </c>
      <c r="O33" s="47">
        <f t="shared" si="1"/>
        <v>6.3534701857282503</v>
      </c>
      <c r="P33" s="9"/>
    </row>
    <row r="34" spans="1:119">
      <c r="A34" s="12"/>
      <c r="B34" s="44">
        <v>579</v>
      </c>
      <c r="C34" s="20" t="s">
        <v>46</v>
      </c>
      <c r="D34" s="46">
        <v>23063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23063</v>
      </c>
      <c r="O34" s="47">
        <f t="shared" si="1"/>
        <v>2.2544477028347996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SUM(D36:D38)</f>
        <v>2008066</v>
      </c>
      <c r="E35" s="31">
        <f t="shared" si="12"/>
        <v>330098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968667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3306831</v>
      </c>
      <c r="O35" s="43">
        <f t="shared" si="1"/>
        <v>323.2483870967742</v>
      </c>
      <c r="P35" s="9"/>
    </row>
    <row r="36" spans="1:119">
      <c r="A36" s="12"/>
      <c r="B36" s="44">
        <v>581</v>
      </c>
      <c r="C36" s="20" t="s">
        <v>47</v>
      </c>
      <c r="D36" s="46">
        <v>141399</v>
      </c>
      <c r="E36" s="46">
        <v>330098</v>
      </c>
      <c r="F36" s="46">
        <v>0</v>
      </c>
      <c r="G36" s="46">
        <v>0</v>
      </c>
      <c r="H36" s="46">
        <v>0</v>
      </c>
      <c r="I36" s="46">
        <v>360000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831497</v>
      </c>
      <c r="O36" s="47">
        <f t="shared" si="1"/>
        <v>81.280254154447704</v>
      </c>
      <c r="P36" s="9"/>
    </row>
    <row r="37" spans="1:119">
      <c r="A37" s="12"/>
      <c r="B37" s="44">
        <v>585</v>
      </c>
      <c r="C37" s="20" t="s">
        <v>64</v>
      </c>
      <c r="D37" s="46">
        <v>1866667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1866667</v>
      </c>
      <c r="O37" s="47">
        <f t="shared" si="1"/>
        <v>182.46989247311828</v>
      </c>
      <c r="P37" s="9"/>
    </row>
    <row r="38" spans="1:119" ht="15.75" thickBot="1">
      <c r="A38" s="12"/>
      <c r="B38" s="44">
        <v>591</v>
      </c>
      <c r="C38" s="20" t="s">
        <v>53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608667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608667</v>
      </c>
      <c r="O38" s="47">
        <f t="shared" si="1"/>
        <v>59.498240469208213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SUM(D5,D13,D17,D22,D25,D28,D30,D35)</f>
        <v>10942721</v>
      </c>
      <c r="E39" s="15">
        <f t="shared" si="13"/>
        <v>515079</v>
      </c>
      <c r="F39" s="15">
        <f t="shared" si="13"/>
        <v>0</v>
      </c>
      <c r="G39" s="15">
        <f t="shared" si="13"/>
        <v>0</v>
      </c>
      <c r="H39" s="15">
        <f t="shared" si="13"/>
        <v>0</v>
      </c>
      <c r="I39" s="15">
        <f t="shared" si="13"/>
        <v>9116609</v>
      </c>
      <c r="J39" s="15">
        <f t="shared" si="13"/>
        <v>0</v>
      </c>
      <c r="K39" s="15">
        <f t="shared" si="13"/>
        <v>3082559</v>
      </c>
      <c r="L39" s="15">
        <f t="shared" si="13"/>
        <v>0</v>
      </c>
      <c r="M39" s="15">
        <f t="shared" si="13"/>
        <v>0</v>
      </c>
      <c r="N39" s="15">
        <f>SUM(D39:M39)</f>
        <v>23656968</v>
      </c>
      <c r="O39" s="37">
        <f t="shared" si="1"/>
        <v>2312.5090909090909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65</v>
      </c>
      <c r="M41" s="93"/>
      <c r="N41" s="93"/>
      <c r="O41" s="41">
        <v>10230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2810885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2737462</v>
      </c>
      <c r="L5" s="26">
        <f t="shared" si="0"/>
        <v>0</v>
      </c>
      <c r="M5" s="26">
        <f t="shared" si="0"/>
        <v>0</v>
      </c>
      <c r="N5" s="27">
        <f>SUM(D5:M5)</f>
        <v>5548347</v>
      </c>
      <c r="O5" s="32">
        <f t="shared" ref="O5:O37" si="1">(N5/O$39)</f>
        <v>543.79564833872394</v>
      </c>
      <c r="P5" s="6"/>
    </row>
    <row r="6" spans="1:133">
      <c r="A6" s="12"/>
      <c r="B6" s="44">
        <v>512</v>
      </c>
      <c r="C6" s="20" t="s">
        <v>19</v>
      </c>
      <c r="D6" s="46">
        <v>834163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834163</v>
      </c>
      <c r="O6" s="47">
        <f t="shared" si="1"/>
        <v>81.756640203861608</v>
      </c>
      <c r="P6" s="9"/>
    </row>
    <row r="7" spans="1:133">
      <c r="A7" s="12"/>
      <c r="B7" s="44">
        <v>514</v>
      </c>
      <c r="C7" s="20" t="s">
        <v>20</v>
      </c>
      <c r="D7" s="46">
        <v>52432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52432</v>
      </c>
      <c r="O7" s="47">
        <f t="shared" si="1"/>
        <v>5.1388807213564638</v>
      </c>
      <c r="P7" s="9"/>
    </row>
    <row r="8" spans="1:133">
      <c r="A8" s="12"/>
      <c r="B8" s="44">
        <v>516</v>
      </c>
      <c r="C8" s="20" t="s">
        <v>60</v>
      </c>
      <c r="D8" s="46">
        <v>137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</v>
      </c>
      <c r="O8" s="47">
        <f t="shared" si="1"/>
        <v>1.3427423306870528E-2</v>
      </c>
      <c r="P8" s="9"/>
    </row>
    <row r="9" spans="1:133">
      <c r="A9" s="12"/>
      <c r="B9" s="44">
        <v>517</v>
      </c>
      <c r="C9" s="20" t="s">
        <v>21</v>
      </c>
      <c r="D9" s="46">
        <v>479951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479951</v>
      </c>
      <c r="O9" s="47">
        <f t="shared" si="1"/>
        <v>47.040184259531507</v>
      </c>
      <c r="P9" s="9"/>
    </row>
    <row r="10" spans="1:133">
      <c r="A10" s="12"/>
      <c r="B10" s="44">
        <v>518</v>
      </c>
      <c r="C10" s="20" t="s">
        <v>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2737462</v>
      </c>
      <c r="L10" s="46">
        <v>0</v>
      </c>
      <c r="M10" s="46">
        <v>0</v>
      </c>
      <c r="N10" s="46">
        <f t="shared" si="2"/>
        <v>2737462</v>
      </c>
      <c r="O10" s="47">
        <f t="shared" si="1"/>
        <v>268.29971576987163</v>
      </c>
      <c r="P10" s="9"/>
    </row>
    <row r="11" spans="1:133">
      <c r="A11" s="12"/>
      <c r="B11" s="44">
        <v>519</v>
      </c>
      <c r="C11" s="20" t="s">
        <v>23</v>
      </c>
      <c r="D11" s="46">
        <v>1444202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1444202</v>
      </c>
      <c r="O11" s="47">
        <f t="shared" si="1"/>
        <v>141.54679996079585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5192326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0" si="4">SUM(D12:M12)</f>
        <v>5192326</v>
      </c>
      <c r="O12" s="43">
        <f t="shared" si="1"/>
        <v>508.90189160050966</v>
      </c>
      <c r="P12" s="10"/>
    </row>
    <row r="13" spans="1:133">
      <c r="A13" s="12"/>
      <c r="B13" s="44">
        <v>521</v>
      </c>
      <c r="C13" s="20" t="s">
        <v>25</v>
      </c>
      <c r="D13" s="46">
        <v>3168005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3168005</v>
      </c>
      <c r="O13" s="47">
        <f t="shared" si="1"/>
        <v>310.49740272468881</v>
      </c>
      <c r="P13" s="9"/>
    </row>
    <row r="14" spans="1:133">
      <c r="A14" s="12"/>
      <c r="B14" s="44">
        <v>522</v>
      </c>
      <c r="C14" s="20" t="s">
        <v>26</v>
      </c>
      <c r="D14" s="46">
        <v>1669971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1669971</v>
      </c>
      <c r="O14" s="47">
        <f t="shared" si="1"/>
        <v>163.67450749779476</v>
      </c>
      <c r="P14" s="9"/>
    </row>
    <row r="15" spans="1:133">
      <c r="A15" s="12"/>
      <c r="B15" s="44">
        <v>524</v>
      </c>
      <c r="C15" s="20" t="s">
        <v>27</v>
      </c>
      <c r="D15" s="46">
        <v>354350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354350</v>
      </c>
      <c r="O15" s="47">
        <f t="shared" si="1"/>
        <v>34.729981378026068</v>
      </c>
      <c r="P15" s="9"/>
    </row>
    <row r="16" spans="1:133" ht="15.75">
      <c r="A16" s="28" t="s">
        <v>28</v>
      </c>
      <c r="B16" s="29"/>
      <c r="C16" s="30"/>
      <c r="D16" s="31">
        <f t="shared" ref="D16:M16" si="5">SUM(D17:D20)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5717632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5717632</v>
      </c>
      <c r="O16" s="43">
        <f t="shared" si="1"/>
        <v>560.38733705772813</v>
      </c>
      <c r="P16" s="10"/>
    </row>
    <row r="17" spans="1:16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1638263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1638263</v>
      </c>
      <c r="O17" s="47">
        <f t="shared" si="1"/>
        <v>160.56679408017249</v>
      </c>
      <c r="P17" s="9"/>
    </row>
    <row r="18" spans="1:16">
      <c r="A18" s="12"/>
      <c r="B18" s="44">
        <v>534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1376630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1376630</v>
      </c>
      <c r="O18" s="47">
        <f t="shared" si="1"/>
        <v>134.92404194844653</v>
      </c>
      <c r="P18" s="9"/>
    </row>
    <row r="19" spans="1:16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1303251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1303251</v>
      </c>
      <c r="O19" s="47">
        <f t="shared" si="1"/>
        <v>127.73213760658629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1399488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1399488</v>
      </c>
      <c r="O20" s="47">
        <f t="shared" si="1"/>
        <v>137.1643634225228</v>
      </c>
      <c r="P20" s="9"/>
    </row>
    <row r="21" spans="1:16" ht="15.75">
      <c r="A21" s="28" t="s">
        <v>33</v>
      </c>
      <c r="B21" s="29"/>
      <c r="C21" s="30"/>
      <c r="D21" s="31">
        <f t="shared" ref="D21:M21" si="6">SUM(D22:D23)</f>
        <v>548073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1541885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2089958</v>
      </c>
      <c r="O21" s="43">
        <f t="shared" si="1"/>
        <v>204.83759678525925</v>
      </c>
      <c r="P21" s="10"/>
    </row>
    <row r="22" spans="1:16">
      <c r="A22" s="12"/>
      <c r="B22" s="44">
        <v>541</v>
      </c>
      <c r="C22" s="20" t="s">
        <v>34</v>
      </c>
      <c r="D22" s="46">
        <v>548073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548073</v>
      </c>
      <c r="O22" s="47">
        <f t="shared" si="1"/>
        <v>53.716847985886503</v>
      </c>
      <c r="P22" s="9"/>
    </row>
    <row r="23" spans="1:16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1541885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1541885</v>
      </c>
      <c r="O23" s="47">
        <f t="shared" si="1"/>
        <v>151.12074879937273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SUM(D25:D26)</f>
        <v>0</v>
      </c>
      <c r="E24" s="31">
        <f t="shared" si="8"/>
        <v>349296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349296</v>
      </c>
      <c r="O24" s="43">
        <f t="shared" si="1"/>
        <v>34.234636871508378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28000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28000</v>
      </c>
      <c r="O25" s="47">
        <f t="shared" si="1"/>
        <v>2.7442908948348523</v>
      </c>
      <c r="P25" s="9"/>
    </row>
    <row r="26" spans="1:16">
      <c r="A26" s="13"/>
      <c r="B26" s="45">
        <v>559</v>
      </c>
      <c r="C26" s="21" t="s">
        <v>39</v>
      </c>
      <c r="D26" s="46">
        <v>0</v>
      </c>
      <c r="E26" s="46">
        <v>321296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321296</v>
      </c>
      <c r="O26" s="47">
        <f t="shared" si="1"/>
        <v>31.490345976673527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140296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140296</v>
      </c>
      <c r="O27" s="43">
        <f t="shared" si="1"/>
        <v>13.750465549348231</v>
      </c>
      <c r="P27" s="10"/>
    </row>
    <row r="28" spans="1:16">
      <c r="A28" s="12"/>
      <c r="B28" s="44">
        <v>569</v>
      </c>
      <c r="C28" s="20" t="s">
        <v>41</v>
      </c>
      <c r="D28" s="46">
        <v>140296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140296</v>
      </c>
      <c r="O28" s="47">
        <f t="shared" si="1"/>
        <v>13.750465549348231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SUM(D30:D33)</f>
        <v>465756</v>
      </c>
      <c r="E29" s="31">
        <f t="shared" si="11"/>
        <v>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907440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1373196</v>
      </c>
      <c r="O29" s="43">
        <f t="shared" si="1"/>
        <v>134.58747427227286</v>
      </c>
      <c r="P29" s="9"/>
    </row>
    <row r="30" spans="1:16">
      <c r="A30" s="12"/>
      <c r="B30" s="44">
        <v>572</v>
      </c>
      <c r="C30" s="20" t="s">
        <v>43</v>
      </c>
      <c r="D30" s="46">
        <v>372596</v>
      </c>
      <c r="E30" s="46">
        <v>0</v>
      </c>
      <c r="F30" s="46">
        <v>0</v>
      </c>
      <c r="G30" s="46">
        <v>0</v>
      </c>
      <c r="H30" s="46">
        <v>0</v>
      </c>
      <c r="I30" s="46">
        <v>907440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1280036</v>
      </c>
      <c r="O30" s="47">
        <f t="shared" si="1"/>
        <v>125.4568264236009</v>
      </c>
      <c r="P30" s="9"/>
    </row>
    <row r="31" spans="1:16">
      <c r="A31" s="12"/>
      <c r="B31" s="44">
        <v>573</v>
      </c>
      <c r="C31" s="20" t="s">
        <v>44</v>
      </c>
      <c r="D31" s="46">
        <v>16575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16575</v>
      </c>
      <c r="O31" s="47">
        <f t="shared" si="1"/>
        <v>1.6245221993531314</v>
      </c>
      <c r="P31" s="9"/>
    </row>
    <row r="32" spans="1:16">
      <c r="A32" s="12"/>
      <c r="B32" s="44">
        <v>575</v>
      </c>
      <c r="C32" s="20" t="s">
        <v>45</v>
      </c>
      <c r="D32" s="46">
        <v>52622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52622</v>
      </c>
      <c r="O32" s="47">
        <f t="shared" si="1"/>
        <v>5.1575026952857002</v>
      </c>
      <c r="P32" s="9"/>
    </row>
    <row r="33" spans="1:119">
      <c r="A33" s="12"/>
      <c r="B33" s="44">
        <v>579</v>
      </c>
      <c r="C33" s="20" t="s">
        <v>46</v>
      </c>
      <c r="D33" s="46">
        <v>23963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23963</v>
      </c>
      <c r="O33" s="47">
        <f t="shared" si="1"/>
        <v>2.3486229540331274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SUM(D35:D36)</f>
        <v>0</v>
      </c>
      <c r="E34" s="31">
        <f t="shared" si="12"/>
        <v>736147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983408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1719555</v>
      </c>
      <c r="O34" s="43">
        <f t="shared" si="1"/>
        <v>168.53425463099089</v>
      </c>
      <c r="P34" s="9"/>
    </row>
    <row r="35" spans="1:119">
      <c r="A35" s="12"/>
      <c r="B35" s="44">
        <v>581</v>
      </c>
      <c r="C35" s="20" t="s">
        <v>47</v>
      </c>
      <c r="D35" s="46">
        <v>0</v>
      </c>
      <c r="E35" s="46">
        <v>736147</v>
      </c>
      <c r="F35" s="46">
        <v>0</v>
      </c>
      <c r="G35" s="46">
        <v>0</v>
      </c>
      <c r="H35" s="46">
        <v>0</v>
      </c>
      <c r="I35" s="46">
        <v>355000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1091147</v>
      </c>
      <c r="O35" s="47">
        <f t="shared" si="1"/>
        <v>106.94374203665589</v>
      </c>
      <c r="P35" s="9"/>
    </row>
    <row r="36" spans="1:119" ht="15.75" thickBot="1">
      <c r="A36" s="12"/>
      <c r="B36" s="44">
        <v>591</v>
      </c>
      <c r="C36" s="20" t="s">
        <v>53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628408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628408</v>
      </c>
      <c r="O36" s="47">
        <f t="shared" si="1"/>
        <v>61.590512594335003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SUM(D5,D12,D16,D21,D24,D27,D29,D34)</f>
        <v>9157336</v>
      </c>
      <c r="E37" s="15">
        <f t="shared" si="13"/>
        <v>1085443</v>
      </c>
      <c r="F37" s="15">
        <f t="shared" si="13"/>
        <v>0</v>
      </c>
      <c r="G37" s="15">
        <f t="shared" si="13"/>
        <v>0</v>
      </c>
      <c r="H37" s="15">
        <f t="shared" si="13"/>
        <v>0</v>
      </c>
      <c r="I37" s="15">
        <f t="shared" si="13"/>
        <v>9150365</v>
      </c>
      <c r="J37" s="15">
        <f t="shared" si="13"/>
        <v>0</v>
      </c>
      <c r="K37" s="15">
        <f t="shared" si="13"/>
        <v>2737462</v>
      </c>
      <c r="L37" s="15">
        <f t="shared" si="13"/>
        <v>0</v>
      </c>
      <c r="M37" s="15">
        <f t="shared" si="13"/>
        <v>0</v>
      </c>
      <c r="N37" s="15">
        <f>SUM(D37:M37)</f>
        <v>22130606</v>
      </c>
      <c r="O37" s="37">
        <f t="shared" si="1"/>
        <v>2169.0293051063413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61</v>
      </c>
      <c r="M39" s="93"/>
      <c r="N39" s="93"/>
      <c r="O39" s="41">
        <v>10203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55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2478400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3117179</v>
      </c>
      <c r="L5" s="26">
        <f t="shared" si="0"/>
        <v>0</v>
      </c>
      <c r="M5" s="26">
        <f t="shared" si="0"/>
        <v>0</v>
      </c>
      <c r="N5" s="27">
        <f t="shared" ref="N5:N19" si="1">SUM(D5:M5)</f>
        <v>5595579</v>
      </c>
      <c r="O5" s="32">
        <f t="shared" ref="O5:O37" si="2">(N5/O$39)</f>
        <v>531.7980421973009</v>
      </c>
      <c r="P5" s="6"/>
    </row>
    <row r="6" spans="1:133">
      <c r="A6" s="12"/>
      <c r="B6" s="44">
        <v>512</v>
      </c>
      <c r="C6" s="20" t="s">
        <v>19</v>
      </c>
      <c r="D6" s="46">
        <v>904286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904286</v>
      </c>
      <c r="O6" s="47">
        <f t="shared" si="2"/>
        <v>85.942406386618515</v>
      </c>
      <c r="P6" s="9"/>
    </row>
    <row r="7" spans="1:133">
      <c r="A7" s="12"/>
      <c r="B7" s="44">
        <v>514</v>
      </c>
      <c r="C7" s="20" t="s">
        <v>20</v>
      </c>
      <c r="D7" s="46">
        <v>59196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59196</v>
      </c>
      <c r="O7" s="47">
        <f t="shared" si="2"/>
        <v>5.6259266299182666</v>
      </c>
      <c r="P7" s="9"/>
    </row>
    <row r="8" spans="1:133">
      <c r="A8" s="12"/>
      <c r="B8" s="44">
        <v>517</v>
      </c>
      <c r="C8" s="20" t="s">
        <v>21</v>
      </c>
      <c r="D8" s="46">
        <v>505020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505020</v>
      </c>
      <c r="O8" s="47">
        <f t="shared" si="2"/>
        <v>47.996578597224861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3117179</v>
      </c>
      <c r="L9" s="46">
        <v>0</v>
      </c>
      <c r="M9" s="46">
        <v>0</v>
      </c>
      <c r="N9" s="46">
        <f t="shared" si="1"/>
        <v>3117179</v>
      </c>
      <c r="O9" s="47">
        <f t="shared" si="2"/>
        <v>296.25346892225815</v>
      </c>
      <c r="P9" s="9"/>
    </row>
    <row r="10" spans="1:133">
      <c r="A10" s="12"/>
      <c r="B10" s="44">
        <v>519</v>
      </c>
      <c r="C10" s="20" t="s">
        <v>23</v>
      </c>
      <c r="D10" s="46">
        <v>1009898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1009898</v>
      </c>
      <c r="O10" s="47">
        <f t="shared" si="2"/>
        <v>95.979661661281128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5572424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5572424</v>
      </c>
      <c r="O11" s="43">
        <f t="shared" si="2"/>
        <v>529.59741494012542</v>
      </c>
      <c r="P11" s="10"/>
    </row>
    <row r="12" spans="1:133">
      <c r="A12" s="12"/>
      <c r="B12" s="44">
        <v>521</v>
      </c>
      <c r="C12" s="20" t="s">
        <v>25</v>
      </c>
      <c r="D12" s="46">
        <v>3319088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3319088</v>
      </c>
      <c r="O12" s="47">
        <f t="shared" si="2"/>
        <v>315.44269150351641</v>
      </c>
      <c r="P12" s="9"/>
    </row>
    <row r="13" spans="1:133">
      <c r="A13" s="12"/>
      <c r="B13" s="44">
        <v>522</v>
      </c>
      <c r="C13" s="20" t="s">
        <v>26</v>
      </c>
      <c r="D13" s="46">
        <v>1888962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1888962</v>
      </c>
      <c r="O13" s="47">
        <f t="shared" si="2"/>
        <v>179.52499524805171</v>
      </c>
      <c r="P13" s="9"/>
    </row>
    <row r="14" spans="1:133">
      <c r="A14" s="12"/>
      <c r="B14" s="44">
        <v>524</v>
      </c>
      <c r="C14" s="20" t="s">
        <v>27</v>
      </c>
      <c r="D14" s="46">
        <v>364374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364374</v>
      </c>
      <c r="O14" s="47">
        <f t="shared" si="2"/>
        <v>34.629728188557308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5620207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5620207</v>
      </c>
      <c r="O15" s="43">
        <f t="shared" si="2"/>
        <v>534.13866185135907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1527996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1527996</v>
      </c>
      <c r="O16" s="47">
        <f t="shared" si="2"/>
        <v>145.21915985554077</v>
      </c>
      <c r="P16" s="9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1352222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1352222</v>
      </c>
      <c r="O17" s="47">
        <f t="shared" si="2"/>
        <v>128.51378065006654</v>
      </c>
      <c r="P17" s="9"/>
    </row>
    <row r="18" spans="1:16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1373141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1373141</v>
      </c>
      <c r="O18" s="47">
        <f t="shared" si="2"/>
        <v>130.50190077931953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1366848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1366848</v>
      </c>
      <c r="O19" s="47">
        <f t="shared" si="2"/>
        <v>129.90382056643224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650468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1536175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7" si="6">SUM(D20:M20)</f>
        <v>2186643</v>
      </c>
      <c r="O20" s="43">
        <f t="shared" si="2"/>
        <v>207.8162896787683</v>
      </c>
      <c r="P20" s="10"/>
    </row>
    <row r="21" spans="1:16">
      <c r="A21" s="12"/>
      <c r="B21" s="44">
        <v>541</v>
      </c>
      <c r="C21" s="20" t="s">
        <v>34</v>
      </c>
      <c r="D21" s="46">
        <v>650468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650468</v>
      </c>
      <c r="O21" s="47">
        <f t="shared" si="2"/>
        <v>61.819806120509412</v>
      </c>
      <c r="P21" s="9"/>
    </row>
    <row r="22" spans="1:16">
      <c r="A22" s="12"/>
      <c r="B22" s="44">
        <v>542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1536175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1536175</v>
      </c>
      <c r="O22" s="47">
        <f t="shared" si="2"/>
        <v>145.99648355825889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SUM(D24:D26)</f>
        <v>0</v>
      </c>
      <c r="E23" s="31">
        <f t="shared" si="7"/>
        <v>741467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741467</v>
      </c>
      <c r="O23" s="43">
        <f t="shared" si="2"/>
        <v>70.468256985363993</v>
      </c>
      <c r="P23" s="10"/>
    </row>
    <row r="24" spans="1:16">
      <c r="A24" s="13"/>
      <c r="B24" s="45">
        <v>551</v>
      </c>
      <c r="C24" s="21" t="s">
        <v>57</v>
      </c>
      <c r="D24" s="46">
        <v>0</v>
      </c>
      <c r="E24" s="46">
        <v>4605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4605</v>
      </c>
      <c r="O24" s="47">
        <f t="shared" si="2"/>
        <v>0.43765443831971107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31000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31000</v>
      </c>
      <c r="O25" s="47">
        <f t="shared" si="2"/>
        <v>2.9462079452575556</v>
      </c>
      <c r="P25" s="9"/>
    </row>
    <row r="26" spans="1:16">
      <c r="A26" s="13"/>
      <c r="B26" s="45">
        <v>559</v>
      </c>
      <c r="C26" s="21" t="s">
        <v>39</v>
      </c>
      <c r="D26" s="46">
        <v>0</v>
      </c>
      <c r="E26" s="46">
        <v>705862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705862</v>
      </c>
      <c r="O26" s="47">
        <f t="shared" si="2"/>
        <v>67.084394601786727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167569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6"/>
        <v>167569</v>
      </c>
      <c r="O27" s="43">
        <f t="shared" si="2"/>
        <v>15.925584489640753</v>
      </c>
      <c r="P27" s="10"/>
    </row>
    <row r="28" spans="1:16">
      <c r="A28" s="12"/>
      <c r="B28" s="44">
        <v>569</v>
      </c>
      <c r="C28" s="20" t="s">
        <v>41</v>
      </c>
      <c r="D28" s="46">
        <v>167569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9">SUM(D28:M28)</f>
        <v>167569</v>
      </c>
      <c r="O28" s="47">
        <f t="shared" si="2"/>
        <v>15.925584489640753</v>
      </c>
      <c r="P28" s="9"/>
    </row>
    <row r="29" spans="1:16" ht="15.75">
      <c r="A29" s="28" t="s">
        <v>42</v>
      </c>
      <c r="B29" s="29"/>
      <c r="C29" s="30"/>
      <c r="D29" s="31">
        <f t="shared" ref="D29:M29" si="10">SUM(D30:D33)</f>
        <v>453438</v>
      </c>
      <c r="E29" s="31">
        <f t="shared" si="10"/>
        <v>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914529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>SUM(D29:M29)</f>
        <v>1367967</v>
      </c>
      <c r="O29" s="43">
        <f t="shared" si="2"/>
        <v>130.01016916935944</v>
      </c>
      <c r="P29" s="9"/>
    </row>
    <row r="30" spans="1:16">
      <c r="A30" s="12"/>
      <c r="B30" s="44">
        <v>572</v>
      </c>
      <c r="C30" s="20" t="s">
        <v>43</v>
      </c>
      <c r="D30" s="46">
        <v>363862</v>
      </c>
      <c r="E30" s="46">
        <v>0</v>
      </c>
      <c r="F30" s="46">
        <v>0</v>
      </c>
      <c r="G30" s="46">
        <v>0</v>
      </c>
      <c r="H30" s="46">
        <v>0</v>
      </c>
      <c r="I30" s="46">
        <v>914529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1278391</v>
      </c>
      <c r="O30" s="47">
        <f t="shared" si="2"/>
        <v>121.49695875308876</v>
      </c>
      <c r="P30" s="9"/>
    </row>
    <row r="31" spans="1:16">
      <c r="A31" s="12"/>
      <c r="B31" s="44">
        <v>573</v>
      </c>
      <c r="C31" s="20" t="s">
        <v>44</v>
      </c>
      <c r="D31" s="46">
        <v>13930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13930</v>
      </c>
      <c r="O31" s="47">
        <f t="shared" si="2"/>
        <v>1.3238927960463791</v>
      </c>
      <c r="P31" s="9"/>
    </row>
    <row r="32" spans="1:16">
      <c r="A32" s="12"/>
      <c r="B32" s="44">
        <v>575</v>
      </c>
      <c r="C32" s="20" t="s">
        <v>45</v>
      </c>
      <c r="D32" s="46">
        <v>51705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51705</v>
      </c>
      <c r="O32" s="47">
        <f t="shared" si="2"/>
        <v>4.9139897357916746</v>
      </c>
      <c r="P32" s="9"/>
    </row>
    <row r="33" spans="1:119">
      <c r="A33" s="12"/>
      <c r="B33" s="44">
        <v>579</v>
      </c>
      <c r="C33" s="20" t="s">
        <v>46</v>
      </c>
      <c r="D33" s="46">
        <v>23941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23941</v>
      </c>
      <c r="O33" s="47">
        <f t="shared" si="2"/>
        <v>2.2753278844326172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SUM(D35:D36)</f>
        <v>0</v>
      </c>
      <c r="E34" s="31">
        <f t="shared" si="11"/>
        <v>582243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859001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1441244</v>
      </c>
      <c r="O34" s="43">
        <f t="shared" si="2"/>
        <v>136.97433947918645</v>
      </c>
      <c r="P34" s="9"/>
    </row>
    <row r="35" spans="1:119">
      <c r="A35" s="12"/>
      <c r="B35" s="44">
        <v>581</v>
      </c>
      <c r="C35" s="20" t="s">
        <v>47</v>
      </c>
      <c r="D35" s="46">
        <v>0</v>
      </c>
      <c r="E35" s="46">
        <v>582243</v>
      </c>
      <c r="F35" s="46">
        <v>0</v>
      </c>
      <c r="G35" s="46">
        <v>0</v>
      </c>
      <c r="H35" s="46">
        <v>0</v>
      </c>
      <c r="I35" s="46">
        <v>175000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757243</v>
      </c>
      <c r="O35" s="47">
        <f t="shared" si="2"/>
        <v>71.967591712602172</v>
      </c>
      <c r="P35" s="9"/>
    </row>
    <row r="36" spans="1:119" ht="15.75" thickBot="1">
      <c r="A36" s="12"/>
      <c r="B36" s="44">
        <v>591</v>
      </c>
      <c r="C36" s="20" t="s">
        <v>53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684001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684001</v>
      </c>
      <c r="O36" s="47">
        <f t="shared" si="2"/>
        <v>65.006747766584297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2">SUM(D5,D11,D15,D20,D23,D27,D29,D34)</f>
        <v>9322299</v>
      </c>
      <c r="E37" s="15">
        <f t="shared" si="12"/>
        <v>1323710</v>
      </c>
      <c r="F37" s="15">
        <f t="shared" si="12"/>
        <v>0</v>
      </c>
      <c r="G37" s="15">
        <f t="shared" si="12"/>
        <v>0</v>
      </c>
      <c r="H37" s="15">
        <f t="shared" si="12"/>
        <v>0</v>
      </c>
      <c r="I37" s="15">
        <f t="shared" si="12"/>
        <v>8929912</v>
      </c>
      <c r="J37" s="15">
        <f t="shared" si="12"/>
        <v>0</v>
      </c>
      <c r="K37" s="15">
        <f t="shared" si="12"/>
        <v>3117179</v>
      </c>
      <c r="L37" s="15">
        <f t="shared" si="12"/>
        <v>0</v>
      </c>
      <c r="M37" s="15">
        <f t="shared" si="12"/>
        <v>0</v>
      </c>
      <c r="N37" s="15">
        <f>SUM(D37:M37)</f>
        <v>22693100</v>
      </c>
      <c r="O37" s="37">
        <f t="shared" si="2"/>
        <v>2156.7287587911042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58</v>
      </c>
      <c r="M39" s="93"/>
      <c r="N39" s="93"/>
      <c r="O39" s="41">
        <v>10522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55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2175879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3040899</v>
      </c>
      <c r="L5" s="26">
        <f t="shared" si="0"/>
        <v>0</v>
      </c>
      <c r="M5" s="26">
        <f t="shared" si="0"/>
        <v>0</v>
      </c>
      <c r="N5" s="27">
        <f t="shared" ref="N5:N20" si="1">SUM(D5:M5)</f>
        <v>5216778</v>
      </c>
      <c r="O5" s="32">
        <f t="shared" ref="O5:O38" si="2">(N5/O$40)</f>
        <v>494.10664898655051</v>
      </c>
      <c r="P5" s="6"/>
    </row>
    <row r="6" spans="1:133">
      <c r="A6" s="12"/>
      <c r="B6" s="44">
        <v>512</v>
      </c>
      <c r="C6" s="20" t="s">
        <v>19</v>
      </c>
      <c r="D6" s="46">
        <v>746137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746137</v>
      </c>
      <c r="O6" s="47">
        <f t="shared" si="2"/>
        <v>70.670297404811521</v>
      </c>
      <c r="P6" s="9"/>
    </row>
    <row r="7" spans="1:133">
      <c r="A7" s="12"/>
      <c r="B7" s="44">
        <v>514</v>
      </c>
      <c r="C7" s="20" t="s">
        <v>20</v>
      </c>
      <c r="D7" s="46">
        <v>41172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41172</v>
      </c>
      <c r="O7" s="47">
        <f t="shared" si="2"/>
        <v>3.8996021973858683</v>
      </c>
      <c r="P7" s="9"/>
    </row>
    <row r="8" spans="1:133">
      <c r="A8" s="12"/>
      <c r="B8" s="44">
        <v>517</v>
      </c>
      <c r="C8" s="20" t="s">
        <v>21</v>
      </c>
      <c r="D8" s="46">
        <v>567038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567038</v>
      </c>
      <c r="O8" s="47">
        <f t="shared" si="2"/>
        <v>53.706952074256485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3040899</v>
      </c>
      <c r="L9" s="46">
        <v>0</v>
      </c>
      <c r="M9" s="46">
        <v>0</v>
      </c>
      <c r="N9" s="46">
        <f t="shared" si="1"/>
        <v>3040899</v>
      </c>
      <c r="O9" s="47">
        <f t="shared" si="2"/>
        <v>288.01846940708469</v>
      </c>
      <c r="P9" s="9"/>
    </row>
    <row r="10" spans="1:133">
      <c r="A10" s="12"/>
      <c r="B10" s="44">
        <v>519</v>
      </c>
      <c r="C10" s="20" t="s">
        <v>23</v>
      </c>
      <c r="D10" s="46">
        <v>821532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821532</v>
      </c>
      <c r="O10" s="47">
        <f t="shared" si="2"/>
        <v>77.811327903011929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5952155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5952155</v>
      </c>
      <c r="O11" s="43">
        <f t="shared" si="2"/>
        <v>563.75781397992046</v>
      </c>
      <c r="P11" s="10"/>
    </row>
    <row r="12" spans="1:133">
      <c r="A12" s="12"/>
      <c r="B12" s="44">
        <v>521</v>
      </c>
      <c r="C12" s="20" t="s">
        <v>25</v>
      </c>
      <c r="D12" s="46">
        <v>3818563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3818563</v>
      </c>
      <c r="O12" s="47">
        <f t="shared" si="2"/>
        <v>361.67484372040161</v>
      </c>
      <c r="P12" s="9"/>
    </row>
    <row r="13" spans="1:133">
      <c r="A13" s="12"/>
      <c r="B13" s="44">
        <v>522</v>
      </c>
      <c r="C13" s="20" t="s">
        <v>26</v>
      </c>
      <c r="D13" s="46">
        <v>1772315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1772315</v>
      </c>
      <c r="O13" s="47">
        <f t="shared" si="2"/>
        <v>167.86465239628717</v>
      </c>
      <c r="P13" s="9"/>
    </row>
    <row r="14" spans="1:133">
      <c r="A14" s="12"/>
      <c r="B14" s="44">
        <v>524</v>
      </c>
      <c r="C14" s="20" t="s">
        <v>27</v>
      </c>
      <c r="D14" s="46">
        <v>361277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361277</v>
      </c>
      <c r="O14" s="47">
        <f t="shared" si="2"/>
        <v>34.218317863231675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SUM(D16:D20)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5362519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5362519</v>
      </c>
      <c r="O15" s="43">
        <f t="shared" si="2"/>
        <v>507.91049441182042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1033374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1033374</v>
      </c>
      <c r="O16" s="47">
        <f t="shared" si="2"/>
        <v>97.875923470354238</v>
      </c>
      <c r="P16" s="9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1335897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1335897</v>
      </c>
      <c r="O17" s="47">
        <f t="shared" si="2"/>
        <v>126.52936162151923</v>
      </c>
      <c r="P17" s="9"/>
    </row>
    <row r="18" spans="1:16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1246782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1246782</v>
      </c>
      <c r="O18" s="47">
        <f t="shared" si="2"/>
        <v>118.0888425838227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1665321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1665321</v>
      </c>
      <c r="O19" s="47">
        <f t="shared" si="2"/>
        <v>157.73072551619626</v>
      </c>
      <c r="P19" s="9"/>
    </row>
    <row r="20" spans="1:16">
      <c r="A20" s="12"/>
      <c r="B20" s="44">
        <v>539</v>
      </c>
      <c r="C20" s="20" t="s">
        <v>52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81145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81145</v>
      </c>
      <c r="O20" s="47">
        <f t="shared" si="2"/>
        <v>7.6856412199280166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SUM(D22:D23)</f>
        <v>663316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1495641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8" si="6">SUM(D21:M21)</f>
        <v>2158957</v>
      </c>
      <c r="O21" s="43">
        <f t="shared" si="2"/>
        <v>204.48541390414852</v>
      </c>
      <c r="P21" s="10"/>
    </row>
    <row r="22" spans="1:16">
      <c r="A22" s="12"/>
      <c r="B22" s="44">
        <v>541</v>
      </c>
      <c r="C22" s="20" t="s">
        <v>34</v>
      </c>
      <c r="D22" s="46">
        <v>663316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663316</v>
      </c>
      <c r="O22" s="47">
        <f t="shared" si="2"/>
        <v>62.82591399886342</v>
      </c>
      <c r="P22" s="9"/>
    </row>
    <row r="23" spans="1:16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1495641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1495641</v>
      </c>
      <c r="O23" s="47">
        <f t="shared" si="2"/>
        <v>141.65949990528509</v>
      </c>
      <c r="P23" s="9"/>
    </row>
    <row r="24" spans="1:16" ht="15.75">
      <c r="A24" s="28" t="s">
        <v>36</v>
      </c>
      <c r="B24" s="29"/>
      <c r="C24" s="30"/>
      <c r="D24" s="31">
        <f t="shared" ref="D24:M24" si="7">SUM(D25:D27)</f>
        <v>0</v>
      </c>
      <c r="E24" s="31">
        <f t="shared" si="7"/>
        <v>816722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816722</v>
      </c>
      <c r="O24" s="43">
        <f t="shared" si="2"/>
        <v>77.355749194923277</v>
      </c>
      <c r="P24" s="10"/>
    </row>
    <row r="25" spans="1:16">
      <c r="A25" s="13"/>
      <c r="B25" s="45">
        <v>552</v>
      </c>
      <c r="C25" s="21" t="s">
        <v>37</v>
      </c>
      <c r="D25" s="46">
        <v>0</v>
      </c>
      <c r="E25" s="46">
        <v>60562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60562</v>
      </c>
      <c r="O25" s="47">
        <f t="shared" si="2"/>
        <v>5.7361242659594618</v>
      </c>
      <c r="P25" s="9"/>
    </row>
    <row r="26" spans="1:16">
      <c r="A26" s="13"/>
      <c r="B26" s="45">
        <v>554</v>
      </c>
      <c r="C26" s="21" t="s">
        <v>38</v>
      </c>
      <c r="D26" s="46">
        <v>0</v>
      </c>
      <c r="E26" s="46">
        <v>8000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8000</v>
      </c>
      <c r="O26" s="47">
        <f t="shared" si="2"/>
        <v>0.7577192650123129</v>
      </c>
      <c r="P26" s="9"/>
    </row>
    <row r="27" spans="1:16">
      <c r="A27" s="13"/>
      <c r="B27" s="45">
        <v>559</v>
      </c>
      <c r="C27" s="21" t="s">
        <v>39</v>
      </c>
      <c r="D27" s="46">
        <v>0</v>
      </c>
      <c r="E27" s="46">
        <v>748160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748160</v>
      </c>
      <c r="O27" s="47">
        <f t="shared" si="2"/>
        <v>70.861905663951504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209228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6"/>
        <v>209228</v>
      </c>
      <c r="O28" s="43">
        <f t="shared" si="2"/>
        <v>19.817010797499528</v>
      </c>
      <c r="P28" s="10"/>
    </row>
    <row r="29" spans="1:16">
      <c r="A29" s="12"/>
      <c r="B29" s="44">
        <v>569</v>
      </c>
      <c r="C29" s="20" t="s">
        <v>41</v>
      </c>
      <c r="D29" s="46">
        <v>209228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9">SUM(D29:M29)</f>
        <v>209228</v>
      </c>
      <c r="O29" s="47">
        <f t="shared" si="2"/>
        <v>19.817010797499528</v>
      </c>
      <c r="P29" s="9"/>
    </row>
    <row r="30" spans="1:16" ht="15.75">
      <c r="A30" s="28" t="s">
        <v>42</v>
      </c>
      <c r="B30" s="29"/>
      <c r="C30" s="30"/>
      <c r="D30" s="31">
        <f t="shared" ref="D30:M30" si="10">SUM(D31:D34)</f>
        <v>703621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875431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>SUM(D30:M30)</f>
        <v>1579052</v>
      </c>
      <c r="O30" s="43">
        <f t="shared" si="2"/>
        <v>149.55976510702786</v>
      </c>
      <c r="P30" s="9"/>
    </row>
    <row r="31" spans="1:16">
      <c r="A31" s="12"/>
      <c r="B31" s="44">
        <v>572</v>
      </c>
      <c r="C31" s="20" t="s">
        <v>43</v>
      </c>
      <c r="D31" s="46">
        <v>424152</v>
      </c>
      <c r="E31" s="46">
        <v>0</v>
      </c>
      <c r="F31" s="46">
        <v>0</v>
      </c>
      <c r="G31" s="46">
        <v>0</v>
      </c>
      <c r="H31" s="46">
        <v>0</v>
      </c>
      <c r="I31" s="46">
        <v>875431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1299583</v>
      </c>
      <c r="O31" s="47">
        <f t="shared" si="2"/>
        <v>123.08988444781208</v>
      </c>
      <c r="P31" s="9"/>
    </row>
    <row r="32" spans="1:16">
      <c r="A32" s="12"/>
      <c r="B32" s="44">
        <v>573</v>
      </c>
      <c r="C32" s="20" t="s">
        <v>44</v>
      </c>
      <c r="D32" s="46">
        <v>9841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9841</v>
      </c>
      <c r="O32" s="47">
        <f t="shared" si="2"/>
        <v>0.93208941087327146</v>
      </c>
      <c r="P32" s="9"/>
    </row>
    <row r="33" spans="1:119">
      <c r="A33" s="12"/>
      <c r="B33" s="44">
        <v>575</v>
      </c>
      <c r="C33" s="20" t="s">
        <v>45</v>
      </c>
      <c r="D33" s="46">
        <v>47694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47694</v>
      </c>
      <c r="O33" s="47">
        <f t="shared" si="2"/>
        <v>4.5173328281871568</v>
      </c>
      <c r="P33" s="9"/>
    </row>
    <row r="34" spans="1:119">
      <c r="A34" s="12"/>
      <c r="B34" s="44">
        <v>579</v>
      </c>
      <c r="C34" s="20" t="s">
        <v>46</v>
      </c>
      <c r="D34" s="46">
        <v>221934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221934</v>
      </c>
      <c r="O34" s="47">
        <f t="shared" si="2"/>
        <v>21.020458420155332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SUM(D36:D37)</f>
        <v>0</v>
      </c>
      <c r="E35" s="31">
        <f t="shared" si="11"/>
        <v>997746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1343765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2341511</v>
      </c>
      <c r="O35" s="43">
        <f t="shared" si="2"/>
        <v>221.77599924228073</v>
      </c>
      <c r="P35" s="9"/>
    </row>
    <row r="36" spans="1:119">
      <c r="A36" s="12"/>
      <c r="B36" s="44">
        <v>581</v>
      </c>
      <c r="C36" s="20" t="s">
        <v>47</v>
      </c>
      <c r="D36" s="46">
        <v>0</v>
      </c>
      <c r="E36" s="46">
        <v>997746</v>
      </c>
      <c r="F36" s="46">
        <v>0</v>
      </c>
      <c r="G36" s="46">
        <v>0</v>
      </c>
      <c r="H36" s="46">
        <v>0</v>
      </c>
      <c r="I36" s="46">
        <v>175000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1172746</v>
      </c>
      <c r="O36" s="47">
        <f t="shared" si="2"/>
        <v>111.07652964576624</v>
      </c>
      <c r="P36" s="9"/>
    </row>
    <row r="37" spans="1:119" ht="15.75" thickBot="1">
      <c r="A37" s="12"/>
      <c r="B37" s="44">
        <v>591</v>
      </c>
      <c r="C37" s="20" t="s">
        <v>53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1168765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1168765</v>
      </c>
      <c r="O37" s="47">
        <f t="shared" si="2"/>
        <v>110.69946959651449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2">SUM(D5,D11,D15,D21,D24,D28,D30,D35)</f>
        <v>9704199</v>
      </c>
      <c r="E38" s="15">
        <f t="shared" si="12"/>
        <v>1814468</v>
      </c>
      <c r="F38" s="15">
        <f t="shared" si="12"/>
        <v>0</v>
      </c>
      <c r="G38" s="15">
        <f t="shared" si="12"/>
        <v>0</v>
      </c>
      <c r="H38" s="15">
        <f t="shared" si="12"/>
        <v>0</v>
      </c>
      <c r="I38" s="15">
        <f t="shared" si="12"/>
        <v>9077356</v>
      </c>
      <c r="J38" s="15">
        <f t="shared" si="12"/>
        <v>0</v>
      </c>
      <c r="K38" s="15">
        <f t="shared" si="12"/>
        <v>3040899</v>
      </c>
      <c r="L38" s="15">
        <f t="shared" si="12"/>
        <v>0</v>
      </c>
      <c r="M38" s="15">
        <f t="shared" si="12"/>
        <v>0</v>
      </c>
      <c r="N38" s="15">
        <f>SUM(D38:M38)</f>
        <v>23636922</v>
      </c>
      <c r="O38" s="37">
        <f t="shared" si="2"/>
        <v>2238.7688956241714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54</v>
      </c>
      <c r="M40" s="93"/>
      <c r="N40" s="93"/>
      <c r="O40" s="41">
        <v>10558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thickBot="1">
      <c r="A42" s="97" t="s">
        <v>55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A42:O42"/>
    <mergeCell ref="L40:N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2095849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1071548</v>
      </c>
      <c r="J5" s="26">
        <f t="shared" si="0"/>
        <v>0</v>
      </c>
      <c r="K5" s="26">
        <f t="shared" si="0"/>
        <v>2369741</v>
      </c>
      <c r="L5" s="26">
        <f t="shared" si="0"/>
        <v>0</v>
      </c>
      <c r="M5" s="26">
        <f t="shared" si="0"/>
        <v>0</v>
      </c>
      <c r="N5" s="27">
        <f t="shared" ref="N5:N19" si="1">SUM(D5:M5)</f>
        <v>5537138</v>
      </c>
      <c r="O5" s="32">
        <f t="shared" ref="O5:O36" si="2">(N5/O$38)</f>
        <v>497.36261564717506</v>
      </c>
      <c r="P5" s="6"/>
    </row>
    <row r="6" spans="1:133">
      <c r="A6" s="12"/>
      <c r="B6" s="44">
        <v>512</v>
      </c>
      <c r="C6" s="20" t="s">
        <v>19</v>
      </c>
      <c r="D6" s="46">
        <v>847737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847737</v>
      </c>
      <c r="O6" s="47">
        <f t="shared" si="2"/>
        <v>76.146321746160069</v>
      </c>
      <c r="P6" s="9"/>
    </row>
    <row r="7" spans="1:133">
      <c r="A7" s="12"/>
      <c r="B7" s="44">
        <v>514</v>
      </c>
      <c r="C7" s="20" t="s">
        <v>20</v>
      </c>
      <c r="D7" s="46">
        <v>58536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58536</v>
      </c>
      <c r="O7" s="47">
        <f t="shared" si="2"/>
        <v>5.2578819725141468</v>
      </c>
      <c r="P7" s="9"/>
    </row>
    <row r="8" spans="1:133">
      <c r="A8" s="12"/>
      <c r="B8" s="44">
        <v>517</v>
      </c>
      <c r="C8" s="20" t="s">
        <v>21</v>
      </c>
      <c r="D8" s="46">
        <v>653181</v>
      </c>
      <c r="E8" s="46">
        <v>0</v>
      </c>
      <c r="F8" s="46">
        <v>0</v>
      </c>
      <c r="G8" s="46">
        <v>0</v>
      </c>
      <c r="H8" s="46">
        <v>0</v>
      </c>
      <c r="I8" s="46">
        <v>1071548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1724729</v>
      </c>
      <c r="O8" s="47">
        <f t="shared" si="2"/>
        <v>154.92041677894548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2369741</v>
      </c>
      <c r="L9" s="46">
        <v>0</v>
      </c>
      <c r="M9" s="46">
        <v>0</v>
      </c>
      <c r="N9" s="46">
        <f t="shared" si="1"/>
        <v>2369741</v>
      </c>
      <c r="O9" s="47">
        <f t="shared" si="2"/>
        <v>212.85736099883229</v>
      </c>
      <c r="P9" s="9"/>
    </row>
    <row r="10" spans="1:133">
      <c r="A10" s="12"/>
      <c r="B10" s="44">
        <v>519</v>
      </c>
      <c r="C10" s="20" t="s">
        <v>23</v>
      </c>
      <c r="D10" s="46">
        <v>536395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536395</v>
      </c>
      <c r="O10" s="47">
        <f t="shared" si="2"/>
        <v>48.180634150723073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5875853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5875853</v>
      </c>
      <c r="O11" s="43">
        <f t="shared" si="2"/>
        <v>527.78702955178301</v>
      </c>
      <c r="P11" s="10"/>
    </row>
    <row r="12" spans="1:133">
      <c r="A12" s="12"/>
      <c r="B12" s="44">
        <v>521</v>
      </c>
      <c r="C12" s="20" t="s">
        <v>25</v>
      </c>
      <c r="D12" s="46">
        <v>3482149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3482149</v>
      </c>
      <c r="O12" s="47">
        <f t="shared" si="2"/>
        <v>312.77723883948619</v>
      </c>
      <c r="P12" s="9"/>
    </row>
    <row r="13" spans="1:133">
      <c r="A13" s="12"/>
      <c r="B13" s="44">
        <v>522</v>
      </c>
      <c r="C13" s="20" t="s">
        <v>26</v>
      </c>
      <c r="D13" s="46">
        <v>1914470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1914470</v>
      </c>
      <c r="O13" s="47">
        <f t="shared" si="2"/>
        <v>171.96353184227073</v>
      </c>
      <c r="P13" s="9"/>
    </row>
    <row r="14" spans="1:133">
      <c r="A14" s="12"/>
      <c r="B14" s="44">
        <v>524</v>
      </c>
      <c r="C14" s="20" t="s">
        <v>27</v>
      </c>
      <c r="D14" s="46">
        <v>479234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479234</v>
      </c>
      <c r="O14" s="47">
        <f t="shared" si="2"/>
        <v>43.046258870026051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5089033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5089033</v>
      </c>
      <c r="O15" s="43">
        <f t="shared" si="2"/>
        <v>457.11245845684005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950810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950810</v>
      </c>
      <c r="O16" s="47">
        <f t="shared" si="2"/>
        <v>85.404652833917183</v>
      </c>
      <c r="P16" s="9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1378074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1378074</v>
      </c>
      <c r="O17" s="47">
        <f t="shared" si="2"/>
        <v>123.78280786849906</v>
      </c>
      <c r="P17" s="9"/>
    </row>
    <row r="18" spans="1:16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1288136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1288136</v>
      </c>
      <c r="O18" s="47">
        <f t="shared" si="2"/>
        <v>115.70430252402767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1472013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1472013</v>
      </c>
      <c r="O19" s="47">
        <f t="shared" si="2"/>
        <v>132.22069523039613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780123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1168557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7" si="6">SUM(D20:M20)</f>
        <v>1948680</v>
      </c>
      <c r="O20" s="43">
        <f t="shared" si="2"/>
        <v>175.03637833468068</v>
      </c>
      <c r="P20" s="10"/>
    </row>
    <row r="21" spans="1:16">
      <c r="A21" s="12"/>
      <c r="B21" s="44">
        <v>541</v>
      </c>
      <c r="C21" s="20" t="s">
        <v>34</v>
      </c>
      <c r="D21" s="46">
        <v>780123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780123</v>
      </c>
      <c r="O21" s="47">
        <f t="shared" si="2"/>
        <v>70.073026138507146</v>
      </c>
      <c r="P21" s="9"/>
    </row>
    <row r="22" spans="1:16">
      <c r="A22" s="12"/>
      <c r="B22" s="44">
        <v>542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1168557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1168557</v>
      </c>
      <c r="O22" s="47">
        <f t="shared" si="2"/>
        <v>104.96335219617353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SUM(D24:D26)</f>
        <v>0</v>
      </c>
      <c r="E23" s="31">
        <f t="shared" si="7"/>
        <v>579661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579661</v>
      </c>
      <c r="O23" s="43">
        <f t="shared" si="2"/>
        <v>52.06691817120273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3405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3405</v>
      </c>
      <c r="O24" s="47">
        <f t="shared" si="2"/>
        <v>0.30584748046348692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58637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58637</v>
      </c>
      <c r="O25" s="47">
        <f t="shared" si="2"/>
        <v>5.2669541004221685</v>
      </c>
      <c r="P25" s="9"/>
    </row>
    <row r="26" spans="1:16">
      <c r="A26" s="13"/>
      <c r="B26" s="45">
        <v>559</v>
      </c>
      <c r="C26" s="21" t="s">
        <v>39</v>
      </c>
      <c r="D26" s="46">
        <v>0</v>
      </c>
      <c r="E26" s="46">
        <v>517619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517619</v>
      </c>
      <c r="O26" s="47">
        <f t="shared" si="2"/>
        <v>46.494116590317077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284172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6"/>
        <v>284172</v>
      </c>
      <c r="O27" s="43">
        <f t="shared" si="2"/>
        <v>25.525195365130692</v>
      </c>
      <c r="P27" s="10"/>
    </row>
    <row r="28" spans="1:16">
      <c r="A28" s="12"/>
      <c r="B28" s="44">
        <v>569</v>
      </c>
      <c r="C28" s="20" t="s">
        <v>41</v>
      </c>
      <c r="D28" s="46">
        <v>284172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9">SUM(D28:M28)</f>
        <v>284172</v>
      </c>
      <c r="O28" s="47">
        <f t="shared" si="2"/>
        <v>25.525195365130692</v>
      </c>
      <c r="P28" s="9"/>
    </row>
    <row r="29" spans="1:16" ht="15.75">
      <c r="A29" s="28" t="s">
        <v>42</v>
      </c>
      <c r="B29" s="29"/>
      <c r="C29" s="30"/>
      <c r="D29" s="31">
        <f t="shared" ref="D29:M29" si="10">SUM(D30:D33)</f>
        <v>1038817</v>
      </c>
      <c r="E29" s="31">
        <f t="shared" si="10"/>
        <v>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797298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>SUM(D29:M29)</f>
        <v>1836115</v>
      </c>
      <c r="O29" s="43">
        <f t="shared" si="2"/>
        <v>164.92544686966676</v>
      </c>
      <c r="P29" s="9"/>
    </row>
    <row r="30" spans="1:16">
      <c r="A30" s="12"/>
      <c r="B30" s="44">
        <v>572</v>
      </c>
      <c r="C30" s="20" t="s">
        <v>43</v>
      </c>
      <c r="D30" s="46">
        <v>648925</v>
      </c>
      <c r="E30" s="46">
        <v>0</v>
      </c>
      <c r="F30" s="46">
        <v>0</v>
      </c>
      <c r="G30" s="46">
        <v>0</v>
      </c>
      <c r="H30" s="46">
        <v>0</v>
      </c>
      <c r="I30" s="46">
        <v>797298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1446223</v>
      </c>
      <c r="O30" s="47">
        <f t="shared" si="2"/>
        <v>129.90415880714991</v>
      </c>
      <c r="P30" s="9"/>
    </row>
    <row r="31" spans="1:16">
      <c r="A31" s="12"/>
      <c r="B31" s="44">
        <v>573</v>
      </c>
      <c r="C31" s="20" t="s">
        <v>44</v>
      </c>
      <c r="D31" s="46">
        <v>153973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153973</v>
      </c>
      <c r="O31" s="47">
        <f t="shared" si="2"/>
        <v>13.830324261205424</v>
      </c>
      <c r="P31" s="9"/>
    </row>
    <row r="32" spans="1:16">
      <c r="A32" s="12"/>
      <c r="B32" s="44">
        <v>575</v>
      </c>
      <c r="C32" s="20" t="s">
        <v>45</v>
      </c>
      <c r="D32" s="46">
        <v>51219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51219</v>
      </c>
      <c r="O32" s="47">
        <f t="shared" si="2"/>
        <v>4.6006467259498791</v>
      </c>
      <c r="P32" s="9"/>
    </row>
    <row r="33" spans="1:119">
      <c r="A33" s="12"/>
      <c r="B33" s="44">
        <v>579</v>
      </c>
      <c r="C33" s="20" t="s">
        <v>46</v>
      </c>
      <c r="D33" s="46">
        <v>184700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184700</v>
      </c>
      <c r="O33" s="47">
        <f t="shared" si="2"/>
        <v>16.590317075361536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SUM(D35:D35)</f>
        <v>48473</v>
      </c>
      <c r="E34" s="31">
        <f t="shared" si="11"/>
        <v>100000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175000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323473</v>
      </c>
      <c r="O34" s="43">
        <f t="shared" si="2"/>
        <v>29.055330997934071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48473</v>
      </c>
      <c r="E35" s="46">
        <v>100000</v>
      </c>
      <c r="F35" s="46">
        <v>0</v>
      </c>
      <c r="G35" s="46">
        <v>0</v>
      </c>
      <c r="H35" s="46">
        <v>0</v>
      </c>
      <c r="I35" s="46">
        <v>175000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323473</v>
      </c>
      <c r="O35" s="47">
        <f t="shared" si="2"/>
        <v>29.055330997934071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2">SUM(D5,D11,D15,D20,D23,D27,D29,D34)</f>
        <v>10123287</v>
      </c>
      <c r="E36" s="15">
        <f t="shared" si="12"/>
        <v>679661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8301436</v>
      </c>
      <c r="J36" s="15">
        <f t="shared" si="12"/>
        <v>0</v>
      </c>
      <c r="K36" s="15">
        <f t="shared" si="12"/>
        <v>2369741</v>
      </c>
      <c r="L36" s="15">
        <f t="shared" si="12"/>
        <v>0</v>
      </c>
      <c r="M36" s="15">
        <f t="shared" si="12"/>
        <v>0</v>
      </c>
      <c r="N36" s="15">
        <f>SUM(D36:M36)</f>
        <v>21474125</v>
      </c>
      <c r="O36" s="37">
        <f t="shared" si="2"/>
        <v>1928.871373394413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49</v>
      </c>
      <c r="M38" s="93"/>
      <c r="N38" s="93"/>
      <c r="O38" s="41">
        <v>11133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thickBot="1">
      <c r="A40" s="97" t="s">
        <v>55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4469710</v>
      </c>
      <c r="E5" s="26">
        <f t="shared" si="0"/>
        <v>114549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908489</v>
      </c>
      <c r="J5" s="26">
        <f t="shared" si="0"/>
        <v>0</v>
      </c>
      <c r="K5" s="26">
        <f t="shared" si="0"/>
        <v>1894403</v>
      </c>
      <c r="L5" s="26">
        <f t="shared" si="0"/>
        <v>0</v>
      </c>
      <c r="M5" s="26">
        <f t="shared" si="0"/>
        <v>0</v>
      </c>
      <c r="N5" s="27">
        <f t="shared" ref="N5:N20" si="1">SUM(D5:M5)</f>
        <v>7387151</v>
      </c>
      <c r="O5" s="32">
        <f t="shared" ref="O5:O35" si="2">(N5/O$37)</f>
        <v>655.81951349431813</v>
      </c>
      <c r="P5" s="6"/>
    </row>
    <row r="6" spans="1:133">
      <c r="A6" s="12"/>
      <c r="B6" s="44">
        <v>512</v>
      </c>
      <c r="C6" s="20" t="s">
        <v>19</v>
      </c>
      <c r="D6" s="46">
        <v>819463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819463</v>
      </c>
      <c r="O6" s="47">
        <f t="shared" si="2"/>
        <v>72.75062144886364</v>
      </c>
      <c r="P6" s="9"/>
    </row>
    <row r="7" spans="1:133">
      <c r="A7" s="12"/>
      <c r="B7" s="44">
        <v>514</v>
      </c>
      <c r="C7" s="20" t="s">
        <v>20</v>
      </c>
      <c r="D7" s="46">
        <v>97075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97075</v>
      </c>
      <c r="O7" s="47">
        <f t="shared" si="2"/>
        <v>8.6181640625</v>
      </c>
      <c r="P7" s="9"/>
    </row>
    <row r="8" spans="1:133">
      <c r="A8" s="12"/>
      <c r="B8" s="44">
        <v>517</v>
      </c>
      <c r="C8" s="20" t="s">
        <v>21</v>
      </c>
      <c r="D8" s="46">
        <v>568907</v>
      </c>
      <c r="E8" s="46">
        <v>114549</v>
      </c>
      <c r="F8" s="46">
        <v>0</v>
      </c>
      <c r="G8" s="46">
        <v>0</v>
      </c>
      <c r="H8" s="46">
        <v>0</v>
      </c>
      <c r="I8" s="46">
        <v>908489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1591945</v>
      </c>
      <c r="O8" s="47">
        <f t="shared" si="2"/>
        <v>141.33034446022728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1894403</v>
      </c>
      <c r="L9" s="46">
        <v>0</v>
      </c>
      <c r="M9" s="46">
        <v>0</v>
      </c>
      <c r="N9" s="46">
        <f t="shared" si="1"/>
        <v>1894403</v>
      </c>
      <c r="O9" s="47">
        <f t="shared" si="2"/>
        <v>168.18208451704547</v>
      </c>
      <c r="P9" s="9"/>
    </row>
    <row r="10" spans="1:133">
      <c r="A10" s="12"/>
      <c r="B10" s="44">
        <v>519</v>
      </c>
      <c r="C10" s="20" t="s">
        <v>23</v>
      </c>
      <c r="D10" s="46">
        <v>2984265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2984265</v>
      </c>
      <c r="O10" s="47">
        <f t="shared" si="2"/>
        <v>264.93829900568181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6127251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6127251</v>
      </c>
      <c r="O11" s="43">
        <f t="shared" si="2"/>
        <v>543.96759588068187</v>
      </c>
      <c r="P11" s="10"/>
    </row>
    <row r="12" spans="1:133">
      <c r="A12" s="12"/>
      <c r="B12" s="44">
        <v>521</v>
      </c>
      <c r="C12" s="20" t="s">
        <v>25</v>
      </c>
      <c r="D12" s="46">
        <v>3879139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3879139</v>
      </c>
      <c r="O12" s="47">
        <f t="shared" si="2"/>
        <v>344.3837890625</v>
      </c>
      <c r="P12" s="9"/>
    </row>
    <row r="13" spans="1:133">
      <c r="A13" s="12"/>
      <c r="B13" s="44">
        <v>522</v>
      </c>
      <c r="C13" s="20" t="s">
        <v>26</v>
      </c>
      <c r="D13" s="46">
        <v>1742702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1742702</v>
      </c>
      <c r="O13" s="47">
        <f t="shared" si="2"/>
        <v>154.71431107954547</v>
      </c>
      <c r="P13" s="9"/>
    </row>
    <row r="14" spans="1:133">
      <c r="A14" s="12"/>
      <c r="B14" s="44">
        <v>524</v>
      </c>
      <c r="C14" s="20" t="s">
        <v>27</v>
      </c>
      <c r="D14" s="46">
        <v>505410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505410</v>
      </c>
      <c r="O14" s="47">
        <f t="shared" si="2"/>
        <v>44.869495738636367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SUM(D16:D20)</f>
        <v>163198</v>
      </c>
      <c r="E15" s="31">
        <f t="shared" si="4"/>
        <v>132626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4909102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5204926</v>
      </c>
      <c r="O15" s="43">
        <f t="shared" si="2"/>
        <v>462.08504971590907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784027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784027</v>
      </c>
      <c r="O16" s="47">
        <f t="shared" si="2"/>
        <v>69.604669744318187</v>
      </c>
      <c r="P16" s="9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1445365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1445365</v>
      </c>
      <c r="O17" s="47">
        <f t="shared" si="2"/>
        <v>128.31720525568181</v>
      </c>
      <c r="P17" s="9"/>
    </row>
    <row r="18" spans="1:16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1244082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1244082</v>
      </c>
      <c r="O18" s="47">
        <f t="shared" si="2"/>
        <v>110.44762073863636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1435628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1435628</v>
      </c>
      <c r="O19" s="47">
        <f t="shared" si="2"/>
        <v>127.45276988636364</v>
      </c>
      <c r="P19" s="9"/>
    </row>
    <row r="20" spans="1:16">
      <c r="A20" s="12"/>
      <c r="B20" s="44">
        <v>539</v>
      </c>
      <c r="C20" s="20" t="s">
        <v>52</v>
      </c>
      <c r="D20" s="46">
        <v>163198</v>
      </c>
      <c r="E20" s="46">
        <v>132626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295824</v>
      </c>
      <c r="O20" s="47">
        <f t="shared" si="2"/>
        <v>26.26278409090909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SUM(D22:D23)</f>
        <v>759315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1125893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1885208</v>
      </c>
      <c r="O21" s="43">
        <f t="shared" si="2"/>
        <v>167.36576704545453</v>
      </c>
      <c r="P21" s="10"/>
    </row>
    <row r="22" spans="1:16">
      <c r="A22" s="12"/>
      <c r="B22" s="44">
        <v>541</v>
      </c>
      <c r="C22" s="20" t="s">
        <v>34</v>
      </c>
      <c r="D22" s="46">
        <v>759315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759315</v>
      </c>
      <c r="O22" s="47">
        <f t="shared" si="2"/>
        <v>67.41077769886364</v>
      </c>
      <c r="P22" s="9"/>
    </row>
    <row r="23" spans="1:16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1125893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1125893</v>
      </c>
      <c r="O23" s="47">
        <f t="shared" si="2"/>
        <v>99.954989346590907</v>
      </c>
      <c r="P23" s="9"/>
    </row>
    <row r="24" spans="1:16" ht="15.75">
      <c r="A24" s="28" t="s">
        <v>36</v>
      </c>
      <c r="B24" s="29"/>
      <c r="C24" s="30"/>
      <c r="D24" s="31">
        <f t="shared" ref="D24:M24" si="7">SUM(D25:D25)</f>
        <v>0</v>
      </c>
      <c r="E24" s="31">
        <f t="shared" si="7"/>
        <v>148148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148148</v>
      </c>
      <c r="O24" s="43">
        <f t="shared" si="2"/>
        <v>13.15234375</v>
      </c>
      <c r="P24" s="10"/>
    </row>
    <row r="25" spans="1:16">
      <c r="A25" s="13"/>
      <c r="B25" s="45">
        <v>559</v>
      </c>
      <c r="C25" s="21" t="s">
        <v>39</v>
      </c>
      <c r="D25" s="46">
        <v>0</v>
      </c>
      <c r="E25" s="46">
        <v>148148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148148</v>
      </c>
      <c r="O25" s="47">
        <f t="shared" si="2"/>
        <v>13.15234375</v>
      </c>
      <c r="P25" s="9"/>
    </row>
    <row r="26" spans="1:16" ht="15.75">
      <c r="A26" s="28" t="s">
        <v>40</v>
      </c>
      <c r="B26" s="29"/>
      <c r="C26" s="30"/>
      <c r="D26" s="31">
        <f t="shared" ref="D26:M26" si="8">SUM(D27:D27)</f>
        <v>227715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227715</v>
      </c>
      <c r="O26" s="43">
        <f t="shared" si="2"/>
        <v>20.216175426136363</v>
      </c>
      <c r="P26" s="10"/>
    </row>
    <row r="27" spans="1:16">
      <c r="A27" s="12"/>
      <c r="B27" s="44">
        <v>569</v>
      </c>
      <c r="C27" s="20" t="s">
        <v>41</v>
      </c>
      <c r="D27" s="46">
        <v>227715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9">SUM(D27:M27)</f>
        <v>227715</v>
      </c>
      <c r="O27" s="47">
        <f t="shared" si="2"/>
        <v>20.216175426136363</v>
      </c>
      <c r="P27" s="9"/>
    </row>
    <row r="28" spans="1:16" ht="15.75">
      <c r="A28" s="28" t="s">
        <v>42</v>
      </c>
      <c r="B28" s="29"/>
      <c r="C28" s="30"/>
      <c r="D28" s="31">
        <f t="shared" ref="D28:M28" si="10">SUM(D29:D32)</f>
        <v>897530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1005157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>SUM(D28:M28)</f>
        <v>1902687</v>
      </c>
      <c r="O28" s="43">
        <f t="shared" si="2"/>
        <v>168.91752485795453</v>
      </c>
      <c r="P28" s="9"/>
    </row>
    <row r="29" spans="1:16">
      <c r="A29" s="12"/>
      <c r="B29" s="44">
        <v>572</v>
      </c>
      <c r="C29" s="20" t="s">
        <v>43</v>
      </c>
      <c r="D29" s="46">
        <v>594796</v>
      </c>
      <c r="E29" s="46">
        <v>0</v>
      </c>
      <c r="F29" s="46">
        <v>0</v>
      </c>
      <c r="G29" s="46">
        <v>0</v>
      </c>
      <c r="H29" s="46">
        <v>0</v>
      </c>
      <c r="I29" s="46">
        <v>1005157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1599953</v>
      </c>
      <c r="O29" s="47">
        <f t="shared" si="2"/>
        <v>142.04128196022728</v>
      </c>
      <c r="P29" s="9"/>
    </row>
    <row r="30" spans="1:16">
      <c r="A30" s="12"/>
      <c r="B30" s="44">
        <v>573</v>
      </c>
      <c r="C30" s="20" t="s">
        <v>44</v>
      </c>
      <c r="D30" s="46">
        <v>135056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135056</v>
      </c>
      <c r="O30" s="47">
        <f t="shared" si="2"/>
        <v>11.990056818181818</v>
      </c>
      <c r="P30" s="9"/>
    </row>
    <row r="31" spans="1:16">
      <c r="A31" s="12"/>
      <c r="B31" s="44">
        <v>575</v>
      </c>
      <c r="C31" s="20" t="s">
        <v>45</v>
      </c>
      <c r="D31" s="46">
        <v>53393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53393</v>
      </c>
      <c r="O31" s="47">
        <f t="shared" si="2"/>
        <v>4.7401455965909092</v>
      </c>
      <c r="P31" s="9"/>
    </row>
    <row r="32" spans="1:16">
      <c r="A32" s="12"/>
      <c r="B32" s="44">
        <v>579</v>
      </c>
      <c r="C32" s="20" t="s">
        <v>46</v>
      </c>
      <c r="D32" s="46">
        <v>114285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114285</v>
      </c>
      <c r="O32" s="47">
        <f t="shared" si="2"/>
        <v>10.146040482954545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SUM(D34:D34)</f>
        <v>46138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245000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291138</v>
      </c>
      <c r="O33" s="43">
        <f t="shared" si="2"/>
        <v>25.84676846590909</v>
      </c>
      <c r="P33" s="9"/>
    </row>
    <row r="34" spans="1:119" ht="15.75" thickBot="1">
      <c r="A34" s="12"/>
      <c r="B34" s="44">
        <v>581</v>
      </c>
      <c r="C34" s="20" t="s">
        <v>47</v>
      </c>
      <c r="D34" s="46">
        <v>46138</v>
      </c>
      <c r="E34" s="46">
        <v>0</v>
      </c>
      <c r="F34" s="46">
        <v>0</v>
      </c>
      <c r="G34" s="46">
        <v>0</v>
      </c>
      <c r="H34" s="46">
        <v>0</v>
      </c>
      <c r="I34" s="46">
        <v>245000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291138</v>
      </c>
      <c r="O34" s="47">
        <f t="shared" si="2"/>
        <v>25.84676846590909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SUM(D5,D11,D15,D21,D24,D26,D28,D33)</f>
        <v>12690857</v>
      </c>
      <c r="E35" s="15">
        <f t="shared" si="12"/>
        <v>395323</v>
      </c>
      <c r="F35" s="15">
        <f t="shared" si="12"/>
        <v>0</v>
      </c>
      <c r="G35" s="15">
        <f t="shared" si="12"/>
        <v>0</v>
      </c>
      <c r="H35" s="15">
        <f t="shared" si="12"/>
        <v>0</v>
      </c>
      <c r="I35" s="15">
        <f t="shared" si="12"/>
        <v>8193641</v>
      </c>
      <c r="J35" s="15">
        <f t="shared" si="12"/>
        <v>0</v>
      </c>
      <c r="K35" s="15">
        <f t="shared" si="12"/>
        <v>1894403</v>
      </c>
      <c r="L35" s="15">
        <f t="shared" si="12"/>
        <v>0</v>
      </c>
      <c r="M35" s="15">
        <f t="shared" si="12"/>
        <v>0</v>
      </c>
      <c r="N35" s="15">
        <f>SUM(D35:M35)</f>
        <v>23174224</v>
      </c>
      <c r="O35" s="37">
        <f t="shared" si="2"/>
        <v>2057.3707386363635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67</v>
      </c>
      <c r="M37" s="93"/>
      <c r="N37" s="93"/>
      <c r="O37" s="41">
        <v>11264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55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1161644</v>
      </c>
      <c r="E5" s="26">
        <f t="shared" si="0"/>
        <v>44596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337104</v>
      </c>
      <c r="J5" s="26">
        <f t="shared" si="0"/>
        <v>0</v>
      </c>
      <c r="K5" s="26">
        <f t="shared" si="0"/>
        <v>1955663</v>
      </c>
      <c r="L5" s="26">
        <f t="shared" si="0"/>
        <v>0</v>
      </c>
      <c r="M5" s="26">
        <f t="shared" si="0"/>
        <v>0</v>
      </c>
      <c r="N5" s="27">
        <f t="shared" ref="N5:N21" si="1">SUM(D5:M5)</f>
        <v>3499007</v>
      </c>
      <c r="O5" s="32">
        <f t="shared" ref="O5:O36" si="2">(N5/O$38)</f>
        <v>305.05727986050567</v>
      </c>
      <c r="P5" s="6"/>
    </row>
    <row r="6" spans="1:133">
      <c r="A6" s="12"/>
      <c r="B6" s="44">
        <v>512</v>
      </c>
      <c r="C6" s="20" t="s">
        <v>19</v>
      </c>
      <c r="D6" s="46">
        <v>798186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798186</v>
      </c>
      <c r="O6" s="47">
        <f t="shared" si="2"/>
        <v>69.589014821272883</v>
      </c>
      <c r="P6" s="9"/>
    </row>
    <row r="7" spans="1:133">
      <c r="A7" s="12"/>
      <c r="B7" s="44">
        <v>514</v>
      </c>
      <c r="C7" s="20" t="s">
        <v>20</v>
      </c>
      <c r="D7" s="46">
        <v>39401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39401</v>
      </c>
      <c r="O7" s="47">
        <f t="shared" si="2"/>
        <v>3.4351351351351354</v>
      </c>
      <c r="P7" s="9"/>
    </row>
    <row r="8" spans="1:133">
      <c r="A8" s="12"/>
      <c r="B8" s="44">
        <v>517</v>
      </c>
      <c r="C8" s="20" t="s">
        <v>21</v>
      </c>
      <c r="D8" s="46">
        <v>139353</v>
      </c>
      <c r="E8" s="46">
        <v>44596</v>
      </c>
      <c r="F8" s="46">
        <v>0</v>
      </c>
      <c r="G8" s="46">
        <v>0</v>
      </c>
      <c r="H8" s="46">
        <v>0</v>
      </c>
      <c r="I8" s="46">
        <v>337104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521053</v>
      </c>
      <c r="O8" s="47">
        <f t="shared" si="2"/>
        <v>45.427462946817784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1955663</v>
      </c>
      <c r="L9" s="46">
        <v>0</v>
      </c>
      <c r="M9" s="46">
        <v>0</v>
      </c>
      <c r="N9" s="46">
        <f t="shared" si="1"/>
        <v>1955663</v>
      </c>
      <c r="O9" s="47">
        <f t="shared" si="2"/>
        <v>170.50244115082825</v>
      </c>
      <c r="P9" s="9"/>
    </row>
    <row r="10" spans="1:133">
      <c r="A10" s="12"/>
      <c r="B10" s="44">
        <v>519</v>
      </c>
      <c r="C10" s="20" t="s">
        <v>23</v>
      </c>
      <c r="D10" s="46">
        <v>184704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184704</v>
      </c>
      <c r="O10" s="47">
        <f t="shared" si="2"/>
        <v>16.103225806451611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7546297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7546297</v>
      </c>
      <c r="O11" s="43">
        <f t="shared" si="2"/>
        <v>657.91604184829987</v>
      </c>
      <c r="P11" s="10"/>
    </row>
    <row r="12" spans="1:133">
      <c r="A12" s="12"/>
      <c r="B12" s="44">
        <v>521</v>
      </c>
      <c r="C12" s="20" t="s">
        <v>25</v>
      </c>
      <c r="D12" s="46">
        <v>4409312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4409312</v>
      </c>
      <c r="O12" s="47">
        <f t="shared" si="2"/>
        <v>384.42127288578899</v>
      </c>
      <c r="P12" s="9"/>
    </row>
    <row r="13" spans="1:133">
      <c r="A13" s="12"/>
      <c r="B13" s="44">
        <v>522</v>
      </c>
      <c r="C13" s="20" t="s">
        <v>26</v>
      </c>
      <c r="D13" s="46">
        <v>2626000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2626000</v>
      </c>
      <c r="O13" s="47">
        <f t="shared" si="2"/>
        <v>228.94507410636442</v>
      </c>
      <c r="P13" s="9"/>
    </row>
    <row r="14" spans="1:133">
      <c r="A14" s="12"/>
      <c r="B14" s="44">
        <v>524</v>
      </c>
      <c r="C14" s="20" t="s">
        <v>27</v>
      </c>
      <c r="D14" s="46">
        <v>484999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484999</v>
      </c>
      <c r="O14" s="47">
        <f t="shared" si="2"/>
        <v>42.284132519616392</v>
      </c>
      <c r="P14" s="9"/>
    </row>
    <row r="15" spans="1:133">
      <c r="A15" s="12"/>
      <c r="B15" s="44">
        <v>529</v>
      </c>
      <c r="C15" s="20" t="s">
        <v>82</v>
      </c>
      <c r="D15" s="46">
        <v>25986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25986</v>
      </c>
      <c r="O15" s="47">
        <f t="shared" si="2"/>
        <v>2.2655623365300785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SUM(D17:D21)</f>
        <v>57554</v>
      </c>
      <c r="E16" s="31">
        <f t="shared" si="4"/>
        <v>423789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4904514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5385857</v>
      </c>
      <c r="O16" s="43">
        <f t="shared" si="2"/>
        <v>469.56033129904097</v>
      </c>
      <c r="P16" s="10"/>
    </row>
    <row r="17" spans="1:16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784119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784119</v>
      </c>
      <c r="O17" s="47">
        <f t="shared" si="2"/>
        <v>68.362598081952925</v>
      </c>
      <c r="P17" s="9"/>
    </row>
    <row r="18" spans="1:16">
      <c r="A18" s="12"/>
      <c r="B18" s="44">
        <v>534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1405359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1405359</v>
      </c>
      <c r="O18" s="47">
        <f t="shared" si="2"/>
        <v>122.52476024411509</v>
      </c>
      <c r="P18" s="9"/>
    </row>
    <row r="19" spans="1:16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1280535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1280535</v>
      </c>
      <c r="O19" s="47">
        <f t="shared" si="2"/>
        <v>111.64210985178727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1434501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1434501</v>
      </c>
      <c r="O20" s="47">
        <f t="shared" si="2"/>
        <v>125.06547515257192</v>
      </c>
      <c r="P20" s="9"/>
    </row>
    <row r="21" spans="1:16">
      <c r="A21" s="12"/>
      <c r="B21" s="44">
        <v>539</v>
      </c>
      <c r="C21" s="20" t="s">
        <v>52</v>
      </c>
      <c r="D21" s="46">
        <v>57554</v>
      </c>
      <c r="E21" s="46">
        <v>423789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481343</v>
      </c>
      <c r="O21" s="47">
        <f t="shared" si="2"/>
        <v>41.965387968613776</v>
      </c>
      <c r="P21" s="9"/>
    </row>
    <row r="22" spans="1:16" ht="15.75">
      <c r="A22" s="28" t="s">
        <v>33</v>
      </c>
      <c r="B22" s="29"/>
      <c r="C22" s="30"/>
      <c r="D22" s="31">
        <f t="shared" ref="D22:M22" si="5">SUM(D23:D24)</f>
        <v>1393241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972483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ref="N22:N27" si="6">SUM(D22:M22)</f>
        <v>2365724</v>
      </c>
      <c r="O22" s="43">
        <f t="shared" si="2"/>
        <v>206.25318221447253</v>
      </c>
      <c r="P22" s="10"/>
    </row>
    <row r="23" spans="1:16">
      <c r="A23" s="12"/>
      <c r="B23" s="44">
        <v>541</v>
      </c>
      <c r="C23" s="20" t="s">
        <v>34</v>
      </c>
      <c r="D23" s="46">
        <v>1393241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1393241</v>
      </c>
      <c r="O23" s="47">
        <f t="shared" si="2"/>
        <v>121.46826503923278</v>
      </c>
      <c r="P23" s="9"/>
    </row>
    <row r="24" spans="1:16">
      <c r="A24" s="12"/>
      <c r="B24" s="44">
        <v>542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972483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972483</v>
      </c>
      <c r="O24" s="47">
        <f t="shared" si="2"/>
        <v>84.784917175239755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SUM(D26:D26)</f>
        <v>0</v>
      </c>
      <c r="E25" s="31">
        <f t="shared" si="7"/>
        <v>102299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102299</v>
      </c>
      <c r="O25" s="43">
        <f t="shared" si="2"/>
        <v>8.9188317349607669</v>
      </c>
      <c r="P25" s="10"/>
    </row>
    <row r="26" spans="1:16">
      <c r="A26" s="13"/>
      <c r="B26" s="45">
        <v>559</v>
      </c>
      <c r="C26" s="21" t="s">
        <v>39</v>
      </c>
      <c r="D26" s="46">
        <v>0</v>
      </c>
      <c r="E26" s="46">
        <v>102299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102299</v>
      </c>
      <c r="O26" s="47">
        <f t="shared" si="2"/>
        <v>8.9188317349607669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257208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6"/>
        <v>257208</v>
      </c>
      <c r="O27" s="43">
        <f t="shared" si="2"/>
        <v>22.424411508282475</v>
      </c>
      <c r="P27" s="10"/>
    </row>
    <row r="28" spans="1:16">
      <c r="A28" s="12"/>
      <c r="B28" s="44">
        <v>569</v>
      </c>
      <c r="C28" s="20" t="s">
        <v>41</v>
      </c>
      <c r="D28" s="46">
        <v>257208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9">SUM(D28:M28)</f>
        <v>257208</v>
      </c>
      <c r="O28" s="47">
        <f t="shared" si="2"/>
        <v>22.424411508282475</v>
      </c>
      <c r="P28" s="9"/>
    </row>
    <row r="29" spans="1:16" ht="15.75">
      <c r="A29" s="28" t="s">
        <v>42</v>
      </c>
      <c r="B29" s="29"/>
      <c r="C29" s="30"/>
      <c r="D29" s="31">
        <f t="shared" ref="D29:M29" si="10">SUM(D30:D33)</f>
        <v>708890</v>
      </c>
      <c r="E29" s="31">
        <f t="shared" si="10"/>
        <v>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1004830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>SUM(D29:M29)</f>
        <v>1713720</v>
      </c>
      <c r="O29" s="43">
        <f t="shared" si="2"/>
        <v>149.40889276373147</v>
      </c>
      <c r="P29" s="9"/>
    </row>
    <row r="30" spans="1:16">
      <c r="A30" s="12"/>
      <c r="B30" s="44">
        <v>572</v>
      </c>
      <c r="C30" s="20" t="s">
        <v>43</v>
      </c>
      <c r="D30" s="46">
        <v>592862</v>
      </c>
      <c r="E30" s="46">
        <v>0</v>
      </c>
      <c r="F30" s="46">
        <v>0</v>
      </c>
      <c r="G30" s="46">
        <v>0</v>
      </c>
      <c r="H30" s="46">
        <v>0</v>
      </c>
      <c r="I30" s="46">
        <v>1004830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1597692</v>
      </c>
      <c r="O30" s="47">
        <f t="shared" si="2"/>
        <v>139.293112467306</v>
      </c>
      <c r="P30" s="9"/>
    </row>
    <row r="31" spans="1:16">
      <c r="A31" s="12"/>
      <c r="B31" s="44">
        <v>573</v>
      </c>
      <c r="C31" s="20" t="s">
        <v>44</v>
      </c>
      <c r="D31" s="46">
        <v>29440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29440</v>
      </c>
      <c r="O31" s="47">
        <f t="shared" si="2"/>
        <v>2.5666957279860507</v>
      </c>
      <c r="P31" s="9"/>
    </row>
    <row r="32" spans="1:16">
      <c r="A32" s="12"/>
      <c r="B32" s="44">
        <v>575</v>
      </c>
      <c r="C32" s="20" t="s">
        <v>45</v>
      </c>
      <c r="D32" s="46">
        <v>50749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50749</v>
      </c>
      <c r="O32" s="47">
        <f t="shared" si="2"/>
        <v>4.4244986922406273</v>
      </c>
      <c r="P32" s="9"/>
    </row>
    <row r="33" spans="1:119">
      <c r="A33" s="12"/>
      <c r="B33" s="44">
        <v>579</v>
      </c>
      <c r="C33" s="20" t="s">
        <v>46</v>
      </c>
      <c r="D33" s="46">
        <v>35839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35839</v>
      </c>
      <c r="O33" s="47">
        <f t="shared" si="2"/>
        <v>3.1245858761987795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SUM(D35:D35)</f>
        <v>30000</v>
      </c>
      <c r="E34" s="31">
        <f t="shared" si="11"/>
        <v>56710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191247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277957</v>
      </c>
      <c r="O34" s="43">
        <f t="shared" si="2"/>
        <v>24.2333914559721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30000</v>
      </c>
      <c r="E35" s="46">
        <v>56710</v>
      </c>
      <c r="F35" s="46">
        <v>0</v>
      </c>
      <c r="G35" s="46">
        <v>0</v>
      </c>
      <c r="H35" s="46">
        <v>0</v>
      </c>
      <c r="I35" s="46">
        <v>191247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277957</v>
      </c>
      <c r="O35" s="47">
        <f t="shared" si="2"/>
        <v>24.2333914559721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2">SUM(D5,D11,D16,D22,D25,D27,D29,D34)</f>
        <v>11154834</v>
      </c>
      <c r="E36" s="15">
        <f t="shared" si="12"/>
        <v>627394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7410178</v>
      </c>
      <c r="J36" s="15">
        <f t="shared" si="12"/>
        <v>0</v>
      </c>
      <c r="K36" s="15">
        <f t="shared" si="12"/>
        <v>1955663</v>
      </c>
      <c r="L36" s="15">
        <f t="shared" si="12"/>
        <v>0</v>
      </c>
      <c r="M36" s="15">
        <f t="shared" si="12"/>
        <v>0</v>
      </c>
      <c r="N36" s="15">
        <f>SUM(D36:M36)</f>
        <v>21148069</v>
      </c>
      <c r="O36" s="37">
        <f t="shared" si="2"/>
        <v>1843.772362685266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83</v>
      </c>
      <c r="M38" s="93"/>
      <c r="N38" s="93"/>
      <c r="O38" s="41">
        <v>11470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100</v>
      </c>
      <c r="N4" s="34" t="s">
        <v>5</v>
      </c>
      <c r="O4" s="34" t="s">
        <v>101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2312404</v>
      </c>
      <c r="E5" s="26">
        <f t="shared" si="0"/>
        <v>0</v>
      </c>
      <c r="F5" s="26">
        <f t="shared" si="0"/>
        <v>0</v>
      </c>
      <c r="G5" s="26">
        <f t="shared" si="0"/>
        <v>1310671</v>
      </c>
      <c r="H5" s="26">
        <f t="shared" si="0"/>
        <v>0</v>
      </c>
      <c r="I5" s="26">
        <f t="shared" si="0"/>
        <v>201677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3824752</v>
      </c>
      <c r="P5" s="32">
        <f t="shared" ref="P5:P35" si="1">(O5/P$37)</f>
        <v>365.37562094000765</v>
      </c>
      <c r="Q5" s="6"/>
    </row>
    <row r="6" spans="1:134">
      <c r="A6" s="12"/>
      <c r="B6" s="44">
        <v>511</v>
      </c>
      <c r="C6" s="20" t="s">
        <v>63</v>
      </c>
      <c r="D6" s="46">
        <v>231291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231291</v>
      </c>
      <c r="P6" s="47">
        <f t="shared" si="1"/>
        <v>22.095051585785249</v>
      </c>
      <c r="Q6" s="9"/>
    </row>
    <row r="7" spans="1:134">
      <c r="A7" s="12"/>
      <c r="B7" s="44">
        <v>512</v>
      </c>
      <c r="C7" s="20" t="s">
        <v>19</v>
      </c>
      <c r="D7" s="46">
        <v>273049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273049</v>
      </c>
      <c r="P7" s="47">
        <f t="shared" si="1"/>
        <v>26.084161253343524</v>
      </c>
      <c r="Q7" s="9"/>
    </row>
    <row r="8" spans="1:134">
      <c r="A8" s="12"/>
      <c r="B8" s="44">
        <v>513</v>
      </c>
      <c r="C8" s="20" t="s">
        <v>69</v>
      </c>
      <c r="D8" s="46">
        <v>539407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539407</v>
      </c>
      <c r="P8" s="47">
        <f t="shared" si="1"/>
        <v>51.529136415743217</v>
      </c>
      <c r="Q8" s="9"/>
    </row>
    <row r="9" spans="1:134">
      <c r="A9" s="12"/>
      <c r="B9" s="44">
        <v>514</v>
      </c>
      <c r="C9" s="20" t="s">
        <v>20</v>
      </c>
      <c r="D9" s="46">
        <v>72906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72906</v>
      </c>
      <c r="P9" s="47">
        <f t="shared" si="1"/>
        <v>6.9646541841803593</v>
      </c>
      <c r="Q9" s="9"/>
    </row>
    <row r="10" spans="1:134">
      <c r="A10" s="12"/>
      <c r="B10" s="44">
        <v>516</v>
      </c>
      <c r="C10" s="20" t="s">
        <v>60</v>
      </c>
      <c r="D10" s="46">
        <v>375838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375838</v>
      </c>
      <c r="P10" s="47">
        <f t="shared" si="1"/>
        <v>35.903515475735574</v>
      </c>
      <c r="Q10" s="9"/>
    </row>
    <row r="11" spans="1:134">
      <c r="A11" s="12"/>
      <c r="B11" s="44">
        <v>517</v>
      </c>
      <c r="C11" s="20" t="s">
        <v>21</v>
      </c>
      <c r="D11" s="46">
        <v>175582</v>
      </c>
      <c r="E11" s="46">
        <v>0</v>
      </c>
      <c r="F11" s="46">
        <v>0</v>
      </c>
      <c r="G11" s="46">
        <v>151947</v>
      </c>
      <c r="H11" s="46">
        <v>0</v>
      </c>
      <c r="I11" s="46">
        <v>201677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529206</v>
      </c>
      <c r="P11" s="47">
        <f t="shared" si="1"/>
        <v>50.554642720672526</v>
      </c>
      <c r="Q11" s="9"/>
    </row>
    <row r="12" spans="1:134">
      <c r="A12" s="12"/>
      <c r="B12" s="44">
        <v>519</v>
      </c>
      <c r="C12" s="20" t="s">
        <v>23</v>
      </c>
      <c r="D12" s="46">
        <v>644331</v>
      </c>
      <c r="E12" s="46">
        <v>0</v>
      </c>
      <c r="F12" s="46">
        <v>0</v>
      </c>
      <c r="G12" s="46">
        <v>1158724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1803055</v>
      </c>
      <c r="P12" s="47">
        <f t="shared" si="1"/>
        <v>172.24445930454718</v>
      </c>
      <c r="Q12" s="9"/>
    </row>
    <row r="13" spans="1:134" ht="15.75">
      <c r="A13" s="28" t="s">
        <v>24</v>
      </c>
      <c r="B13" s="29"/>
      <c r="C13" s="30"/>
      <c r="D13" s="31">
        <f t="shared" ref="D13:N13" si="3">SUM(D14:D16)</f>
        <v>5981601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5" si="4">SUM(D13:N13)</f>
        <v>5981601</v>
      </c>
      <c r="P13" s="43">
        <f t="shared" si="1"/>
        <v>571.41774933129534</v>
      </c>
      <c r="Q13" s="10"/>
    </row>
    <row r="14" spans="1:134">
      <c r="A14" s="12"/>
      <c r="B14" s="44">
        <v>521</v>
      </c>
      <c r="C14" s="20" t="s">
        <v>25</v>
      </c>
      <c r="D14" s="46">
        <v>3430551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3430551</v>
      </c>
      <c r="P14" s="47">
        <f t="shared" si="1"/>
        <v>327.71790217806648</v>
      </c>
      <c r="Q14" s="9"/>
    </row>
    <row r="15" spans="1:134">
      <c r="A15" s="12"/>
      <c r="B15" s="44">
        <v>522</v>
      </c>
      <c r="C15" s="20" t="s">
        <v>26</v>
      </c>
      <c r="D15" s="46">
        <v>2410580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2410580</v>
      </c>
      <c r="P15" s="47">
        <f t="shared" si="1"/>
        <v>230.28085594191822</v>
      </c>
      <c r="Q15" s="9"/>
    </row>
    <row r="16" spans="1:134">
      <c r="A16" s="12"/>
      <c r="B16" s="44">
        <v>524</v>
      </c>
      <c r="C16" s="20" t="s">
        <v>27</v>
      </c>
      <c r="D16" s="46">
        <v>140470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140470</v>
      </c>
      <c r="P16" s="47">
        <f t="shared" si="1"/>
        <v>13.418991211310662</v>
      </c>
      <c r="Q16" s="9"/>
    </row>
    <row r="17" spans="1:17" ht="15.75">
      <c r="A17" s="28" t="s">
        <v>28</v>
      </c>
      <c r="B17" s="29"/>
      <c r="C17" s="30"/>
      <c r="D17" s="31">
        <f t="shared" ref="D17:N17" si="5">SUM(D18:D21)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6465856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6465856</v>
      </c>
      <c r="P17" s="43">
        <f t="shared" si="1"/>
        <v>617.67825754680928</v>
      </c>
      <c r="Q17" s="10"/>
    </row>
    <row r="18" spans="1:17">
      <c r="A18" s="12"/>
      <c r="B18" s="44">
        <v>533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1227990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1227990</v>
      </c>
      <c r="P18" s="47">
        <f t="shared" si="1"/>
        <v>117.30894153611005</v>
      </c>
      <c r="Q18" s="9"/>
    </row>
    <row r="19" spans="1:17">
      <c r="A19" s="12"/>
      <c r="B19" s="44">
        <v>534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2011025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2011025</v>
      </c>
      <c r="P19" s="47">
        <f t="shared" si="1"/>
        <v>192.11167367214367</v>
      </c>
      <c r="Q19" s="9"/>
    </row>
    <row r="20" spans="1:17">
      <c r="A20" s="12"/>
      <c r="B20" s="44">
        <v>535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1566137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1566137</v>
      </c>
      <c r="P20" s="47">
        <f t="shared" si="1"/>
        <v>149.61186473060758</v>
      </c>
      <c r="Q20" s="9"/>
    </row>
    <row r="21" spans="1:17">
      <c r="A21" s="12"/>
      <c r="B21" s="44">
        <v>536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1660704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1660704</v>
      </c>
      <c r="P21" s="47">
        <f t="shared" si="1"/>
        <v>158.64577760794802</v>
      </c>
      <c r="Q21" s="9"/>
    </row>
    <row r="22" spans="1:17" ht="15.75">
      <c r="A22" s="28" t="s">
        <v>33</v>
      </c>
      <c r="B22" s="29"/>
      <c r="C22" s="30"/>
      <c r="D22" s="31">
        <f t="shared" ref="D22:N22" si="6">SUM(D23:D25)</f>
        <v>660244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1976161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4"/>
        <v>2636405</v>
      </c>
      <c r="P22" s="43">
        <f t="shared" si="1"/>
        <v>251.85374474589224</v>
      </c>
      <c r="Q22" s="10"/>
    </row>
    <row r="23" spans="1:17">
      <c r="A23" s="12"/>
      <c r="B23" s="44">
        <v>541</v>
      </c>
      <c r="C23" s="20" t="s">
        <v>34</v>
      </c>
      <c r="D23" s="46">
        <v>643390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643390</v>
      </c>
      <c r="P23" s="47">
        <f t="shared" si="1"/>
        <v>61.462552541077571</v>
      </c>
      <c r="Q23" s="9"/>
    </row>
    <row r="24" spans="1:17">
      <c r="A24" s="12"/>
      <c r="B24" s="44">
        <v>542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1976161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1976161</v>
      </c>
      <c r="P24" s="47">
        <f t="shared" si="1"/>
        <v>188.78114252961407</v>
      </c>
      <c r="Q24" s="9"/>
    </row>
    <row r="25" spans="1:17">
      <c r="A25" s="12"/>
      <c r="B25" s="44">
        <v>549</v>
      </c>
      <c r="C25" s="20" t="s">
        <v>102</v>
      </c>
      <c r="D25" s="46">
        <v>16854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16854</v>
      </c>
      <c r="P25" s="47">
        <f t="shared" si="1"/>
        <v>1.6100496752006115</v>
      </c>
      <c r="Q25" s="9"/>
    </row>
    <row r="26" spans="1:17" ht="15.75">
      <c r="A26" s="28" t="s">
        <v>40</v>
      </c>
      <c r="B26" s="29"/>
      <c r="C26" s="30"/>
      <c r="D26" s="31">
        <f t="shared" ref="D26:N26" si="7">SUM(D27:D27)</f>
        <v>29227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4"/>
        <v>29227</v>
      </c>
      <c r="P26" s="43">
        <f t="shared" si="1"/>
        <v>2.7920328620557893</v>
      </c>
      <c r="Q26" s="10"/>
    </row>
    <row r="27" spans="1:17">
      <c r="A27" s="12"/>
      <c r="B27" s="44">
        <v>569</v>
      </c>
      <c r="C27" s="20" t="s">
        <v>41</v>
      </c>
      <c r="D27" s="46">
        <v>29227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29227</v>
      </c>
      <c r="P27" s="47">
        <f t="shared" si="1"/>
        <v>2.7920328620557893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SUM(D29:D31)</f>
        <v>496732</v>
      </c>
      <c r="E28" s="31">
        <f t="shared" si="8"/>
        <v>0</v>
      </c>
      <c r="F28" s="31">
        <f t="shared" si="8"/>
        <v>0</v>
      </c>
      <c r="G28" s="31">
        <f t="shared" si="8"/>
        <v>129677</v>
      </c>
      <c r="H28" s="31">
        <f t="shared" si="8"/>
        <v>0</v>
      </c>
      <c r="I28" s="31">
        <f t="shared" si="8"/>
        <v>254179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4"/>
        <v>880588</v>
      </c>
      <c r="P28" s="43">
        <f t="shared" si="1"/>
        <v>84.121895299961793</v>
      </c>
      <c r="Q28" s="9"/>
    </row>
    <row r="29" spans="1:17">
      <c r="A29" s="12"/>
      <c r="B29" s="44">
        <v>572</v>
      </c>
      <c r="C29" s="20" t="s">
        <v>43</v>
      </c>
      <c r="D29" s="46">
        <v>321387</v>
      </c>
      <c r="E29" s="46">
        <v>0</v>
      </c>
      <c r="F29" s="46">
        <v>0</v>
      </c>
      <c r="G29" s="46">
        <v>0</v>
      </c>
      <c r="H29" s="46">
        <v>0</v>
      </c>
      <c r="I29" s="46">
        <v>254179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575566</v>
      </c>
      <c r="P29" s="47">
        <f t="shared" si="1"/>
        <v>54.983377913641576</v>
      </c>
      <c r="Q29" s="9"/>
    </row>
    <row r="30" spans="1:17">
      <c r="A30" s="12"/>
      <c r="B30" s="44">
        <v>573</v>
      </c>
      <c r="C30" s="20" t="s">
        <v>44</v>
      </c>
      <c r="D30" s="46">
        <v>161322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161322</v>
      </c>
      <c r="P30" s="47">
        <f t="shared" si="1"/>
        <v>15.410966755827284</v>
      </c>
      <c r="Q30" s="9"/>
    </row>
    <row r="31" spans="1:17">
      <c r="A31" s="12"/>
      <c r="B31" s="44">
        <v>579</v>
      </c>
      <c r="C31" s="20" t="s">
        <v>46</v>
      </c>
      <c r="D31" s="46">
        <v>14023</v>
      </c>
      <c r="E31" s="46">
        <v>0</v>
      </c>
      <c r="F31" s="46">
        <v>0</v>
      </c>
      <c r="G31" s="46">
        <v>129677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143700</v>
      </c>
      <c r="P31" s="47">
        <f t="shared" si="1"/>
        <v>13.727550630492932</v>
      </c>
      <c r="Q31" s="9"/>
    </row>
    <row r="32" spans="1:17" ht="15.75">
      <c r="A32" s="28" t="s">
        <v>48</v>
      </c>
      <c r="B32" s="29"/>
      <c r="C32" s="30"/>
      <c r="D32" s="31">
        <f t="shared" ref="D32:N32" si="9">SUM(D33:D34)</f>
        <v>169445</v>
      </c>
      <c r="E32" s="31">
        <f t="shared" si="9"/>
        <v>0</v>
      </c>
      <c r="F32" s="31">
        <f t="shared" si="9"/>
        <v>0</v>
      </c>
      <c r="G32" s="31">
        <f t="shared" si="9"/>
        <v>68045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166864</v>
      </c>
      <c r="O32" s="31">
        <f t="shared" si="4"/>
        <v>404354</v>
      </c>
      <c r="P32" s="43">
        <f t="shared" si="1"/>
        <v>38.627627053878484</v>
      </c>
      <c r="Q32" s="9"/>
    </row>
    <row r="33" spans="1:120">
      <c r="A33" s="12"/>
      <c r="B33" s="44">
        <v>581</v>
      </c>
      <c r="C33" s="20" t="s">
        <v>103</v>
      </c>
      <c r="D33" s="46">
        <v>169445</v>
      </c>
      <c r="E33" s="46">
        <v>0</v>
      </c>
      <c r="F33" s="46">
        <v>0</v>
      </c>
      <c r="G33" s="46">
        <v>68045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237490</v>
      </c>
      <c r="P33" s="47">
        <f t="shared" si="1"/>
        <v>22.687237294612153</v>
      </c>
      <c r="Q33" s="9"/>
    </row>
    <row r="34" spans="1:120" ht="15.75" thickBot="1">
      <c r="A34" s="12"/>
      <c r="B34" s="44">
        <v>590</v>
      </c>
      <c r="C34" s="20" t="s">
        <v>104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166864</v>
      </c>
      <c r="O34" s="46">
        <f t="shared" si="4"/>
        <v>166864</v>
      </c>
      <c r="P34" s="47">
        <f t="shared" si="1"/>
        <v>15.940389759266335</v>
      </c>
      <c r="Q34" s="9"/>
    </row>
    <row r="35" spans="1:120" ht="16.5" thickBot="1">
      <c r="A35" s="14" t="s">
        <v>10</v>
      </c>
      <c r="B35" s="23"/>
      <c r="C35" s="22"/>
      <c r="D35" s="15">
        <f>SUM(D5,D13,D17,D22,D26,D28,D32)</f>
        <v>9649653</v>
      </c>
      <c r="E35" s="15">
        <f t="shared" ref="E35:N35" si="10">SUM(E5,E13,E17,E22,E26,E28,E32)</f>
        <v>0</v>
      </c>
      <c r="F35" s="15">
        <f t="shared" si="10"/>
        <v>0</v>
      </c>
      <c r="G35" s="15">
        <f t="shared" si="10"/>
        <v>1508393</v>
      </c>
      <c r="H35" s="15">
        <f t="shared" si="10"/>
        <v>0</v>
      </c>
      <c r="I35" s="15">
        <f t="shared" si="10"/>
        <v>8897873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10"/>
        <v>166864</v>
      </c>
      <c r="O35" s="15">
        <f t="shared" si="4"/>
        <v>20222783</v>
      </c>
      <c r="P35" s="37">
        <f t="shared" si="1"/>
        <v>1931.8669277799006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93" t="s">
        <v>105</v>
      </c>
      <c r="N37" s="93"/>
      <c r="O37" s="93"/>
      <c r="P37" s="41">
        <v>10468</v>
      </c>
    </row>
    <row r="38" spans="1:120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20" ht="15.75" customHeight="1" thickBot="1">
      <c r="A39" s="97" t="s">
        <v>55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2189284</v>
      </c>
      <c r="E5" s="26">
        <f t="shared" si="0"/>
        <v>0</v>
      </c>
      <c r="F5" s="26">
        <f t="shared" si="0"/>
        <v>0</v>
      </c>
      <c r="G5" s="26">
        <f t="shared" si="0"/>
        <v>2489522</v>
      </c>
      <c r="H5" s="26">
        <f t="shared" si="0"/>
        <v>0</v>
      </c>
      <c r="I5" s="26">
        <f t="shared" si="0"/>
        <v>467829</v>
      </c>
      <c r="J5" s="26">
        <f t="shared" si="0"/>
        <v>0</v>
      </c>
      <c r="K5" s="26">
        <f t="shared" si="0"/>
        <v>4033555</v>
      </c>
      <c r="L5" s="26">
        <f t="shared" si="0"/>
        <v>0</v>
      </c>
      <c r="M5" s="26">
        <f t="shared" si="0"/>
        <v>0</v>
      </c>
      <c r="N5" s="27">
        <f>SUM(D5:M5)</f>
        <v>9180190</v>
      </c>
      <c r="O5" s="32">
        <f t="shared" ref="O5:O40" si="1">(N5/O$42)</f>
        <v>852.38532961931287</v>
      </c>
      <c r="P5" s="6"/>
    </row>
    <row r="6" spans="1:133">
      <c r="A6" s="12"/>
      <c r="B6" s="44">
        <v>511</v>
      </c>
      <c r="C6" s="20" t="s">
        <v>63</v>
      </c>
      <c r="D6" s="46">
        <v>241773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241773</v>
      </c>
      <c r="O6" s="47">
        <f t="shared" si="1"/>
        <v>22.44874651810585</v>
      </c>
      <c r="P6" s="9"/>
    </row>
    <row r="7" spans="1:133">
      <c r="A7" s="12"/>
      <c r="B7" s="44">
        <v>512</v>
      </c>
      <c r="C7" s="20" t="s">
        <v>19</v>
      </c>
      <c r="D7" s="46">
        <v>367225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367225</v>
      </c>
      <c r="O7" s="47">
        <f t="shared" si="1"/>
        <v>34.09702878365831</v>
      </c>
      <c r="P7" s="9"/>
    </row>
    <row r="8" spans="1:133">
      <c r="A8" s="12"/>
      <c r="B8" s="44">
        <v>513</v>
      </c>
      <c r="C8" s="20" t="s">
        <v>69</v>
      </c>
      <c r="D8" s="46">
        <v>678573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678573</v>
      </c>
      <c r="O8" s="47">
        <f t="shared" si="1"/>
        <v>63.005849582172701</v>
      </c>
      <c r="P8" s="9"/>
    </row>
    <row r="9" spans="1:133">
      <c r="A9" s="12"/>
      <c r="B9" s="44">
        <v>514</v>
      </c>
      <c r="C9" s="20" t="s">
        <v>20</v>
      </c>
      <c r="D9" s="46">
        <v>91412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91412</v>
      </c>
      <c r="O9" s="47">
        <f t="shared" si="1"/>
        <v>8.4876508820798513</v>
      </c>
      <c r="P9" s="9"/>
    </row>
    <row r="10" spans="1:133">
      <c r="A10" s="12"/>
      <c r="B10" s="44">
        <v>516</v>
      </c>
      <c r="C10" s="20" t="s">
        <v>60</v>
      </c>
      <c r="D10" s="46">
        <v>212562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212562</v>
      </c>
      <c r="O10" s="47">
        <f t="shared" si="1"/>
        <v>19.736490250696377</v>
      </c>
      <c r="P10" s="9"/>
    </row>
    <row r="11" spans="1:133">
      <c r="A11" s="12"/>
      <c r="B11" s="44">
        <v>517</v>
      </c>
      <c r="C11" s="20" t="s">
        <v>21</v>
      </c>
      <c r="D11" s="46">
        <v>187935</v>
      </c>
      <c r="E11" s="46">
        <v>0</v>
      </c>
      <c r="F11" s="46">
        <v>0</v>
      </c>
      <c r="G11" s="46">
        <v>257886</v>
      </c>
      <c r="H11" s="46">
        <v>0</v>
      </c>
      <c r="I11" s="46">
        <v>467829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913650</v>
      </c>
      <c r="O11" s="47">
        <f t="shared" si="1"/>
        <v>84.832869080779943</v>
      </c>
      <c r="P11" s="9"/>
    </row>
    <row r="12" spans="1:133">
      <c r="A12" s="12"/>
      <c r="B12" s="44">
        <v>518</v>
      </c>
      <c r="C12" s="20" t="s">
        <v>22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4033555</v>
      </c>
      <c r="L12" s="46">
        <v>0</v>
      </c>
      <c r="M12" s="46">
        <v>0</v>
      </c>
      <c r="N12" s="46">
        <f t="shared" si="2"/>
        <v>4033555</v>
      </c>
      <c r="O12" s="47">
        <f t="shared" si="1"/>
        <v>374.51764159702878</v>
      </c>
      <c r="P12" s="9"/>
    </row>
    <row r="13" spans="1:133">
      <c r="A13" s="12"/>
      <c r="B13" s="44">
        <v>519</v>
      </c>
      <c r="C13" s="20" t="s">
        <v>70</v>
      </c>
      <c r="D13" s="46">
        <v>409804</v>
      </c>
      <c r="E13" s="46">
        <v>0</v>
      </c>
      <c r="F13" s="46">
        <v>0</v>
      </c>
      <c r="G13" s="46">
        <v>2231636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2641440</v>
      </c>
      <c r="O13" s="47">
        <f t="shared" si="1"/>
        <v>245.25905292479109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SUM(D15:D17)</f>
        <v>5991935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5991935</v>
      </c>
      <c r="O14" s="43">
        <f t="shared" si="1"/>
        <v>556.35422469823584</v>
      </c>
      <c r="P14" s="10"/>
    </row>
    <row r="15" spans="1:133">
      <c r="A15" s="12"/>
      <c r="B15" s="44">
        <v>521</v>
      </c>
      <c r="C15" s="20" t="s">
        <v>25</v>
      </c>
      <c r="D15" s="46">
        <v>3549271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3549271</v>
      </c>
      <c r="O15" s="47">
        <f t="shared" si="1"/>
        <v>329.55162488393688</v>
      </c>
      <c r="P15" s="9"/>
    </row>
    <row r="16" spans="1:133">
      <c r="A16" s="12"/>
      <c r="B16" s="44">
        <v>522</v>
      </c>
      <c r="C16" s="20" t="s">
        <v>26</v>
      </c>
      <c r="D16" s="46">
        <v>2313356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2313356</v>
      </c>
      <c r="O16" s="47">
        <f t="shared" si="1"/>
        <v>214.7962859795729</v>
      </c>
      <c r="P16" s="9"/>
    </row>
    <row r="17" spans="1:16">
      <c r="A17" s="12"/>
      <c r="B17" s="44">
        <v>524</v>
      </c>
      <c r="C17" s="20" t="s">
        <v>27</v>
      </c>
      <c r="D17" s="46">
        <v>129308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129308</v>
      </c>
      <c r="O17" s="47">
        <f t="shared" si="1"/>
        <v>12.006313834726091</v>
      </c>
      <c r="P17" s="9"/>
    </row>
    <row r="18" spans="1:16" ht="15.75">
      <c r="A18" s="28" t="s">
        <v>28</v>
      </c>
      <c r="B18" s="29"/>
      <c r="C18" s="30"/>
      <c r="D18" s="31">
        <f t="shared" ref="D18:M18" si="5">SUM(D19:D24)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6152456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2010283</v>
      </c>
      <c r="N18" s="42">
        <f t="shared" si="4"/>
        <v>8162739</v>
      </c>
      <c r="O18" s="43">
        <f t="shared" si="1"/>
        <v>757.91448467966575</v>
      </c>
      <c r="P18" s="10"/>
    </row>
    <row r="19" spans="1:16">
      <c r="A19" s="12"/>
      <c r="B19" s="44">
        <v>532</v>
      </c>
      <c r="C19" s="20" t="s">
        <v>93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2010283</v>
      </c>
      <c r="N19" s="46">
        <f t="shared" si="4"/>
        <v>2010283</v>
      </c>
      <c r="O19" s="47">
        <f t="shared" si="1"/>
        <v>186.65580315691736</v>
      </c>
      <c r="P19" s="9"/>
    </row>
    <row r="20" spans="1:16">
      <c r="A20" s="12"/>
      <c r="B20" s="44">
        <v>533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1206024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1206024</v>
      </c>
      <c r="O20" s="47">
        <f t="shared" si="1"/>
        <v>111.97994428969359</v>
      </c>
      <c r="P20" s="9"/>
    </row>
    <row r="21" spans="1:16">
      <c r="A21" s="12"/>
      <c r="B21" s="44">
        <v>534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1980498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1980498</v>
      </c>
      <c r="O21" s="47">
        <f t="shared" si="1"/>
        <v>183.89025069637884</v>
      </c>
      <c r="P21" s="9"/>
    </row>
    <row r="22" spans="1:16">
      <c r="A22" s="12"/>
      <c r="B22" s="44">
        <v>535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1506792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1506792</v>
      </c>
      <c r="O22" s="47">
        <f t="shared" si="1"/>
        <v>139.90640668523676</v>
      </c>
      <c r="P22" s="9"/>
    </row>
    <row r="23" spans="1:16">
      <c r="A23" s="12"/>
      <c r="B23" s="44">
        <v>536</v>
      </c>
      <c r="C23" s="20" t="s">
        <v>72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1275258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1275258</v>
      </c>
      <c r="O23" s="47">
        <f t="shared" si="1"/>
        <v>118.408356545961</v>
      </c>
      <c r="P23" s="9"/>
    </row>
    <row r="24" spans="1:16">
      <c r="A24" s="12"/>
      <c r="B24" s="44">
        <v>539</v>
      </c>
      <c r="C24" s="20" t="s">
        <v>52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183884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183884</v>
      </c>
      <c r="O24" s="47">
        <f t="shared" si="1"/>
        <v>17.073723305478179</v>
      </c>
      <c r="P24" s="9"/>
    </row>
    <row r="25" spans="1:16" ht="15.75">
      <c r="A25" s="28" t="s">
        <v>33</v>
      </c>
      <c r="B25" s="29"/>
      <c r="C25" s="30"/>
      <c r="D25" s="31">
        <f t="shared" ref="D25:M25" si="6">SUM(D26:D28)</f>
        <v>792401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1559458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2351859</v>
      </c>
      <c r="O25" s="43">
        <f t="shared" si="1"/>
        <v>218.37130919220056</v>
      </c>
      <c r="P25" s="10"/>
    </row>
    <row r="26" spans="1:16">
      <c r="A26" s="12"/>
      <c r="B26" s="44">
        <v>541</v>
      </c>
      <c r="C26" s="20" t="s">
        <v>73</v>
      </c>
      <c r="D26" s="46">
        <v>782191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782191</v>
      </c>
      <c r="O26" s="47">
        <f t="shared" si="1"/>
        <v>72.626833797585888</v>
      </c>
      <c r="P26" s="9"/>
    </row>
    <row r="27" spans="1:16">
      <c r="A27" s="12"/>
      <c r="B27" s="44">
        <v>542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1559458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1559458</v>
      </c>
      <c r="O27" s="47">
        <f t="shared" si="1"/>
        <v>144.79647168059424</v>
      </c>
      <c r="P27" s="9"/>
    </row>
    <row r="28" spans="1:16">
      <c r="A28" s="12"/>
      <c r="B28" s="44">
        <v>549</v>
      </c>
      <c r="C28" s="20" t="s">
        <v>74</v>
      </c>
      <c r="D28" s="46">
        <v>10210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10210</v>
      </c>
      <c r="O28" s="47">
        <f t="shared" si="1"/>
        <v>0.94800371402042716</v>
      </c>
      <c r="P28" s="9"/>
    </row>
    <row r="29" spans="1:16" ht="15.75">
      <c r="A29" s="28" t="s">
        <v>36</v>
      </c>
      <c r="B29" s="29"/>
      <c r="C29" s="30"/>
      <c r="D29" s="31">
        <f t="shared" ref="D29:M29" si="8">SUM(D30:D30)</f>
        <v>0</v>
      </c>
      <c r="E29" s="31">
        <f t="shared" si="8"/>
        <v>97330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97330</v>
      </c>
      <c r="O29" s="43">
        <f t="shared" si="1"/>
        <v>9.0371402042711235</v>
      </c>
      <c r="P29" s="10"/>
    </row>
    <row r="30" spans="1:16">
      <c r="A30" s="13"/>
      <c r="B30" s="45">
        <v>559</v>
      </c>
      <c r="C30" s="21" t="s">
        <v>39</v>
      </c>
      <c r="D30" s="46">
        <v>0</v>
      </c>
      <c r="E30" s="46">
        <v>97330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97330</v>
      </c>
      <c r="O30" s="47">
        <f t="shared" si="1"/>
        <v>9.0371402042711235</v>
      </c>
      <c r="P30" s="9"/>
    </row>
    <row r="31" spans="1:16" ht="15.75">
      <c r="A31" s="28" t="s">
        <v>40</v>
      </c>
      <c r="B31" s="29"/>
      <c r="C31" s="30"/>
      <c r="D31" s="31">
        <f t="shared" ref="D31:M31" si="9">SUM(D32:D32)</f>
        <v>33104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33104</v>
      </c>
      <c r="O31" s="43">
        <f t="shared" si="1"/>
        <v>3.0737233054781803</v>
      </c>
      <c r="P31" s="10"/>
    </row>
    <row r="32" spans="1:16">
      <c r="A32" s="12"/>
      <c r="B32" s="44">
        <v>569</v>
      </c>
      <c r="C32" s="20" t="s">
        <v>41</v>
      </c>
      <c r="D32" s="46">
        <v>33104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33104</v>
      </c>
      <c r="O32" s="47">
        <f t="shared" si="1"/>
        <v>3.0737233054781803</v>
      </c>
      <c r="P32" s="9"/>
    </row>
    <row r="33" spans="1:119" ht="15.75">
      <c r="A33" s="28" t="s">
        <v>42</v>
      </c>
      <c r="B33" s="29"/>
      <c r="C33" s="30"/>
      <c r="D33" s="31">
        <f t="shared" ref="D33:M33" si="11">SUM(D34:D36)</f>
        <v>563282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243816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807098</v>
      </c>
      <c r="O33" s="43">
        <f t="shared" si="1"/>
        <v>74.939461467038072</v>
      </c>
      <c r="P33" s="9"/>
    </row>
    <row r="34" spans="1:119">
      <c r="A34" s="12"/>
      <c r="B34" s="44">
        <v>572</v>
      </c>
      <c r="C34" s="20" t="s">
        <v>75</v>
      </c>
      <c r="D34" s="46">
        <v>439874</v>
      </c>
      <c r="E34" s="46">
        <v>0</v>
      </c>
      <c r="F34" s="46">
        <v>0</v>
      </c>
      <c r="G34" s="46">
        <v>0</v>
      </c>
      <c r="H34" s="46">
        <v>0</v>
      </c>
      <c r="I34" s="46">
        <v>243816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683690</v>
      </c>
      <c r="O34" s="47">
        <f t="shared" si="1"/>
        <v>63.480965645311052</v>
      </c>
      <c r="P34" s="9"/>
    </row>
    <row r="35" spans="1:119">
      <c r="A35" s="12"/>
      <c r="B35" s="44">
        <v>573</v>
      </c>
      <c r="C35" s="20" t="s">
        <v>44</v>
      </c>
      <c r="D35" s="46">
        <v>106562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106562</v>
      </c>
      <c r="O35" s="47">
        <f t="shared" si="1"/>
        <v>9.8943361188486545</v>
      </c>
      <c r="P35" s="9"/>
    </row>
    <row r="36" spans="1:119">
      <c r="A36" s="12"/>
      <c r="B36" s="44">
        <v>579</v>
      </c>
      <c r="C36" s="20" t="s">
        <v>46</v>
      </c>
      <c r="D36" s="46">
        <v>16846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16846</v>
      </c>
      <c r="O36" s="47">
        <f t="shared" si="1"/>
        <v>1.5641597028783658</v>
      </c>
      <c r="P36" s="9"/>
    </row>
    <row r="37" spans="1:119" ht="15.75">
      <c r="A37" s="28" t="s">
        <v>77</v>
      </c>
      <c r="B37" s="29"/>
      <c r="C37" s="30"/>
      <c r="D37" s="31">
        <f t="shared" ref="D37:M37" si="12">SUM(D38:D39)</f>
        <v>286958</v>
      </c>
      <c r="E37" s="31">
        <f t="shared" si="12"/>
        <v>92628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1134613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181203</v>
      </c>
      <c r="N37" s="31">
        <f t="shared" si="10"/>
        <v>1695402</v>
      </c>
      <c r="O37" s="43">
        <f t="shared" si="1"/>
        <v>157.41894150417826</v>
      </c>
      <c r="P37" s="9"/>
    </row>
    <row r="38" spans="1:119">
      <c r="A38" s="12"/>
      <c r="B38" s="44">
        <v>581</v>
      </c>
      <c r="C38" s="20" t="s">
        <v>78</v>
      </c>
      <c r="D38" s="46">
        <v>286958</v>
      </c>
      <c r="E38" s="46">
        <v>92628</v>
      </c>
      <c r="F38" s="46">
        <v>0</v>
      </c>
      <c r="G38" s="46">
        <v>0</v>
      </c>
      <c r="H38" s="46">
        <v>0</v>
      </c>
      <c r="I38" s="46">
        <v>1134613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1514199</v>
      </c>
      <c r="O38" s="47">
        <f t="shared" si="1"/>
        <v>140.59415041782731</v>
      </c>
      <c r="P38" s="9"/>
    </row>
    <row r="39" spans="1:119" ht="15.75" thickBot="1">
      <c r="A39" s="12"/>
      <c r="B39" s="44">
        <v>590</v>
      </c>
      <c r="C39" s="20" t="s">
        <v>94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181203</v>
      </c>
      <c r="N39" s="46">
        <f t="shared" si="10"/>
        <v>181203</v>
      </c>
      <c r="O39" s="47">
        <f t="shared" si="1"/>
        <v>16.824791086350974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SUM(D5,D14,D18,D25,D29,D31,D33,D37)</f>
        <v>9856964</v>
      </c>
      <c r="E40" s="15">
        <f t="shared" si="13"/>
        <v>189958</v>
      </c>
      <c r="F40" s="15">
        <f t="shared" si="13"/>
        <v>0</v>
      </c>
      <c r="G40" s="15">
        <f t="shared" si="13"/>
        <v>2489522</v>
      </c>
      <c r="H40" s="15">
        <f t="shared" si="13"/>
        <v>0</v>
      </c>
      <c r="I40" s="15">
        <f t="shared" si="13"/>
        <v>9558172</v>
      </c>
      <c r="J40" s="15">
        <f t="shared" si="13"/>
        <v>0</v>
      </c>
      <c r="K40" s="15">
        <f t="shared" si="13"/>
        <v>4033555</v>
      </c>
      <c r="L40" s="15">
        <f t="shared" si="13"/>
        <v>0</v>
      </c>
      <c r="M40" s="15">
        <f t="shared" si="13"/>
        <v>2191486</v>
      </c>
      <c r="N40" s="15">
        <f t="shared" si="10"/>
        <v>28319657</v>
      </c>
      <c r="O40" s="37">
        <f t="shared" si="1"/>
        <v>2629.4946146703805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97</v>
      </c>
      <c r="M42" s="93"/>
      <c r="N42" s="93"/>
      <c r="O42" s="41">
        <v>10770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55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1860577</v>
      </c>
      <c r="E5" s="26">
        <f t="shared" si="0"/>
        <v>0</v>
      </c>
      <c r="F5" s="26">
        <f t="shared" si="0"/>
        <v>0</v>
      </c>
      <c r="G5" s="26">
        <f t="shared" si="0"/>
        <v>834582</v>
      </c>
      <c r="H5" s="26">
        <f t="shared" si="0"/>
        <v>0</v>
      </c>
      <c r="I5" s="26">
        <f t="shared" si="0"/>
        <v>427258</v>
      </c>
      <c r="J5" s="26">
        <f t="shared" si="0"/>
        <v>0</v>
      </c>
      <c r="K5" s="26">
        <f t="shared" si="0"/>
        <v>3757102</v>
      </c>
      <c r="L5" s="26">
        <f t="shared" si="0"/>
        <v>0</v>
      </c>
      <c r="M5" s="26">
        <f t="shared" si="0"/>
        <v>0</v>
      </c>
      <c r="N5" s="27">
        <f>SUM(D5:M5)</f>
        <v>6879519</v>
      </c>
      <c r="O5" s="32">
        <f t="shared" ref="O5:O40" si="1">(N5/O$42)</f>
        <v>641.56663247225595</v>
      </c>
      <c r="P5" s="6"/>
    </row>
    <row r="6" spans="1:133">
      <c r="A6" s="12"/>
      <c r="B6" s="44">
        <v>511</v>
      </c>
      <c r="C6" s="20" t="s">
        <v>63</v>
      </c>
      <c r="D6" s="46">
        <v>229421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229421</v>
      </c>
      <c r="O6" s="47">
        <f t="shared" si="1"/>
        <v>21.395225216823651</v>
      </c>
      <c r="P6" s="9"/>
    </row>
    <row r="7" spans="1:133">
      <c r="A7" s="12"/>
      <c r="B7" s="44">
        <v>512</v>
      </c>
      <c r="C7" s="20" t="s">
        <v>19</v>
      </c>
      <c r="D7" s="46">
        <v>215517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215517</v>
      </c>
      <c r="O7" s="47">
        <f t="shared" si="1"/>
        <v>20.09857316049613</v>
      </c>
      <c r="P7" s="9"/>
    </row>
    <row r="8" spans="1:133">
      <c r="A8" s="12"/>
      <c r="B8" s="44">
        <v>513</v>
      </c>
      <c r="C8" s="20" t="s">
        <v>69</v>
      </c>
      <c r="D8" s="46">
        <v>467784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467784</v>
      </c>
      <c r="O8" s="47">
        <f t="shared" si="1"/>
        <v>43.624358854798096</v>
      </c>
      <c r="P8" s="9"/>
    </row>
    <row r="9" spans="1:133">
      <c r="A9" s="12"/>
      <c r="B9" s="44">
        <v>514</v>
      </c>
      <c r="C9" s="20" t="s">
        <v>20</v>
      </c>
      <c r="D9" s="46">
        <v>93305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93305</v>
      </c>
      <c r="O9" s="47">
        <f t="shared" si="1"/>
        <v>8.7013895365103053</v>
      </c>
      <c r="P9" s="9"/>
    </row>
    <row r="10" spans="1:133">
      <c r="A10" s="12"/>
      <c r="B10" s="44">
        <v>516</v>
      </c>
      <c r="C10" s="20" t="s">
        <v>60</v>
      </c>
      <c r="D10" s="46">
        <v>96058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96058</v>
      </c>
      <c r="O10" s="47">
        <f t="shared" si="1"/>
        <v>8.9581273897230247</v>
      </c>
      <c r="P10" s="9"/>
    </row>
    <row r="11" spans="1:133">
      <c r="A11" s="12"/>
      <c r="B11" s="44">
        <v>517</v>
      </c>
      <c r="C11" s="20" t="s">
        <v>21</v>
      </c>
      <c r="D11" s="46">
        <v>210698</v>
      </c>
      <c r="E11" s="46">
        <v>0</v>
      </c>
      <c r="F11" s="46">
        <v>0</v>
      </c>
      <c r="G11" s="46">
        <v>364464</v>
      </c>
      <c r="H11" s="46">
        <v>0</v>
      </c>
      <c r="I11" s="46">
        <v>427258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1002420</v>
      </c>
      <c r="O11" s="47">
        <f t="shared" si="1"/>
        <v>93.483167024153687</v>
      </c>
      <c r="P11" s="9"/>
    </row>
    <row r="12" spans="1:133">
      <c r="A12" s="12"/>
      <c r="B12" s="44">
        <v>518</v>
      </c>
      <c r="C12" s="20" t="s">
        <v>22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3757102</v>
      </c>
      <c r="L12" s="46">
        <v>0</v>
      </c>
      <c r="M12" s="46">
        <v>0</v>
      </c>
      <c r="N12" s="46">
        <f t="shared" si="2"/>
        <v>3757102</v>
      </c>
      <c r="O12" s="47">
        <f t="shared" si="1"/>
        <v>350.37787932481581</v>
      </c>
      <c r="P12" s="9"/>
    </row>
    <row r="13" spans="1:133">
      <c r="A13" s="12"/>
      <c r="B13" s="44">
        <v>519</v>
      </c>
      <c r="C13" s="20" t="s">
        <v>70</v>
      </c>
      <c r="D13" s="46">
        <v>547794</v>
      </c>
      <c r="E13" s="46">
        <v>0</v>
      </c>
      <c r="F13" s="46">
        <v>0</v>
      </c>
      <c r="G13" s="46">
        <v>470118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1017912</v>
      </c>
      <c r="O13" s="47">
        <f t="shared" si="1"/>
        <v>94.927911964935191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SUM(D15:D17)</f>
        <v>5957234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41825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5999059</v>
      </c>
      <c r="O14" s="43">
        <f t="shared" si="1"/>
        <v>559.45714818614192</v>
      </c>
      <c r="P14" s="10"/>
    </row>
    <row r="15" spans="1:133">
      <c r="A15" s="12"/>
      <c r="B15" s="44">
        <v>521</v>
      </c>
      <c r="C15" s="20" t="s">
        <v>25</v>
      </c>
      <c r="D15" s="46">
        <v>3552924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3552924</v>
      </c>
      <c r="O15" s="47">
        <f t="shared" si="1"/>
        <v>331.33675277441017</v>
      </c>
      <c r="P15" s="9"/>
    </row>
    <row r="16" spans="1:133">
      <c r="A16" s="12"/>
      <c r="B16" s="44">
        <v>522</v>
      </c>
      <c r="C16" s="20" t="s">
        <v>26</v>
      </c>
      <c r="D16" s="46">
        <v>2238292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2238292</v>
      </c>
      <c r="O16" s="47">
        <f t="shared" si="1"/>
        <v>208.73748018278468</v>
      </c>
      <c r="P16" s="9"/>
    </row>
    <row r="17" spans="1:16">
      <c r="A17" s="12"/>
      <c r="B17" s="44">
        <v>524</v>
      </c>
      <c r="C17" s="20" t="s">
        <v>27</v>
      </c>
      <c r="D17" s="46">
        <v>166018</v>
      </c>
      <c r="E17" s="46">
        <v>0</v>
      </c>
      <c r="F17" s="46">
        <v>0</v>
      </c>
      <c r="G17" s="46">
        <v>0</v>
      </c>
      <c r="H17" s="46">
        <v>0</v>
      </c>
      <c r="I17" s="46">
        <v>41825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207843</v>
      </c>
      <c r="O17" s="47">
        <f t="shared" si="1"/>
        <v>19.382915228947123</v>
      </c>
      <c r="P17" s="9"/>
    </row>
    <row r="18" spans="1:16" ht="15.75">
      <c r="A18" s="28" t="s">
        <v>28</v>
      </c>
      <c r="B18" s="29"/>
      <c r="C18" s="30"/>
      <c r="D18" s="31">
        <f t="shared" ref="D18:M18" si="5">SUM(D19:D24)</f>
        <v>467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7930181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2351193</v>
      </c>
      <c r="N18" s="42">
        <f t="shared" si="4"/>
        <v>10281841</v>
      </c>
      <c r="O18" s="43">
        <f t="shared" si="1"/>
        <v>958.85862165438778</v>
      </c>
      <c r="P18" s="10"/>
    </row>
    <row r="19" spans="1:16">
      <c r="A19" s="12"/>
      <c r="B19" s="44">
        <v>532</v>
      </c>
      <c r="C19" s="20" t="s">
        <v>93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2351193</v>
      </c>
      <c r="N19" s="46">
        <f t="shared" si="4"/>
        <v>2351193</v>
      </c>
      <c r="O19" s="47">
        <f t="shared" si="1"/>
        <v>219.26634337405577</v>
      </c>
      <c r="P19" s="9"/>
    </row>
    <row r="20" spans="1:16">
      <c r="A20" s="12"/>
      <c r="B20" s="44">
        <v>533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1424912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1424912</v>
      </c>
      <c r="O20" s="47">
        <f t="shared" si="1"/>
        <v>132.88370791756037</v>
      </c>
      <c r="P20" s="9"/>
    </row>
    <row r="21" spans="1:16">
      <c r="A21" s="12"/>
      <c r="B21" s="44">
        <v>534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1914760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1914760</v>
      </c>
      <c r="O21" s="47">
        <f t="shared" si="1"/>
        <v>178.56569989741678</v>
      </c>
      <c r="P21" s="9"/>
    </row>
    <row r="22" spans="1:16">
      <c r="A22" s="12"/>
      <c r="B22" s="44">
        <v>535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1533261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1533261</v>
      </c>
      <c r="O22" s="47">
        <f t="shared" si="1"/>
        <v>142.98806304205914</v>
      </c>
      <c r="P22" s="9"/>
    </row>
    <row r="23" spans="1:16">
      <c r="A23" s="12"/>
      <c r="B23" s="44">
        <v>536</v>
      </c>
      <c r="C23" s="20" t="s">
        <v>72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3057248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3057248</v>
      </c>
      <c r="O23" s="47">
        <f t="shared" si="1"/>
        <v>285.11125617830828</v>
      </c>
      <c r="P23" s="9"/>
    </row>
    <row r="24" spans="1:16">
      <c r="A24" s="12"/>
      <c r="B24" s="44">
        <v>539</v>
      </c>
      <c r="C24" s="20" t="s">
        <v>52</v>
      </c>
      <c r="D24" s="46">
        <v>467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467</v>
      </c>
      <c r="O24" s="47">
        <f t="shared" si="1"/>
        <v>4.355124498741024E-2</v>
      </c>
      <c r="P24" s="9"/>
    </row>
    <row r="25" spans="1:16" ht="15.75">
      <c r="A25" s="28" t="s">
        <v>33</v>
      </c>
      <c r="B25" s="29"/>
      <c r="C25" s="30"/>
      <c r="D25" s="31">
        <f t="shared" ref="D25:M25" si="6">SUM(D26:D28)</f>
        <v>1049281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1630808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2680089</v>
      </c>
      <c r="O25" s="43">
        <f t="shared" si="1"/>
        <v>249.93835680313344</v>
      </c>
      <c r="P25" s="10"/>
    </row>
    <row r="26" spans="1:16">
      <c r="A26" s="12"/>
      <c r="B26" s="44">
        <v>541</v>
      </c>
      <c r="C26" s="20" t="s">
        <v>73</v>
      </c>
      <c r="D26" s="46">
        <v>1042628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1042628</v>
      </c>
      <c r="O26" s="47">
        <f t="shared" si="1"/>
        <v>97.232863937330976</v>
      </c>
      <c r="P26" s="9"/>
    </row>
    <row r="27" spans="1:16">
      <c r="A27" s="12"/>
      <c r="B27" s="44">
        <v>542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1630808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1630808</v>
      </c>
      <c r="O27" s="47">
        <f t="shared" si="1"/>
        <v>152.08505082532872</v>
      </c>
      <c r="P27" s="9"/>
    </row>
    <row r="28" spans="1:16">
      <c r="A28" s="12"/>
      <c r="B28" s="44">
        <v>549</v>
      </c>
      <c r="C28" s="20" t="s">
        <v>74</v>
      </c>
      <c r="D28" s="46">
        <v>6653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6653</v>
      </c>
      <c r="O28" s="47">
        <f t="shared" si="1"/>
        <v>0.62044204047374807</v>
      </c>
      <c r="P28" s="9"/>
    </row>
    <row r="29" spans="1:16" ht="15.75">
      <c r="A29" s="28" t="s">
        <v>36</v>
      </c>
      <c r="B29" s="29"/>
      <c r="C29" s="30"/>
      <c r="D29" s="31">
        <f t="shared" ref="D29:M29" si="8">SUM(D30:D30)</f>
        <v>0</v>
      </c>
      <c r="E29" s="31">
        <f t="shared" si="8"/>
        <v>298292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298292</v>
      </c>
      <c r="O29" s="43">
        <f t="shared" si="1"/>
        <v>27.81796139140166</v>
      </c>
      <c r="P29" s="10"/>
    </row>
    <row r="30" spans="1:16">
      <c r="A30" s="13"/>
      <c r="B30" s="45">
        <v>559</v>
      </c>
      <c r="C30" s="21" t="s">
        <v>39</v>
      </c>
      <c r="D30" s="46">
        <v>0</v>
      </c>
      <c r="E30" s="46">
        <v>298292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298292</v>
      </c>
      <c r="O30" s="47">
        <f t="shared" si="1"/>
        <v>27.81796139140166</v>
      </c>
      <c r="P30" s="9"/>
    </row>
    <row r="31" spans="1:16" ht="15.75">
      <c r="A31" s="28" t="s">
        <v>40</v>
      </c>
      <c r="B31" s="29"/>
      <c r="C31" s="30"/>
      <c r="D31" s="31">
        <f t="shared" ref="D31:M31" si="9">SUM(D32:D32)</f>
        <v>34219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34219</v>
      </c>
      <c r="O31" s="43">
        <f t="shared" si="1"/>
        <v>3.1911778420218222</v>
      </c>
      <c r="P31" s="10"/>
    </row>
    <row r="32" spans="1:16">
      <c r="A32" s="12"/>
      <c r="B32" s="44">
        <v>569</v>
      </c>
      <c r="C32" s="20" t="s">
        <v>41</v>
      </c>
      <c r="D32" s="46">
        <v>34219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34219</v>
      </c>
      <c r="O32" s="47">
        <f t="shared" si="1"/>
        <v>3.1911778420218222</v>
      </c>
      <c r="P32" s="9"/>
    </row>
    <row r="33" spans="1:119" ht="15.75">
      <c r="A33" s="28" t="s">
        <v>42</v>
      </c>
      <c r="B33" s="29"/>
      <c r="C33" s="30"/>
      <c r="D33" s="31">
        <f t="shared" ref="D33:M33" si="11">SUM(D34:D36)</f>
        <v>627325</v>
      </c>
      <c r="E33" s="31">
        <f t="shared" si="11"/>
        <v>0</v>
      </c>
      <c r="F33" s="31">
        <f t="shared" si="11"/>
        <v>0</v>
      </c>
      <c r="G33" s="31">
        <f t="shared" si="11"/>
        <v>68160</v>
      </c>
      <c r="H33" s="31">
        <f t="shared" si="11"/>
        <v>0</v>
      </c>
      <c r="I33" s="31">
        <f t="shared" si="11"/>
        <v>278917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974402</v>
      </c>
      <c r="O33" s="43">
        <f t="shared" si="1"/>
        <v>90.870278839876903</v>
      </c>
      <c r="P33" s="9"/>
    </row>
    <row r="34" spans="1:119">
      <c r="A34" s="12"/>
      <c r="B34" s="44">
        <v>572</v>
      </c>
      <c r="C34" s="20" t="s">
        <v>75</v>
      </c>
      <c r="D34" s="46">
        <v>415402</v>
      </c>
      <c r="E34" s="46">
        <v>0</v>
      </c>
      <c r="F34" s="46">
        <v>0</v>
      </c>
      <c r="G34" s="46">
        <v>0</v>
      </c>
      <c r="H34" s="46">
        <v>0</v>
      </c>
      <c r="I34" s="46">
        <v>278917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694319</v>
      </c>
      <c r="O34" s="47">
        <f t="shared" si="1"/>
        <v>64.750442973048592</v>
      </c>
      <c r="P34" s="9"/>
    </row>
    <row r="35" spans="1:119">
      <c r="A35" s="12"/>
      <c r="B35" s="44">
        <v>573</v>
      </c>
      <c r="C35" s="20" t="s">
        <v>44</v>
      </c>
      <c r="D35" s="46">
        <v>187165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187165</v>
      </c>
      <c r="O35" s="47">
        <f t="shared" si="1"/>
        <v>17.454536976592372</v>
      </c>
      <c r="P35" s="9"/>
    </row>
    <row r="36" spans="1:119">
      <c r="A36" s="12"/>
      <c r="B36" s="44">
        <v>579</v>
      </c>
      <c r="C36" s="20" t="s">
        <v>46</v>
      </c>
      <c r="D36" s="46">
        <v>24758</v>
      </c>
      <c r="E36" s="46">
        <v>0</v>
      </c>
      <c r="F36" s="46">
        <v>0</v>
      </c>
      <c r="G36" s="46">
        <v>68160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92918</v>
      </c>
      <c r="O36" s="47">
        <f t="shared" si="1"/>
        <v>8.6652988902359418</v>
      </c>
      <c r="P36" s="9"/>
    </row>
    <row r="37" spans="1:119" ht="15.75">
      <c r="A37" s="28" t="s">
        <v>77</v>
      </c>
      <c r="B37" s="29"/>
      <c r="C37" s="30"/>
      <c r="D37" s="31">
        <f t="shared" ref="D37:M37" si="12">SUM(D38:D39)</f>
        <v>427962</v>
      </c>
      <c r="E37" s="31">
        <f t="shared" si="12"/>
        <v>121861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1083757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176449</v>
      </c>
      <c r="N37" s="31">
        <f t="shared" si="10"/>
        <v>1810029</v>
      </c>
      <c r="O37" s="43">
        <f t="shared" si="1"/>
        <v>168.79875034971556</v>
      </c>
      <c r="P37" s="9"/>
    </row>
    <row r="38" spans="1:119">
      <c r="A38" s="12"/>
      <c r="B38" s="44">
        <v>581</v>
      </c>
      <c r="C38" s="20" t="s">
        <v>78</v>
      </c>
      <c r="D38" s="46">
        <v>427962</v>
      </c>
      <c r="E38" s="46">
        <v>121861</v>
      </c>
      <c r="F38" s="46">
        <v>0</v>
      </c>
      <c r="G38" s="46">
        <v>0</v>
      </c>
      <c r="H38" s="46">
        <v>0</v>
      </c>
      <c r="I38" s="46">
        <v>1083757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1633580</v>
      </c>
      <c r="O38" s="47">
        <f t="shared" si="1"/>
        <v>152.3435605707358</v>
      </c>
      <c r="P38" s="9"/>
    </row>
    <row r="39" spans="1:119" ht="15.75" thickBot="1">
      <c r="A39" s="12"/>
      <c r="B39" s="44">
        <v>590</v>
      </c>
      <c r="C39" s="20" t="s">
        <v>94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176449</v>
      </c>
      <c r="N39" s="46">
        <f t="shared" si="10"/>
        <v>176449</v>
      </c>
      <c r="O39" s="47">
        <f t="shared" si="1"/>
        <v>16.455189778979761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SUM(D5,D14,D18,D25,D29,D31,D33,D37)</f>
        <v>9957065</v>
      </c>
      <c r="E40" s="15">
        <f t="shared" si="13"/>
        <v>420153</v>
      </c>
      <c r="F40" s="15">
        <f t="shared" si="13"/>
        <v>0</v>
      </c>
      <c r="G40" s="15">
        <f t="shared" si="13"/>
        <v>902742</v>
      </c>
      <c r="H40" s="15">
        <f t="shared" si="13"/>
        <v>0</v>
      </c>
      <c r="I40" s="15">
        <f t="shared" si="13"/>
        <v>11392746</v>
      </c>
      <c r="J40" s="15">
        <f t="shared" si="13"/>
        <v>0</v>
      </c>
      <c r="K40" s="15">
        <f t="shared" si="13"/>
        <v>3757102</v>
      </c>
      <c r="L40" s="15">
        <f t="shared" si="13"/>
        <v>0</v>
      </c>
      <c r="M40" s="15">
        <f t="shared" si="13"/>
        <v>2527642</v>
      </c>
      <c r="N40" s="15">
        <f t="shared" si="10"/>
        <v>28957450</v>
      </c>
      <c r="O40" s="37">
        <f t="shared" si="1"/>
        <v>2700.4989275389348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95</v>
      </c>
      <c r="M42" s="93"/>
      <c r="N42" s="93"/>
      <c r="O42" s="41">
        <v>10723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55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1468295</v>
      </c>
      <c r="E5" s="26">
        <f t="shared" si="0"/>
        <v>0</v>
      </c>
      <c r="F5" s="26">
        <f t="shared" si="0"/>
        <v>2803384</v>
      </c>
      <c r="G5" s="26">
        <f t="shared" si="0"/>
        <v>0</v>
      </c>
      <c r="H5" s="26">
        <f t="shared" si="0"/>
        <v>0</v>
      </c>
      <c r="I5" s="26">
        <f t="shared" si="0"/>
        <v>449523</v>
      </c>
      <c r="J5" s="26">
        <f t="shared" si="0"/>
        <v>0</v>
      </c>
      <c r="K5" s="26">
        <f t="shared" si="0"/>
        <v>3556363</v>
      </c>
      <c r="L5" s="26">
        <f t="shared" si="0"/>
        <v>0</v>
      </c>
      <c r="M5" s="26">
        <f t="shared" si="0"/>
        <v>0</v>
      </c>
      <c r="N5" s="27">
        <f>SUM(D5:M5)</f>
        <v>8277565</v>
      </c>
      <c r="O5" s="32">
        <f t="shared" ref="O5:O37" si="1">(N5/O$39)</f>
        <v>777.30913700816973</v>
      </c>
      <c r="P5" s="6"/>
    </row>
    <row r="6" spans="1:133">
      <c r="A6" s="12"/>
      <c r="B6" s="44">
        <v>511</v>
      </c>
      <c r="C6" s="20" t="s">
        <v>63</v>
      </c>
      <c r="D6" s="46">
        <v>194463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194463</v>
      </c>
      <c r="O6" s="47">
        <f t="shared" si="1"/>
        <v>18.261151281810498</v>
      </c>
      <c r="P6" s="9"/>
    </row>
    <row r="7" spans="1:133">
      <c r="A7" s="12"/>
      <c r="B7" s="44">
        <v>512</v>
      </c>
      <c r="C7" s="20" t="s">
        <v>19</v>
      </c>
      <c r="D7" s="46">
        <v>317143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317143</v>
      </c>
      <c r="O7" s="47">
        <f t="shared" si="1"/>
        <v>29.781481829279745</v>
      </c>
      <c r="P7" s="9"/>
    </row>
    <row r="8" spans="1:133">
      <c r="A8" s="12"/>
      <c r="B8" s="44">
        <v>513</v>
      </c>
      <c r="C8" s="20" t="s">
        <v>69</v>
      </c>
      <c r="D8" s="46">
        <v>428028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299881</v>
      </c>
      <c r="L8" s="46">
        <v>0</v>
      </c>
      <c r="M8" s="46">
        <v>0</v>
      </c>
      <c r="N8" s="46">
        <f t="shared" si="2"/>
        <v>727909</v>
      </c>
      <c r="O8" s="47">
        <f t="shared" si="1"/>
        <v>68.354681190722133</v>
      </c>
      <c r="P8" s="9"/>
    </row>
    <row r="9" spans="1:133">
      <c r="A9" s="12"/>
      <c r="B9" s="44">
        <v>514</v>
      </c>
      <c r="C9" s="20" t="s">
        <v>20</v>
      </c>
      <c r="D9" s="46">
        <v>108754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108754</v>
      </c>
      <c r="O9" s="47">
        <f t="shared" si="1"/>
        <v>10.212602122265002</v>
      </c>
      <c r="P9" s="9"/>
    </row>
    <row r="10" spans="1:133">
      <c r="A10" s="12"/>
      <c r="B10" s="44">
        <v>516</v>
      </c>
      <c r="C10" s="20" t="s">
        <v>60</v>
      </c>
      <c r="D10" s="46">
        <v>6787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6787</v>
      </c>
      <c r="O10" s="47">
        <f t="shared" si="1"/>
        <v>0.63733683913982531</v>
      </c>
      <c r="P10" s="9"/>
    </row>
    <row r="11" spans="1:133">
      <c r="A11" s="12"/>
      <c r="B11" s="44">
        <v>517</v>
      </c>
      <c r="C11" s="20" t="s">
        <v>21</v>
      </c>
      <c r="D11" s="46">
        <v>266695</v>
      </c>
      <c r="E11" s="46">
        <v>0</v>
      </c>
      <c r="F11" s="46">
        <v>371068</v>
      </c>
      <c r="G11" s="46">
        <v>0</v>
      </c>
      <c r="H11" s="46">
        <v>0</v>
      </c>
      <c r="I11" s="46">
        <v>449523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1087286</v>
      </c>
      <c r="O11" s="47">
        <f t="shared" si="1"/>
        <v>102.10216921776693</v>
      </c>
      <c r="P11" s="9"/>
    </row>
    <row r="12" spans="1:133">
      <c r="A12" s="12"/>
      <c r="B12" s="44">
        <v>518</v>
      </c>
      <c r="C12" s="20" t="s">
        <v>22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3256482</v>
      </c>
      <c r="L12" s="46">
        <v>0</v>
      </c>
      <c r="M12" s="46">
        <v>0</v>
      </c>
      <c r="N12" s="46">
        <f t="shared" si="2"/>
        <v>3256482</v>
      </c>
      <c r="O12" s="47">
        <f t="shared" si="1"/>
        <v>305.80167151845245</v>
      </c>
      <c r="P12" s="9"/>
    </row>
    <row r="13" spans="1:133">
      <c r="A13" s="12"/>
      <c r="B13" s="44">
        <v>519</v>
      </c>
      <c r="C13" s="20" t="s">
        <v>70</v>
      </c>
      <c r="D13" s="46">
        <v>146425</v>
      </c>
      <c r="E13" s="46">
        <v>0</v>
      </c>
      <c r="F13" s="46">
        <v>2432316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2578741</v>
      </c>
      <c r="O13" s="47">
        <f t="shared" si="1"/>
        <v>242.15804300873322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SUM(D15:D17)</f>
        <v>5926197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5926197</v>
      </c>
      <c r="O14" s="43">
        <f t="shared" si="1"/>
        <v>556.50267630763449</v>
      </c>
      <c r="P14" s="10"/>
    </row>
    <row r="15" spans="1:133">
      <c r="A15" s="12"/>
      <c r="B15" s="44">
        <v>521</v>
      </c>
      <c r="C15" s="20" t="s">
        <v>25</v>
      </c>
      <c r="D15" s="46">
        <v>3422300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3422300</v>
      </c>
      <c r="O15" s="47">
        <f t="shared" si="1"/>
        <v>321.37289886374305</v>
      </c>
      <c r="P15" s="9"/>
    </row>
    <row r="16" spans="1:133">
      <c r="A16" s="12"/>
      <c r="B16" s="44">
        <v>522</v>
      </c>
      <c r="C16" s="20" t="s">
        <v>26</v>
      </c>
      <c r="D16" s="46">
        <v>2262373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2262373</v>
      </c>
      <c r="O16" s="47">
        <f t="shared" si="1"/>
        <v>212.4493379660062</v>
      </c>
      <c r="P16" s="9"/>
    </row>
    <row r="17" spans="1:16">
      <c r="A17" s="12"/>
      <c r="B17" s="44">
        <v>524</v>
      </c>
      <c r="C17" s="20" t="s">
        <v>27</v>
      </c>
      <c r="D17" s="46">
        <v>241524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241524</v>
      </c>
      <c r="O17" s="47">
        <f t="shared" si="1"/>
        <v>22.680439477885248</v>
      </c>
      <c r="P17" s="9"/>
    </row>
    <row r="18" spans="1:16" ht="15.75">
      <c r="A18" s="28" t="s">
        <v>28</v>
      </c>
      <c r="B18" s="29"/>
      <c r="C18" s="30"/>
      <c r="D18" s="31">
        <f t="shared" ref="D18:M18" si="5">SUM(D19:D23)</f>
        <v>166532</v>
      </c>
      <c r="E18" s="31">
        <f t="shared" si="5"/>
        <v>0</v>
      </c>
      <c r="F18" s="31">
        <f t="shared" si="5"/>
        <v>189844</v>
      </c>
      <c r="G18" s="31">
        <f t="shared" si="5"/>
        <v>0</v>
      </c>
      <c r="H18" s="31">
        <f t="shared" si="5"/>
        <v>0</v>
      </c>
      <c r="I18" s="31">
        <f t="shared" si="5"/>
        <v>6702308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7058684</v>
      </c>
      <c r="O18" s="43">
        <f t="shared" si="1"/>
        <v>662.84946943374962</v>
      </c>
      <c r="P18" s="10"/>
    </row>
    <row r="19" spans="1:16">
      <c r="A19" s="12"/>
      <c r="B19" s="44">
        <v>533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873837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873837</v>
      </c>
      <c r="O19" s="47">
        <f t="shared" si="1"/>
        <v>82.05812752371115</v>
      </c>
      <c r="P19" s="9"/>
    </row>
    <row r="20" spans="1:16">
      <c r="A20" s="12"/>
      <c r="B20" s="44">
        <v>534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1951994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1951994</v>
      </c>
      <c r="O20" s="47">
        <f t="shared" si="1"/>
        <v>183.30303314865245</v>
      </c>
      <c r="P20" s="9"/>
    </row>
    <row r="21" spans="1:16">
      <c r="A21" s="12"/>
      <c r="B21" s="44">
        <v>535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1632299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1632299</v>
      </c>
      <c r="O21" s="47">
        <f t="shared" si="1"/>
        <v>153.28190440416941</v>
      </c>
      <c r="P21" s="9"/>
    </row>
    <row r="22" spans="1:16">
      <c r="A22" s="12"/>
      <c r="B22" s="44">
        <v>536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2244178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2244178</v>
      </c>
      <c r="O22" s="47">
        <f t="shared" si="1"/>
        <v>210.74072682881021</v>
      </c>
      <c r="P22" s="9"/>
    </row>
    <row r="23" spans="1:16">
      <c r="A23" s="12"/>
      <c r="B23" s="44">
        <v>539</v>
      </c>
      <c r="C23" s="20" t="s">
        <v>52</v>
      </c>
      <c r="D23" s="46">
        <v>166532</v>
      </c>
      <c r="E23" s="46">
        <v>0</v>
      </c>
      <c r="F23" s="46">
        <v>189844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356376</v>
      </c>
      <c r="O23" s="47">
        <f t="shared" si="1"/>
        <v>33.465677528406424</v>
      </c>
      <c r="P23" s="9"/>
    </row>
    <row r="24" spans="1:16" ht="15.75">
      <c r="A24" s="28" t="s">
        <v>33</v>
      </c>
      <c r="B24" s="29"/>
      <c r="C24" s="30"/>
      <c r="D24" s="31">
        <f t="shared" ref="D24:M24" si="6">SUM(D25:D26)</f>
        <v>794787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1635153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2429940</v>
      </c>
      <c r="O24" s="43">
        <f t="shared" si="1"/>
        <v>228.18480608507841</v>
      </c>
      <c r="P24" s="10"/>
    </row>
    <row r="25" spans="1:16">
      <c r="A25" s="12"/>
      <c r="B25" s="44">
        <v>541</v>
      </c>
      <c r="C25" s="20" t="s">
        <v>73</v>
      </c>
      <c r="D25" s="46">
        <v>794787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794787</v>
      </c>
      <c r="O25" s="47">
        <f t="shared" si="1"/>
        <v>74.634895295332896</v>
      </c>
      <c r="P25" s="9"/>
    </row>
    <row r="26" spans="1:16">
      <c r="A26" s="12"/>
      <c r="B26" s="44">
        <v>542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1635153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1635153</v>
      </c>
      <c r="O26" s="47">
        <f t="shared" si="1"/>
        <v>153.54991078974552</v>
      </c>
      <c r="P26" s="9"/>
    </row>
    <row r="27" spans="1:16" ht="15.75">
      <c r="A27" s="28" t="s">
        <v>36</v>
      </c>
      <c r="B27" s="29"/>
      <c r="C27" s="30"/>
      <c r="D27" s="31">
        <f t="shared" ref="D27:M27" si="8">SUM(D28:D28)</f>
        <v>0</v>
      </c>
      <c r="E27" s="31">
        <f t="shared" si="8"/>
        <v>78587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78587</v>
      </c>
      <c r="O27" s="43">
        <f t="shared" si="1"/>
        <v>7.3797539675086865</v>
      </c>
      <c r="P27" s="10"/>
    </row>
    <row r="28" spans="1:16">
      <c r="A28" s="13"/>
      <c r="B28" s="45">
        <v>559</v>
      </c>
      <c r="C28" s="21" t="s">
        <v>39</v>
      </c>
      <c r="D28" s="46">
        <v>0</v>
      </c>
      <c r="E28" s="46">
        <v>78587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78587</v>
      </c>
      <c r="O28" s="47">
        <f t="shared" si="1"/>
        <v>7.3797539675086865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SUM(D30:D30)</f>
        <v>62557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62557</v>
      </c>
      <c r="O29" s="43">
        <f t="shared" si="1"/>
        <v>5.8744483050051652</v>
      </c>
      <c r="P29" s="10"/>
    </row>
    <row r="30" spans="1:16">
      <c r="A30" s="12"/>
      <c r="B30" s="44">
        <v>569</v>
      </c>
      <c r="C30" s="20" t="s">
        <v>41</v>
      </c>
      <c r="D30" s="46">
        <v>62557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62557</v>
      </c>
      <c r="O30" s="47">
        <f t="shared" si="1"/>
        <v>5.8744483050051652</v>
      </c>
      <c r="P30" s="9"/>
    </row>
    <row r="31" spans="1:16" ht="15.75">
      <c r="A31" s="28" t="s">
        <v>42</v>
      </c>
      <c r="B31" s="29"/>
      <c r="C31" s="30"/>
      <c r="D31" s="31">
        <f t="shared" ref="D31:M31" si="11">SUM(D32:D34)</f>
        <v>654740</v>
      </c>
      <c r="E31" s="31">
        <f t="shared" si="11"/>
        <v>0</v>
      </c>
      <c r="F31" s="31">
        <f t="shared" si="11"/>
        <v>1495746</v>
      </c>
      <c r="G31" s="31">
        <f t="shared" si="11"/>
        <v>0</v>
      </c>
      <c r="H31" s="31">
        <f t="shared" si="11"/>
        <v>0</v>
      </c>
      <c r="I31" s="31">
        <f t="shared" si="11"/>
        <v>147905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2298391</v>
      </c>
      <c r="O31" s="43">
        <f t="shared" si="1"/>
        <v>215.83162738285284</v>
      </c>
      <c r="P31" s="9"/>
    </row>
    <row r="32" spans="1:16">
      <c r="A32" s="12"/>
      <c r="B32" s="44">
        <v>572</v>
      </c>
      <c r="C32" s="20" t="s">
        <v>75</v>
      </c>
      <c r="D32" s="46">
        <v>488717</v>
      </c>
      <c r="E32" s="46">
        <v>0</v>
      </c>
      <c r="F32" s="46">
        <v>0</v>
      </c>
      <c r="G32" s="46">
        <v>0</v>
      </c>
      <c r="H32" s="46">
        <v>0</v>
      </c>
      <c r="I32" s="46">
        <v>147905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636622</v>
      </c>
      <c r="O32" s="47">
        <f t="shared" si="1"/>
        <v>59.782326979059064</v>
      </c>
      <c r="P32" s="9"/>
    </row>
    <row r="33" spans="1:119">
      <c r="A33" s="12"/>
      <c r="B33" s="44">
        <v>573</v>
      </c>
      <c r="C33" s="20" t="s">
        <v>44</v>
      </c>
      <c r="D33" s="46">
        <v>144771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144771</v>
      </c>
      <c r="O33" s="47">
        <f t="shared" si="1"/>
        <v>13.594797633580617</v>
      </c>
      <c r="P33" s="9"/>
    </row>
    <row r="34" spans="1:119">
      <c r="A34" s="12"/>
      <c r="B34" s="44">
        <v>579</v>
      </c>
      <c r="C34" s="20" t="s">
        <v>46</v>
      </c>
      <c r="D34" s="46">
        <v>21252</v>
      </c>
      <c r="E34" s="46">
        <v>0</v>
      </c>
      <c r="F34" s="46">
        <v>1495746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1516998</v>
      </c>
      <c r="O34" s="47">
        <f t="shared" si="1"/>
        <v>142.45450277021317</v>
      </c>
      <c r="P34" s="9"/>
    </row>
    <row r="35" spans="1:119" ht="15.75">
      <c r="A35" s="28" t="s">
        <v>77</v>
      </c>
      <c r="B35" s="29"/>
      <c r="C35" s="30"/>
      <c r="D35" s="31">
        <f t="shared" ref="D35:M35" si="12">SUM(D36:D36)</f>
        <v>482568</v>
      </c>
      <c r="E35" s="31">
        <f t="shared" si="12"/>
        <v>837703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1006495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2326766</v>
      </c>
      <c r="O35" s="43">
        <f t="shared" si="1"/>
        <v>218.49619682599305</v>
      </c>
      <c r="P35" s="9"/>
    </row>
    <row r="36" spans="1:119" ht="15.75" thickBot="1">
      <c r="A36" s="12"/>
      <c r="B36" s="44">
        <v>581</v>
      </c>
      <c r="C36" s="20" t="s">
        <v>78</v>
      </c>
      <c r="D36" s="46">
        <v>482568</v>
      </c>
      <c r="E36" s="46">
        <v>837703</v>
      </c>
      <c r="F36" s="46">
        <v>0</v>
      </c>
      <c r="G36" s="46">
        <v>0</v>
      </c>
      <c r="H36" s="46">
        <v>0</v>
      </c>
      <c r="I36" s="46">
        <v>1006495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2326766</v>
      </c>
      <c r="O36" s="47">
        <f t="shared" si="1"/>
        <v>218.49619682599305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SUM(D5,D14,D18,D24,D27,D29,D31,D35)</f>
        <v>9555676</v>
      </c>
      <c r="E37" s="15">
        <f t="shared" si="13"/>
        <v>916290</v>
      </c>
      <c r="F37" s="15">
        <f t="shared" si="13"/>
        <v>4488974</v>
      </c>
      <c r="G37" s="15">
        <f t="shared" si="13"/>
        <v>0</v>
      </c>
      <c r="H37" s="15">
        <f t="shared" si="13"/>
        <v>0</v>
      </c>
      <c r="I37" s="15">
        <f t="shared" si="13"/>
        <v>9941384</v>
      </c>
      <c r="J37" s="15">
        <f t="shared" si="13"/>
        <v>0</v>
      </c>
      <c r="K37" s="15">
        <f t="shared" si="13"/>
        <v>3556363</v>
      </c>
      <c r="L37" s="15">
        <f t="shared" si="13"/>
        <v>0</v>
      </c>
      <c r="M37" s="15">
        <f t="shared" si="13"/>
        <v>0</v>
      </c>
      <c r="N37" s="15">
        <f t="shared" si="10"/>
        <v>28458687</v>
      </c>
      <c r="O37" s="37">
        <f t="shared" si="1"/>
        <v>2672.4281153159923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91</v>
      </c>
      <c r="M39" s="93"/>
      <c r="N39" s="93"/>
      <c r="O39" s="41">
        <v>10649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55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1553286</v>
      </c>
      <c r="E5" s="26">
        <f t="shared" si="0"/>
        <v>0</v>
      </c>
      <c r="F5" s="26">
        <f t="shared" si="0"/>
        <v>0</v>
      </c>
      <c r="G5" s="26">
        <f t="shared" si="0"/>
        <v>571335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3347486</v>
      </c>
      <c r="L5" s="26">
        <f t="shared" si="0"/>
        <v>0</v>
      </c>
      <c r="M5" s="26">
        <f t="shared" si="0"/>
        <v>0</v>
      </c>
      <c r="N5" s="27">
        <f>SUM(D5:M5)</f>
        <v>5472107</v>
      </c>
      <c r="O5" s="32">
        <f t="shared" ref="O5:O37" si="1">(N5/O$39)</f>
        <v>513.23457137497655</v>
      </c>
      <c r="P5" s="6"/>
    </row>
    <row r="6" spans="1:133">
      <c r="A6" s="12"/>
      <c r="B6" s="44">
        <v>511</v>
      </c>
      <c r="C6" s="20" t="s">
        <v>63</v>
      </c>
      <c r="D6" s="46">
        <v>203677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203677</v>
      </c>
      <c r="O6" s="47">
        <f t="shared" si="1"/>
        <v>19.103076345901332</v>
      </c>
      <c r="P6" s="9"/>
    </row>
    <row r="7" spans="1:133">
      <c r="A7" s="12"/>
      <c r="B7" s="44">
        <v>512</v>
      </c>
      <c r="C7" s="20" t="s">
        <v>19</v>
      </c>
      <c r="D7" s="46">
        <v>368271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368271</v>
      </c>
      <c r="O7" s="47">
        <f t="shared" si="1"/>
        <v>34.54051772650535</v>
      </c>
      <c r="P7" s="9"/>
    </row>
    <row r="8" spans="1:133">
      <c r="A8" s="12"/>
      <c r="B8" s="44">
        <v>513</v>
      </c>
      <c r="C8" s="20" t="s">
        <v>69</v>
      </c>
      <c r="D8" s="46">
        <v>370038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370038</v>
      </c>
      <c r="O8" s="47">
        <f t="shared" si="1"/>
        <v>34.706246482836242</v>
      </c>
      <c r="P8" s="9"/>
    </row>
    <row r="9" spans="1:133">
      <c r="A9" s="12"/>
      <c r="B9" s="44">
        <v>514</v>
      </c>
      <c r="C9" s="20" t="s">
        <v>20</v>
      </c>
      <c r="D9" s="46">
        <v>93293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93293</v>
      </c>
      <c r="O9" s="47">
        <f t="shared" si="1"/>
        <v>8.7500468955167889</v>
      </c>
      <c r="P9" s="9"/>
    </row>
    <row r="10" spans="1:133">
      <c r="A10" s="12"/>
      <c r="B10" s="44">
        <v>517</v>
      </c>
      <c r="C10" s="20" t="s">
        <v>21</v>
      </c>
      <c r="D10" s="46">
        <v>267459</v>
      </c>
      <c r="E10" s="46">
        <v>0</v>
      </c>
      <c r="F10" s="46">
        <v>0</v>
      </c>
      <c r="G10" s="46">
        <v>371551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639010</v>
      </c>
      <c r="O10" s="47">
        <f t="shared" si="1"/>
        <v>59.933408366160194</v>
      </c>
      <c r="P10" s="9"/>
    </row>
    <row r="11" spans="1:133">
      <c r="A11" s="12"/>
      <c r="B11" s="44">
        <v>518</v>
      </c>
      <c r="C11" s="20" t="s">
        <v>22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3347486</v>
      </c>
      <c r="L11" s="46">
        <v>0</v>
      </c>
      <c r="M11" s="46">
        <v>0</v>
      </c>
      <c r="N11" s="46">
        <f t="shared" si="2"/>
        <v>3347486</v>
      </c>
      <c r="O11" s="47">
        <f t="shared" si="1"/>
        <v>313.96417182517354</v>
      </c>
      <c r="P11" s="9"/>
    </row>
    <row r="12" spans="1:133">
      <c r="A12" s="12"/>
      <c r="B12" s="44">
        <v>519</v>
      </c>
      <c r="C12" s="20" t="s">
        <v>70</v>
      </c>
      <c r="D12" s="46">
        <v>250548</v>
      </c>
      <c r="E12" s="46">
        <v>0</v>
      </c>
      <c r="F12" s="46">
        <v>0</v>
      </c>
      <c r="G12" s="46">
        <v>199784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450332</v>
      </c>
      <c r="O12" s="47">
        <f t="shared" si="1"/>
        <v>42.237103732883135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SUM(D14:D16)</f>
        <v>6163129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6163129</v>
      </c>
      <c r="O13" s="43">
        <f t="shared" si="1"/>
        <v>578.04623897955355</v>
      </c>
      <c r="P13" s="10"/>
    </row>
    <row r="14" spans="1:133">
      <c r="A14" s="12"/>
      <c r="B14" s="44">
        <v>521</v>
      </c>
      <c r="C14" s="20" t="s">
        <v>25</v>
      </c>
      <c r="D14" s="46">
        <v>3764512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3764512</v>
      </c>
      <c r="O14" s="47">
        <f t="shared" si="1"/>
        <v>353.07747139373475</v>
      </c>
      <c r="P14" s="9"/>
    </row>
    <row r="15" spans="1:133">
      <c r="A15" s="12"/>
      <c r="B15" s="44">
        <v>522</v>
      </c>
      <c r="C15" s="20" t="s">
        <v>26</v>
      </c>
      <c r="D15" s="46">
        <v>2067205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2067205</v>
      </c>
      <c r="O15" s="47">
        <f t="shared" si="1"/>
        <v>193.88529356593509</v>
      </c>
      <c r="P15" s="9"/>
    </row>
    <row r="16" spans="1:133">
      <c r="A16" s="12"/>
      <c r="B16" s="44">
        <v>524</v>
      </c>
      <c r="C16" s="20" t="s">
        <v>27</v>
      </c>
      <c r="D16" s="46">
        <v>331412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331412</v>
      </c>
      <c r="O16" s="47">
        <f t="shared" si="1"/>
        <v>31.083474019883699</v>
      </c>
      <c r="P16" s="9"/>
    </row>
    <row r="17" spans="1:16" ht="15.75">
      <c r="A17" s="28" t="s">
        <v>28</v>
      </c>
      <c r="B17" s="29"/>
      <c r="C17" s="30"/>
      <c r="D17" s="31">
        <f t="shared" ref="D17:M17" si="5">SUM(D18:D22)</f>
        <v>9106</v>
      </c>
      <c r="E17" s="31">
        <f t="shared" si="5"/>
        <v>0</v>
      </c>
      <c r="F17" s="31">
        <f t="shared" si="5"/>
        <v>0</v>
      </c>
      <c r="G17" s="31">
        <f t="shared" si="5"/>
        <v>223894</v>
      </c>
      <c r="H17" s="31">
        <f t="shared" si="5"/>
        <v>0</v>
      </c>
      <c r="I17" s="31">
        <f t="shared" si="5"/>
        <v>6475887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6708887</v>
      </c>
      <c r="O17" s="43">
        <f t="shared" si="1"/>
        <v>629.23344588257362</v>
      </c>
      <c r="P17" s="10"/>
    </row>
    <row r="18" spans="1:16">
      <c r="A18" s="12"/>
      <c r="B18" s="44">
        <v>533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1595282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1595282</v>
      </c>
      <c r="O18" s="47">
        <f t="shared" si="1"/>
        <v>149.62314762708684</v>
      </c>
      <c r="P18" s="9"/>
    </row>
    <row r="19" spans="1:16">
      <c r="A19" s="12"/>
      <c r="B19" s="44">
        <v>534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1800166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1800166</v>
      </c>
      <c r="O19" s="47">
        <f t="shared" si="1"/>
        <v>168.83942975051585</v>
      </c>
      <c r="P19" s="9"/>
    </row>
    <row r="20" spans="1:16">
      <c r="A20" s="12"/>
      <c r="B20" s="44">
        <v>535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1425214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1425214</v>
      </c>
      <c r="O20" s="47">
        <f t="shared" si="1"/>
        <v>133.6722941286813</v>
      </c>
      <c r="P20" s="9"/>
    </row>
    <row r="21" spans="1:16">
      <c r="A21" s="12"/>
      <c r="B21" s="44">
        <v>536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1655225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1655225</v>
      </c>
      <c r="O21" s="47">
        <f t="shared" si="1"/>
        <v>155.24526355280435</v>
      </c>
      <c r="P21" s="9"/>
    </row>
    <row r="22" spans="1:16">
      <c r="A22" s="12"/>
      <c r="B22" s="44">
        <v>539</v>
      </c>
      <c r="C22" s="20" t="s">
        <v>52</v>
      </c>
      <c r="D22" s="46">
        <v>9106</v>
      </c>
      <c r="E22" s="46">
        <v>0</v>
      </c>
      <c r="F22" s="46">
        <v>0</v>
      </c>
      <c r="G22" s="46">
        <v>223894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233000</v>
      </c>
      <c r="O22" s="47">
        <f t="shared" si="1"/>
        <v>21.853310823485273</v>
      </c>
      <c r="P22" s="9"/>
    </row>
    <row r="23" spans="1:16" ht="15.75">
      <c r="A23" s="28" t="s">
        <v>33</v>
      </c>
      <c r="B23" s="29"/>
      <c r="C23" s="30"/>
      <c r="D23" s="31">
        <f t="shared" ref="D23:M23" si="6">SUM(D24:D25)</f>
        <v>814121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1536234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2350355</v>
      </c>
      <c r="O23" s="43">
        <f t="shared" si="1"/>
        <v>220.44222472331646</v>
      </c>
      <c r="P23" s="10"/>
    </row>
    <row r="24" spans="1:16">
      <c r="A24" s="12"/>
      <c r="B24" s="44">
        <v>541</v>
      </c>
      <c r="C24" s="20" t="s">
        <v>73</v>
      </c>
      <c r="D24" s="46">
        <v>814121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814121</v>
      </c>
      <c r="O24" s="47">
        <f t="shared" si="1"/>
        <v>76.357250046895516</v>
      </c>
      <c r="P24" s="9"/>
    </row>
    <row r="25" spans="1:16">
      <c r="A25" s="12"/>
      <c r="B25" s="44">
        <v>542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1536234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1536234</v>
      </c>
      <c r="O25" s="47">
        <f t="shared" si="1"/>
        <v>144.08497467642093</v>
      </c>
      <c r="P25" s="9"/>
    </row>
    <row r="26" spans="1:16" ht="15.75">
      <c r="A26" s="28" t="s">
        <v>36</v>
      </c>
      <c r="B26" s="29"/>
      <c r="C26" s="30"/>
      <c r="D26" s="31">
        <f t="shared" ref="D26:M26" si="8">SUM(D27:D27)</f>
        <v>0</v>
      </c>
      <c r="E26" s="31">
        <f t="shared" si="8"/>
        <v>121398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121398</v>
      </c>
      <c r="O26" s="43">
        <f t="shared" si="1"/>
        <v>11.386043894203715</v>
      </c>
      <c r="P26" s="10"/>
    </row>
    <row r="27" spans="1:16">
      <c r="A27" s="13"/>
      <c r="B27" s="45">
        <v>559</v>
      </c>
      <c r="C27" s="21" t="s">
        <v>39</v>
      </c>
      <c r="D27" s="46">
        <v>0</v>
      </c>
      <c r="E27" s="46">
        <v>121398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121398</v>
      </c>
      <c r="O27" s="47">
        <f t="shared" si="1"/>
        <v>11.386043894203715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SUM(D29:D29)</f>
        <v>33753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33753</v>
      </c>
      <c r="O28" s="43">
        <f t="shared" si="1"/>
        <v>3.1657287563308949</v>
      </c>
      <c r="P28" s="10"/>
    </row>
    <row r="29" spans="1:16">
      <c r="A29" s="12"/>
      <c r="B29" s="44">
        <v>569</v>
      </c>
      <c r="C29" s="20" t="s">
        <v>41</v>
      </c>
      <c r="D29" s="46">
        <v>33753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10">SUM(D29:M29)</f>
        <v>33753</v>
      </c>
      <c r="O29" s="47">
        <f t="shared" si="1"/>
        <v>3.1657287563308949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SUM(D31:D33)</f>
        <v>522019</v>
      </c>
      <c r="E30" s="31">
        <f t="shared" si="11"/>
        <v>0</v>
      </c>
      <c r="F30" s="31">
        <f t="shared" si="11"/>
        <v>0</v>
      </c>
      <c r="G30" s="31">
        <f t="shared" si="11"/>
        <v>1150725</v>
      </c>
      <c r="H30" s="31">
        <f t="shared" si="11"/>
        <v>0</v>
      </c>
      <c r="I30" s="31">
        <f t="shared" si="11"/>
        <v>392380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2065124</v>
      </c>
      <c r="O30" s="43">
        <f t="shared" si="1"/>
        <v>193.69011442506095</v>
      </c>
      <c r="P30" s="9"/>
    </row>
    <row r="31" spans="1:16">
      <c r="A31" s="12"/>
      <c r="B31" s="44">
        <v>572</v>
      </c>
      <c r="C31" s="20" t="s">
        <v>75</v>
      </c>
      <c r="D31" s="46">
        <v>383626</v>
      </c>
      <c r="E31" s="46">
        <v>0</v>
      </c>
      <c r="F31" s="46">
        <v>0</v>
      </c>
      <c r="G31" s="46">
        <v>0</v>
      </c>
      <c r="H31" s="46">
        <v>0</v>
      </c>
      <c r="I31" s="46">
        <v>392380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776006</v>
      </c>
      <c r="O31" s="47">
        <f t="shared" si="1"/>
        <v>72.782404802100913</v>
      </c>
      <c r="P31" s="9"/>
    </row>
    <row r="32" spans="1:16">
      <c r="A32" s="12"/>
      <c r="B32" s="44">
        <v>573</v>
      </c>
      <c r="C32" s="20" t="s">
        <v>44</v>
      </c>
      <c r="D32" s="46">
        <v>112578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112578</v>
      </c>
      <c r="O32" s="47">
        <f t="shared" si="1"/>
        <v>10.558806978052898</v>
      </c>
      <c r="P32" s="9"/>
    </row>
    <row r="33" spans="1:119">
      <c r="A33" s="12"/>
      <c r="B33" s="44">
        <v>579</v>
      </c>
      <c r="C33" s="20" t="s">
        <v>46</v>
      </c>
      <c r="D33" s="46">
        <v>25815</v>
      </c>
      <c r="E33" s="46">
        <v>0</v>
      </c>
      <c r="F33" s="46">
        <v>0</v>
      </c>
      <c r="G33" s="46">
        <v>1150725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1176540</v>
      </c>
      <c r="O33" s="47">
        <f t="shared" si="1"/>
        <v>110.34890264490714</v>
      </c>
      <c r="P33" s="9"/>
    </row>
    <row r="34" spans="1:119" ht="15.75">
      <c r="A34" s="28" t="s">
        <v>77</v>
      </c>
      <c r="B34" s="29"/>
      <c r="C34" s="30"/>
      <c r="D34" s="31">
        <f t="shared" ref="D34:M34" si="12">SUM(D35:D36)</f>
        <v>1280569</v>
      </c>
      <c r="E34" s="31">
        <f t="shared" si="12"/>
        <v>104897</v>
      </c>
      <c r="F34" s="31">
        <f t="shared" si="12"/>
        <v>0</v>
      </c>
      <c r="G34" s="31">
        <f t="shared" si="12"/>
        <v>28126</v>
      </c>
      <c r="H34" s="31">
        <f t="shared" si="12"/>
        <v>0</v>
      </c>
      <c r="I34" s="31">
        <f t="shared" si="12"/>
        <v>1791211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3204803</v>
      </c>
      <c r="O34" s="43">
        <f t="shared" si="1"/>
        <v>300.58178578127934</v>
      </c>
      <c r="P34" s="9"/>
    </row>
    <row r="35" spans="1:119">
      <c r="A35" s="12"/>
      <c r="B35" s="44">
        <v>581</v>
      </c>
      <c r="C35" s="20" t="s">
        <v>78</v>
      </c>
      <c r="D35" s="46">
        <v>1280569</v>
      </c>
      <c r="E35" s="46">
        <v>104897</v>
      </c>
      <c r="F35" s="46">
        <v>0</v>
      </c>
      <c r="G35" s="46">
        <v>28126</v>
      </c>
      <c r="H35" s="46">
        <v>0</v>
      </c>
      <c r="I35" s="46">
        <v>1320902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2734494</v>
      </c>
      <c r="O35" s="47">
        <f t="shared" si="1"/>
        <v>256.47101857062466</v>
      </c>
      <c r="P35" s="9"/>
    </row>
    <row r="36" spans="1:119" ht="15.75" thickBot="1">
      <c r="A36" s="12"/>
      <c r="B36" s="44">
        <v>591</v>
      </c>
      <c r="C36" s="20" t="s">
        <v>79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470309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470309</v>
      </c>
      <c r="O36" s="47">
        <f t="shared" si="1"/>
        <v>44.110767210654664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SUM(D5,D13,D17,D23,D26,D28,D30,D34)</f>
        <v>10375983</v>
      </c>
      <c r="E37" s="15">
        <f t="shared" si="13"/>
        <v>226295</v>
      </c>
      <c r="F37" s="15">
        <f t="shared" si="13"/>
        <v>0</v>
      </c>
      <c r="G37" s="15">
        <f t="shared" si="13"/>
        <v>1974080</v>
      </c>
      <c r="H37" s="15">
        <f t="shared" si="13"/>
        <v>0</v>
      </c>
      <c r="I37" s="15">
        <f t="shared" si="13"/>
        <v>10195712</v>
      </c>
      <c r="J37" s="15">
        <f t="shared" si="13"/>
        <v>0</v>
      </c>
      <c r="K37" s="15">
        <f t="shared" si="13"/>
        <v>3347486</v>
      </c>
      <c r="L37" s="15">
        <f t="shared" si="13"/>
        <v>0</v>
      </c>
      <c r="M37" s="15">
        <f t="shared" si="13"/>
        <v>0</v>
      </c>
      <c r="N37" s="15">
        <f t="shared" si="10"/>
        <v>26119556</v>
      </c>
      <c r="O37" s="37">
        <f t="shared" si="1"/>
        <v>2449.7801538172953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89</v>
      </c>
      <c r="M39" s="93"/>
      <c r="N39" s="93"/>
      <c r="O39" s="41">
        <v>10662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55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1404147</v>
      </c>
      <c r="E5" s="26">
        <f t="shared" si="0"/>
        <v>0</v>
      </c>
      <c r="F5" s="26">
        <f t="shared" si="0"/>
        <v>0</v>
      </c>
      <c r="G5" s="26">
        <f t="shared" si="0"/>
        <v>429962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3686890</v>
      </c>
      <c r="L5" s="26">
        <f t="shared" si="0"/>
        <v>0</v>
      </c>
      <c r="M5" s="26">
        <f t="shared" si="0"/>
        <v>0</v>
      </c>
      <c r="N5" s="27">
        <f>SUM(D5:M5)</f>
        <v>5520999</v>
      </c>
      <c r="O5" s="32">
        <f t="shared" ref="O5:O38" si="1">(N5/O$40)</f>
        <v>523.41666666666663</v>
      </c>
      <c r="P5" s="6"/>
    </row>
    <row r="6" spans="1:133">
      <c r="A6" s="12"/>
      <c r="B6" s="44">
        <v>511</v>
      </c>
      <c r="C6" s="20" t="s">
        <v>63</v>
      </c>
      <c r="D6" s="46">
        <v>172582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172582</v>
      </c>
      <c r="O6" s="47">
        <f t="shared" si="1"/>
        <v>16.361585134622679</v>
      </c>
      <c r="P6" s="9"/>
    </row>
    <row r="7" spans="1:133">
      <c r="A7" s="12"/>
      <c r="B7" s="44">
        <v>512</v>
      </c>
      <c r="C7" s="20" t="s">
        <v>19</v>
      </c>
      <c r="D7" s="46">
        <v>332972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332972</v>
      </c>
      <c r="O7" s="47">
        <f t="shared" si="1"/>
        <v>31.567311338642398</v>
      </c>
      <c r="P7" s="9"/>
    </row>
    <row r="8" spans="1:133">
      <c r="A8" s="12"/>
      <c r="B8" s="44">
        <v>513</v>
      </c>
      <c r="C8" s="20" t="s">
        <v>69</v>
      </c>
      <c r="D8" s="46">
        <v>292851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292851</v>
      </c>
      <c r="O8" s="47">
        <f t="shared" si="1"/>
        <v>27.763651877133107</v>
      </c>
      <c r="P8" s="9"/>
    </row>
    <row r="9" spans="1:133">
      <c r="A9" s="12"/>
      <c r="B9" s="44">
        <v>514</v>
      </c>
      <c r="C9" s="20" t="s">
        <v>20</v>
      </c>
      <c r="D9" s="46">
        <v>87027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87027</v>
      </c>
      <c r="O9" s="47">
        <f t="shared" si="1"/>
        <v>8.2505688282138792</v>
      </c>
      <c r="P9" s="9"/>
    </row>
    <row r="10" spans="1:133">
      <c r="A10" s="12"/>
      <c r="B10" s="44">
        <v>516</v>
      </c>
      <c r="C10" s="20" t="s">
        <v>60</v>
      </c>
      <c r="D10" s="46">
        <v>54042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54042</v>
      </c>
      <c r="O10" s="47">
        <f t="shared" si="1"/>
        <v>5.1234357224118314</v>
      </c>
      <c r="P10" s="9"/>
    </row>
    <row r="11" spans="1:133">
      <c r="A11" s="12"/>
      <c r="B11" s="44">
        <v>517</v>
      </c>
      <c r="C11" s="20" t="s">
        <v>21</v>
      </c>
      <c r="D11" s="46">
        <v>218872</v>
      </c>
      <c r="E11" s="46">
        <v>0</v>
      </c>
      <c r="F11" s="46">
        <v>0</v>
      </c>
      <c r="G11" s="46">
        <v>371909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590781</v>
      </c>
      <c r="O11" s="47">
        <f t="shared" si="1"/>
        <v>56.00881683731513</v>
      </c>
      <c r="P11" s="9"/>
    </row>
    <row r="12" spans="1:133">
      <c r="A12" s="12"/>
      <c r="B12" s="44">
        <v>518</v>
      </c>
      <c r="C12" s="20" t="s">
        <v>22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3686890</v>
      </c>
      <c r="L12" s="46">
        <v>0</v>
      </c>
      <c r="M12" s="46">
        <v>0</v>
      </c>
      <c r="N12" s="46">
        <f t="shared" si="2"/>
        <v>3686890</v>
      </c>
      <c r="O12" s="47">
        <f t="shared" si="1"/>
        <v>349.53450891164204</v>
      </c>
      <c r="P12" s="9"/>
    </row>
    <row r="13" spans="1:133">
      <c r="A13" s="12"/>
      <c r="B13" s="44">
        <v>519</v>
      </c>
      <c r="C13" s="20" t="s">
        <v>70</v>
      </c>
      <c r="D13" s="46">
        <v>245801</v>
      </c>
      <c r="E13" s="46">
        <v>0</v>
      </c>
      <c r="F13" s="46">
        <v>0</v>
      </c>
      <c r="G13" s="46">
        <v>58053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303854</v>
      </c>
      <c r="O13" s="47">
        <f t="shared" si="1"/>
        <v>28.806788016685626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SUM(D15:D17)</f>
        <v>6141403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6141403</v>
      </c>
      <c r="O14" s="43">
        <f t="shared" si="1"/>
        <v>582.23388320060678</v>
      </c>
      <c r="P14" s="10"/>
    </row>
    <row r="15" spans="1:133">
      <c r="A15" s="12"/>
      <c r="B15" s="44">
        <v>521</v>
      </c>
      <c r="C15" s="20" t="s">
        <v>25</v>
      </c>
      <c r="D15" s="46">
        <v>3445735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3445735</v>
      </c>
      <c r="O15" s="47">
        <f t="shared" si="1"/>
        <v>326.67188092529392</v>
      </c>
      <c r="P15" s="9"/>
    </row>
    <row r="16" spans="1:133">
      <c r="A16" s="12"/>
      <c r="B16" s="44">
        <v>522</v>
      </c>
      <c r="C16" s="20" t="s">
        <v>26</v>
      </c>
      <c r="D16" s="46">
        <v>2304684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2304684</v>
      </c>
      <c r="O16" s="47">
        <f t="shared" si="1"/>
        <v>218.49488054607508</v>
      </c>
      <c r="P16" s="9"/>
    </row>
    <row r="17" spans="1:16">
      <c r="A17" s="12"/>
      <c r="B17" s="44">
        <v>524</v>
      </c>
      <c r="C17" s="20" t="s">
        <v>27</v>
      </c>
      <c r="D17" s="46">
        <v>390984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390984</v>
      </c>
      <c r="O17" s="47">
        <f t="shared" si="1"/>
        <v>37.067121729237769</v>
      </c>
      <c r="P17" s="9"/>
    </row>
    <row r="18" spans="1:16" ht="15.75">
      <c r="A18" s="28" t="s">
        <v>28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85925</v>
      </c>
      <c r="H18" s="31">
        <f t="shared" si="5"/>
        <v>0</v>
      </c>
      <c r="I18" s="31">
        <f t="shared" si="5"/>
        <v>6097932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6183857</v>
      </c>
      <c r="O18" s="43">
        <f t="shared" si="1"/>
        <v>586.25872203261281</v>
      </c>
      <c r="P18" s="10"/>
    </row>
    <row r="19" spans="1:16">
      <c r="A19" s="12"/>
      <c r="B19" s="44">
        <v>533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1333917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1333917</v>
      </c>
      <c r="O19" s="47">
        <f t="shared" si="1"/>
        <v>126.46160409556315</v>
      </c>
      <c r="P19" s="9"/>
    </row>
    <row r="20" spans="1:16">
      <c r="A20" s="12"/>
      <c r="B20" s="44">
        <v>534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1679483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1679483</v>
      </c>
      <c r="O20" s="47">
        <f t="shared" si="1"/>
        <v>159.2228858551384</v>
      </c>
      <c r="P20" s="9"/>
    </row>
    <row r="21" spans="1:16">
      <c r="A21" s="12"/>
      <c r="B21" s="44">
        <v>535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1618102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1618102</v>
      </c>
      <c r="O21" s="47">
        <f t="shared" si="1"/>
        <v>153.40367842244976</v>
      </c>
      <c r="P21" s="9"/>
    </row>
    <row r="22" spans="1:16">
      <c r="A22" s="12"/>
      <c r="B22" s="44">
        <v>536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1466430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1466430</v>
      </c>
      <c r="O22" s="47">
        <f t="shared" si="1"/>
        <v>139.02445961319683</v>
      </c>
      <c r="P22" s="9"/>
    </row>
    <row r="23" spans="1:16">
      <c r="A23" s="12"/>
      <c r="B23" s="44">
        <v>539</v>
      </c>
      <c r="C23" s="20" t="s">
        <v>52</v>
      </c>
      <c r="D23" s="46">
        <v>0</v>
      </c>
      <c r="E23" s="46">
        <v>0</v>
      </c>
      <c r="F23" s="46">
        <v>0</v>
      </c>
      <c r="G23" s="46">
        <v>85925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85925</v>
      </c>
      <c r="O23" s="47">
        <f t="shared" si="1"/>
        <v>8.1460940462646949</v>
      </c>
      <c r="P23" s="9"/>
    </row>
    <row r="24" spans="1:16" ht="15.75">
      <c r="A24" s="28" t="s">
        <v>33</v>
      </c>
      <c r="B24" s="29"/>
      <c r="C24" s="30"/>
      <c r="D24" s="31">
        <f t="shared" ref="D24:M24" si="6">SUM(D25:D26)</f>
        <v>474693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1402713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1877406</v>
      </c>
      <c r="O24" s="43">
        <f t="shared" si="1"/>
        <v>177.98691695108079</v>
      </c>
      <c r="P24" s="10"/>
    </row>
    <row r="25" spans="1:16">
      <c r="A25" s="12"/>
      <c r="B25" s="44">
        <v>541</v>
      </c>
      <c r="C25" s="20" t="s">
        <v>73</v>
      </c>
      <c r="D25" s="46">
        <v>474693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474693</v>
      </c>
      <c r="O25" s="47">
        <f t="shared" si="1"/>
        <v>45.003128555176339</v>
      </c>
      <c r="P25" s="9"/>
    </row>
    <row r="26" spans="1:16">
      <c r="A26" s="12"/>
      <c r="B26" s="44">
        <v>542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1402713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1402713</v>
      </c>
      <c r="O26" s="47">
        <f t="shared" si="1"/>
        <v>132.98378839590444</v>
      </c>
      <c r="P26" s="9"/>
    </row>
    <row r="27" spans="1:16" ht="15.75">
      <c r="A27" s="28" t="s">
        <v>36</v>
      </c>
      <c r="B27" s="29"/>
      <c r="C27" s="30"/>
      <c r="D27" s="31">
        <f t="shared" ref="D27:M27" si="8">SUM(D28:D28)</f>
        <v>0</v>
      </c>
      <c r="E27" s="31">
        <f t="shared" si="8"/>
        <v>92509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92509</v>
      </c>
      <c r="O27" s="43">
        <f t="shared" si="1"/>
        <v>8.7702882062950316</v>
      </c>
      <c r="P27" s="10"/>
    </row>
    <row r="28" spans="1:16">
      <c r="A28" s="13"/>
      <c r="B28" s="45">
        <v>559</v>
      </c>
      <c r="C28" s="21" t="s">
        <v>39</v>
      </c>
      <c r="D28" s="46">
        <v>0</v>
      </c>
      <c r="E28" s="46">
        <v>92509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92509</v>
      </c>
      <c r="O28" s="47">
        <f t="shared" si="1"/>
        <v>8.7702882062950316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SUM(D30:D30)</f>
        <v>78256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78256</v>
      </c>
      <c r="O29" s="43">
        <f t="shared" si="1"/>
        <v>7.419036784224498</v>
      </c>
      <c r="P29" s="10"/>
    </row>
    <row r="30" spans="1:16">
      <c r="A30" s="12"/>
      <c r="B30" s="44">
        <v>569</v>
      </c>
      <c r="C30" s="20" t="s">
        <v>41</v>
      </c>
      <c r="D30" s="46">
        <v>78256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10">SUM(D30:M30)</f>
        <v>78256</v>
      </c>
      <c r="O30" s="47">
        <f t="shared" si="1"/>
        <v>7.419036784224498</v>
      </c>
      <c r="P30" s="9"/>
    </row>
    <row r="31" spans="1:16" ht="15.75">
      <c r="A31" s="28" t="s">
        <v>42</v>
      </c>
      <c r="B31" s="29"/>
      <c r="C31" s="30"/>
      <c r="D31" s="31">
        <f t="shared" ref="D31:M31" si="11">SUM(D32:D34)</f>
        <v>427601</v>
      </c>
      <c r="E31" s="31">
        <f t="shared" si="11"/>
        <v>0</v>
      </c>
      <c r="F31" s="31">
        <f t="shared" si="11"/>
        <v>0</v>
      </c>
      <c r="G31" s="31">
        <f t="shared" si="11"/>
        <v>126264</v>
      </c>
      <c r="H31" s="31">
        <f t="shared" si="11"/>
        <v>0</v>
      </c>
      <c r="I31" s="31">
        <f t="shared" si="11"/>
        <v>943219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1497084</v>
      </c>
      <c r="O31" s="43">
        <f t="shared" si="1"/>
        <v>141.9306029579067</v>
      </c>
      <c r="P31" s="9"/>
    </row>
    <row r="32" spans="1:16">
      <c r="A32" s="12"/>
      <c r="B32" s="44">
        <v>572</v>
      </c>
      <c r="C32" s="20" t="s">
        <v>75</v>
      </c>
      <c r="D32" s="46">
        <v>276342</v>
      </c>
      <c r="E32" s="46">
        <v>0</v>
      </c>
      <c r="F32" s="46">
        <v>0</v>
      </c>
      <c r="G32" s="46">
        <v>0</v>
      </c>
      <c r="H32" s="46">
        <v>0</v>
      </c>
      <c r="I32" s="46">
        <v>943219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1219561</v>
      </c>
      <c r="O32" s="47">
        <f t="shared" si="1"/>
        <v>115.62011755783087</v>
      </c>
      <c r="P32" s="9"/>
    </row>
    <row r="33" spans="1:119">
      <c r="A33" s="12"/>
      <c r="B33" s="44">
        <v>573</v>
      </c>
      <c r="C33" s="20" t="s">
        <v>44</v>
      </c>
      <c r="D33" s="46">
        <v>116423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116423</v>
      </c>
      <c r="O33" s="47">
        <f t="shared" si="1"/>
        <v>11.037447857413728</v>
      </c>
      <c r="P33" s="9"/>
    </row>
    <row r="34" spans="1:119">
      <c r="A34" s="12"/>
      <c r="B34" s="44">
        <v>579</v>
      </c>
      <c r="C34" s="20" t="s">
        <v>46</v>
      </c>
      <c r="D34" s="46">
        <v>34836</v>
      </c>
      <c r="E34" s="46">
        <v>0</v>
      </c>
      <c r="F34" s="46">
        <v>0</v>
      </c>
      <c r="G34" s="46">
        <v>126264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161100</v>
      </c>
      <c r="O34" s="47">
        <f t="shared" si="1"/>
        <v>15.273037542662117</v>
      </c>
      <c r="P34" s="9"/>
    </row>
    <row r="35" spans="1:119" ht="15.75">
      <c r="A35" s="28" t="s">
        <v>77</v>
      </c>
      <c r="B35" s="29"/>
      <c r="C35" s="30"/>
      <c r="D35" s="31">
        <f t="shared" ref="D35:M35" si="12">SUM(D36:D37)</f>
        <v>496281</v>
      </c>
      <c r="E35" s="31">
        <f t="shared" si="12"/>
        <v>26256</v>
      </c>
      <c r="F35" s="31">
        <f t="shared" si="12"/>
        <v>0</v>
      </c>
      <c r="G35" s="31">
        <f t="shared" si="12"/>
        <v>168984</v>
      </c>
      <c r="H35" s="31">
        <f t="shared" si="12"/>
        <v>0</v>
      </c>
      <c r="I35" s="31">
        <f t="shared" si="12"/>
        <v>1244892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1936413</v>
      </c>
      <c r="O35" s="43">
        <f t="shared" si="1"/>
        <v>183.58105802047783</v>
      </c>
      <c r="P35" s="9"/>
    </row>
    <row r="36" spans="1:119">
      <c r="A36" s="12"/>
      <c r="B36" s="44">
        <v>581</v>
      </c>
      <c r="C36" s="20" t="s">
        <v>78</v>
      </c>
      <c r="D36" s="46">
        <v>496281</v>
      </c>
      <c r="E36" s="46">
        <v>26256</v>
      </c>
      <c r="F36" s="46">
        <v>0</v>
      </c>
      <c r="G36" s="46">
        <v>168984</v>
      </c>
      <c r="H36" s="46">
        <v>0</v>
      </c>
      <c r="I36" s="46">
        <v>756261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1447782</v>
      </c>
      <c r="O36" s="47">
        <f t="shared" si="1"/>
        <v>137.25654152445961</v>
      </c>
      <c r="P36" s="9"/>
    </row>
    <row r="37" spans="1:119" ht="15.75" thickBot="1">
      <c r="A37" s="12"/>
      <c r="B37" s="44">
        <v>591</v>
      </c>
      <c r="C37" s="20" t="s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488631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488631</v>
      </c>
      <c r="O37" s="47">
        <f t="shared" si="1"/>
        <v>46.324516496018205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SUM(D5,D14,D18,D24,D27,D29,D31,D35)</f>
        <v>9022381</v>
      </c>
      <c r="E38" s="15">
        <f t="shared" si="13"/>
        <v>118765</v>
      </c>
      <c r="F38" s="15">
        <f t="shared" si="13"/>
        <v>0</v>
      </c>
      <c r="G38" s="15">
        <f t="shared" si="13"/>
        <v>811135</v>
      </c>
      <c r="H38" s="15">
        <f t="shared" si="13"/>
        <v>0</v>
      </c>
      <c r="I38" s="15">
        <f t="shared" si="13"/>
        <v>9688756</v>
      </c>
      <c r="J38" s="15">
        <f t="shared" si="13"/>
        <v>0</v>
      </c>
      <c r="K38" s="15">
        <f t="shared" si="13"/>
        <v>3686890</v>
      </c>
      <c r="L38" s="15">
        <f t="shared" si="13"/>
        <v>0</v>
      </c>
      <c r="M38" s="15">
        <f t="shared" si="13"/>
        <v>0</v>
      </c>
      <c r="N38" s="15">
        <f t="shared" si="10"/>
        <v>23327927</v>
      </c>
      <c r="O38" s="37">
        <f t="shared" si="1"/>
        <v>2211.5971748198713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87</v>
      </c>
      <c r="M40" s="93"/>
      <c r="N40" s="93"/>
      <c r="O40" s="41">
        <v>10548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1372121</v>
      </c>
      <c r="E5" s="26">
        <f t="shared" si="0"/>
        <v>0</v>
      </c>
      <c r="F5" s="26">
        <f t="shared" si="0"/>
        <v>0</v>
      </c>
      <c r="G5" s="26">
        <f t="shared" si="0"/>
        <v>428612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3039076</v>
      </c>
      <c r="L5" s="26">
        <f t="shared" si="0"/>
        <v>0</v>
      </c>
      <c r="M5" s="26">
        <f t="shared" si="0"/>
        <v>0</v>
      </c>
      <c r="N5" s="27">
        <f>SUM(D5:M5)</f>
        <v>4839809</v>
      </c>
      <c r="O5" s="32">
        <f t="shared" ref="O5:O39" si="1">(N5/O$41)</f>
        <v>464.56220003839508</v>
      </c>
      <c r="P5" s="6"/>
    </row>
    <row r="6" spans="1:133">
      <c r="A6" s="12"/>
      <c r="B6" s="44">
        <v>511</v>
      </c>
      <c r="C6" s="20" t="s">
        <v>63</v>
      </c>
      <c r="D6" s="46">
        <v>159255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159255</v>
      </c>
      <c r="O6" s="47">
        <f t="shared" si="1"/>
        <v>15.286523325014398</v>
      </c>
      <c r="P6" s="9"/>
    </row>
    <row r="7" spans="1:133">
      <c r="A7" s="12"/>
      <c r="B7" s="44">
        <v>512</v>
      </c>
      <c r="C7" s="20" t="s">
        <v>19</v>
      </c>
      <c r="D7" s="46">
        <v>458768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458768</v>
      </c>
      <c r="O7" s="47">
        <f t="shared" si="1"/>
        <v>44.036091380303318</v>
      </c>
      <c r="P7" s="9"/>
    </row>
    <row r="8" spans="1:133">
      <c r="A8" s="12"/>
      <c r="B8" s="44">
        <v>513</v>
      </c>
      <c r="C8" s="20" t="s">
        <v>69</v>
      </c>
      <c r="D8" s="46">
        <v>271282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271282</v>
      </c>
      <c r="O8" s="47">
        <f t="shared" si="1"/>
        <v>26.039738913419082</v>
      </c>
      <c r="P8" s="9"/>
    </row>
    <row r="9" spans="1:133">
      <c r="A9" s="12"/>
      <c r="B9" s="44">
        <v>514</v>
      </c>
      <c r="C9" s="20" t="s">
        <v>20</v>
      </c>
      <c r="D9" s="46">
        <v>61748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61748</v>
      </c>
      <c r="O9" s="47">
        <f t="shared" si="1"/>
        <v>5.9270493376847764</v>
      </c>
      <c r="P9" s="9"/>
    </row>
    <row r="10" spans="1:133">
      <c r="A10" s="12"/>
      <c r="B10" s="44">
        <v>516</v>
      </c>
      <c r="C10" s="20" t="s">
        <v>60</v>
      </c>
      <c r="D10" s="46">
        <v>3528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3528</v>
      </c>
      <c r="O10" s="47">
        <f t="shared" si="1"/>
        <v>0.33864465348435402</v>
      </c>
      <c r="P10" s="9"/>
    </row>
    <row r="11" spans="1:133">
      <c r="A11" s="12"/>
      <c r="B11" s="44">
        <v>517</v>
      </c>
      <c r="C11" s="20" t="s">
        <v>21</v>
      </c>
      <c r="D11" s="46">
        <v>179428</v>
      </c>
      <c r="E11" s="46">
        <v>0</v>
      </c>
      <c r="F11" s="46">
        <v>0</v>
      </c>
      <c r="G11" s="46">
        <v>371113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550541</v>
      </c>
      <c r="O11" s="47">
        <f t="shared" si="1"/>
        <v>52.845171818007294</v>
      </c>
      <c r="P11" s="9"/>
    </row>
    <row r="12" spans="1:133">
      <c r="A12" s="12"/>
      <c r="B12" s="44">
        <v>518</v>
      </c>
      <c r="C12" s="20" t="s">
        <v>22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3039076</v>
      </c>
      <c r="L12" s="46">
        <v>0</v>
      </c>
      <c r="M12" s="46">
        <v>0</v>
      </c>
      <c r="N12" s="46">
        <f t="shared" si="2"/>
        <v>3039076</v>
      </c>
      <c r="O12" s="47">
        <f t="shared" si="1"/>
        <v>291.71395661355348</v>
      </c>
      <c r="P12" s="9"/>
    </row>
    <row r="13" spans="1:133">
      <c r="A13" s="12"/>
      <c r="B13" s="44">
        <v>519</v>
      </c>
      <c r="C13" s="20" t="s">
        <v>70</v>
      </c>
      <c r="D13" s="46">
        <v>238112</v>
      </c>
      <c r="E13" s="46">
        <v>0</v>
      </c>
      <c r="F13" s="46">
        <v>0</v>
      </c>
      <c r="G13" s="46">
        <v>57499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295611</v>
      </c>
      <c r="O13" s="47">
        <f t="shared" si="1"/>
        <v>28.375023996928395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SUM(D15:D17)</f>
        <v>6402949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6402949</v>
      </c>
      <c r="O14" s="43">
        <f t="shared" si="1"/>
        <v>614.60443463236709</v>
      </c>
      <c r="P14" s="10"/>
    </row>
    <row r="15" spans="1:133">
      <c r="A15" s="12"/>
      <c r="B15" s="44">
        <v>521</v>
      </c>
      <c r="C15" s="20" t="s">
        <v>25</v>
      </c>
      <c r="D15" s="46">
        <v>4028362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4028362</v>
      </c>
      <c r="O15" s="47">
        <f t="shared" si="1"/>
        <v>386.67325782299866</v>
      </c>
      <c r="P15" s="9"/>
    </row>
    <row r="16" spans="1:133">
      <c r="A16" s="12"/>
      <c r="B16" s="44">
        <v>522</v>
      </c>
      <c r="C16" s="20" t="s">
        <v>26</v>
      </c>
      <c r="D16" s="46">
        <v>1946093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1946093</v>
      </c>
      <c r="O16" s="47">
        <f t="shared" si="1"/>
        <v>186.80101746976388</v>
      </c>
      <c r="P16" s="9"/>
    </row>
    <row r="17" spans="1:16">
      <c r="A17" s="12"/>
      <c r="B17" s="44">
        <v>524</v>
      </c>
      <c r="C17" s="20" t="s">
        <v>27</v>
      </c>
      <c r="D17" s="46">
        <v>428494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428494</v>
      </c>
      <c r="O17" s="47">
        <f t="shared" si="1"/>
        <v>41.130159339604532</v>
      </c>
      <c r="P17" s="9"/>
    </row>
    <row r="18" spans="1:16" ht="15.75">
      <c r="A18" s="28" t="s">
        <v>28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404042</v>
      </c>
      <c r="H18" s="31">
        <f t="shared" si="5"/>
        <v>0</v>
      </c>
      <c r="I18" s="31">
        <f t="shared" si="5"/>
        <v>5979414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6383456</v>
      </c>
      <c r="O18" s="43">
        <f t="shared" si="1"/>
        <v>612.73334613169516</v>
      </c>
      <c r="P18" s="10"/>
    </row>
    <row r="19" spans="1:16">
      <c r="A19" s="12"/>
      <c r="B19" s="44">
        <v>533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1635739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1635739</v>
      </c>
      <c r="O19" s="47">
        <f t="shared" si="1"/>
        <v>157.01084661163372</v>
      </c>
      <c r="P19" s="9"/>
    </row>
    <row r="20" spans="1:16">
      <c r="A20" s="12"/>
      <c r="B20" s="44">
        <v>534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1494345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1494345</v>
      </c>
      <c r="O20" s="47">
        <f t="shared" si="1"/>
        <v>143.43875983874065</v>
      </c>
      <c r="P20" s="9"/>
    </row>
    <row r="21" spans="1:16">
      <c r="A21" s="12"/>
      <c r="B21" s="44">
        <v>535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1543134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1543134</v>
      </c>
      <c r="O21" s="47">
        <f t="shared" si="1"/>
        <v>148.12190439623728</v>
      </c>
      <c r="P21" s="9"/>
    </row>
    <row r="22" spans="1:16">
      <c r="A22" s="12"/>
      <c r="B22" s="44">
        <v>536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1306196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1306196</v>
      </c>
      <c r="O22" s="47">
        <f t="shared" si="1"/>
        <v>125.37876751775772</v>
      </c>
      <c r="P22" s="9"/>
    </row>
    <row r="23" spans="1:16">
      <c r="A23" s="12"/>
      <c r="B23" s="44">
        <v>539</v>
      </c>
      <c r="C23" s="20" t="s">
        <v>52</v>
      </c>
      <c r="D23" s="46">
        <v>0</v>
      </c>
      <c r="E23" s="46">
        <v>0</v>
      </c>
      <c r="F23" s="46">
        <v>0</v>
      </c>
      <c r="G23" s="46">
        <v>404042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404042</v>
      </c>
      <c r="O23" s="47">
        <f t="shared" si="1"/>
        <v>38.783067767325782</v>
      </c>
      <c r="P23" s="9"/>
    </row>
    <row r="24" spans="1:16" ht="15.75">
      <c r="A24" s="28" t="s">
        <v>33</v>
      </c>
      <c r="B24" s="29"/>
      <c r="C24" s="30"/>
      <c r="D24" s="31">
        <f t="shared" ref="D24:M24" si="6">SUM(D25:D26)</f>
        <v>477959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1455320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1933279</v>
      </c>
      <c r="O24" s="43">
        <f t="shared" si="1"/>
        <v>185.57103090804378</v>
      </c>
      <c r="P24" s="10"/>
    </row>
    <row r="25" spans="1:16">
      <c r="A25" s="12"/>
      <c r="B25" s="44">
        <v>541</v>
      </c>
      <c r="C25" s="20" t="s">
        <v>73</v>
      </c>
      <c r="D25" s="46">
        <v>477959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477959</v>
      </c>
      <c r="O25" s="47">
        <f t="shared" si="1"/>
        <v>45.878191591476288</v>
      </c>
      <c r="P25" s="9"/>
    </row>
    <row r="26" spans="1:16">
      <c r="A26" s="12"/>
      <c r="B26" s="44">
        <v>542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1455320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1455320</v>
      </c>
      <c r="O26" s="47">
        <f t="shared" si="1"/>
        <v>139.69283931656747</v>
      </c>
      <c r="P26" s="9"/>
    </row>
    <row r="27" spans="1:16" ht="15.75">
      <c r="A27" s="28" t="s">
        <v>36</v>
      </c>
      <c r="B27" s="29"/>
      <c r="C27" s="30"/>
      <c r="D27" s="31">
        <f t="shared" ref="D27:M27" si="8">SUM(D28:D28)</f>
        <v>0</v>
      </c>
      <c r="E27" s="31">
        <f t="shared" si="8"/>
        <v>146709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146709</v>
      </c>
      <c r="O27" s="43">
        <f t="shared" si="1"/>
        <v>14.082261470531773</v>
      </c>
      <c r="P27" s="10"/>
    </row>
    <row r="28" spans="1:16">
      <c r="A28" s="13"/>
      <c r="B28" s="45">
        <v>559</v>
      </c>
      <c r="C28" s="21" t="s">
        <v>39</v>
      </c>
      <c r="D28" s="46">
        <v>0</v>
      </c>
      <c r="E28" s="46">
        <v>146709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146709</v>
      </c>
      <c r="O28" s="47">
        <f t="shared" si="1"/>
        <v>14.082261470531773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SUM(D30:D30)</f>
        <v>178712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178712</v>
      </c>
      <c r="O29" s="43">
        <f t="shared" si="1"/>
        <v>17.154156267997696</v>
      </c>
      <c r="P29" s="10"/>
    </row>
    <row r="30" spans="1:16">
      <c r="A30" s="12"/>
      <c r="B30" s="44">
        <v>569</v>
      </c>
      <c r="C30" s="20" t="s">
        <v>41</v>
      </c>
      <c r="D30" s="46">
        <v>178712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178712</v>
      </c>
      <c r="O30" s="47">
        <f t="shared" si="1"/>
        <v>17.154156267997696</v>
      </c>
      <c r="P30" s="9"/>
    </row>
    <row r="31" spans="1:16" ht="15.75">
      <c r="A31" s="28" t="s">
        <v>42</v>
      </c>
      <c r="B31" s="29"/>
      <c r="C31" s="30"/>
      <c r="D31" s="31">
        <f t="shared" ref="D31:M31" si="11">SUM(D32:D35)</f>
        <v>309812</v>
      </c>
      <c r="E31" s="31">
        <f t="shared" si="11"/>
        <v>0</v>
      </c>
      <c r="F31" s="31">
        <f t="shared" si="11"/>
        <v>0</v>
      </c>
      <c r="G31" s="31">
        <f t="shared" si="11"/>
        <v>2052159</v>
      </c>
      <c r="H31" s="31">
        <f t="shared" si="11"/>
        <v>0</v>
      </c>
      <c r="I31" s="31">
        <f t="shared" si="11"/>
        <v>923399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3285370</v>
      </c>
      <c r="O31" s="43">
        <f t="shared" si="1"/>
        <v>315.35515454021885</v>
      </c>
      <c r="P31" s="9"/>
    </row>
    <row r="32" spans="1:16">
      <c r="A32" s="12"/>
      <c r="B32" s="44">
        <v>572</v>
      </c>
      <c r="C32" s="20" t="s">
        <v>75</v>
      </c>
      <c r="D32" s="46">
        <v>195481</v>
      </c>
      <c r="E32" s="46">
        <v>0</v>
      </c>
      <c r="F32" s="46">
        <v>0</v>
      </c>
      <c r="G32" s="46">
        <v>0</v>
      </c>
      <c r="H32" s="46">
        <v>0</v>
      </c>
      <c r="I32" s="46">
        <v>923399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1118880</v>
      </c>
      <c r="O32" s="47">
        <f t="shared" si="1"/>
        <v>107.39873296218084</v>
      </c>
      <c r="P32" s="9"/>
    </row>
    <row r="33" spans="1:119">
      <c r="A33" s="12"/>
      <c r="B33" s="44">
        <v>573</v>
      </c>
      <c r="C33" s="20" t="s">
        <v>44</v>
      </c>
      <c r="D33" s="46">
        <v>91360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91360</v>
      </c>
      <c r="O33" s="47">
        <f t="shared" si="1"/>
        <v>8.7694375119984649</v>
      </c>
      <c r="P33" s="9"/>
    </row>
    <row r="34" spans="1:119">
      <c r="A34" s="12"/>
      <c r="B34" s="44">
        <v>575</v>
      </c>
      <c r="C34" s="20" t="s">
        <v>76</v>
      </c>
      <c r="D34" s="46">
        <v>-253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-253</v>
      </c>
      <c r="O34" s="47">
        <f t="shared" si="1"/>
        <v>-2.4284891533883662E-2</v>
      </c>
      <c r="P34" s="9"/>
    </row>
    <row r="35" spans="1:119">
      <c r="A35" s="12"/>
      <c r="B35" s="44">
        <v>579</v>
      </c>
      <c r="C35" s="20" t="s">
        <v>46</v>
      </c>
      <c r="D35" s="46">
        <v>23224</v>
      </c>
      <c r="E35" s="46">
        <v>0</v>
      </c>
      <c r="F35" s="46">
        <v>0</v>
      </c>
      <c r="G35" s="46">
        <v>2052159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2075383</v>
      </c>
      <c r="O35" s="47">
        <f t="shared" si="1"/>
        <v>199.21126895757342</v>
      </c>
      <c r="P35" s="9"/>
    </row>
    <row r="36" spans="1:119" ht="15.75">
      <c r="A36" s="28" t="s">
        <v>77</v>
      </c>
      <c r="B36" s="29"/>
      <c r="C36" s="30"/>
      <c r="D36" s="31">
        <f t="shared" ref="D36:M36" si="12">SUM(D37:D38)</f>
        <v>205537</v>
      </c>
      <c r="E36" s="31">
        <f t="shared" si="12"/>
        <v>127992</v>
      </c>
      <c r="F36" s="31">
        <f t="shared" si="12"/>
        <v>0</v>
      </c>
      <c r="G36" s="31">
        <f t="shared" si="12"/>
        <v>168999</v>
      </c>
      <c r="H36" s="31">
        <f t="shared" si="12"/>
        <v>0</v>
      </c>
      <c r="I36" s="31">
        <f t="shared" si="12"/>
        <v>858350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1360878</v>
      </c>
      <c r="O36" s="43">
        <f t="shared" si="1"/>
        <v>130.62756767133806</v>
      </c>
      <c r="P36" s="9"/>
    </row>
    <row r="37" spans="1:119">
      <c r="A37" s="12"/>
      <c r="B37" s="44">
        <v>581</v>
      </c>
      <c r="C37" s="20" t="s">
        <v>78</v>
      </c>
      <c r="D37" s="46">
        <v>205537</v>
      </c>
      <c r="E37" s="46">
        <v>127992</v>
      </c>
      <c r="F37" s="46">
        <v>0</v>
      </c>
      <c r="G37" s="46">
        <v>168999</v>
      </c>
      <c r="H37" s="46">
        <v>0</v>
      </c>
      <c r="I37" s="46">
        <v>355000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857528</v>
      </c>
      <c r="O37" s="47">
        <f t="shared" si="1"/>
        <v>82.312152044538294</v>
      </c>
      <c r="P37" s="9"/>
    </row>
    <row r="38" spans="1:119" ht="15.75" thickBot="1">
      <c r="A38" s="12"/>
      <c r="B38" s="44">
        <v>591</v>
      </c>
      <c r="C38" s="20" t="s">
        <v>79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503350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503350</v>
      </c>
      <c r="O38" s="47">
        <f t="shared" si="1"/>
        <v>48.315415626799769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SUM(D5,D14,D18,D24,D27,D29,D31,D36)</f>
        <v>8947090</v>
      </c>
      <c r="E39" s="15">
        <f t="shared" si="13"/>
        <v>274701</v>
      </c>
      <c r="F39" s="15">
        <f t="shared" si="13"/>
        <v>0</v>
      </c>
      <c r="G39" s="15">
        <f t="shared" si="13"/>
        <v>3053812</v>
      </c>
      <c r="H39" s="15">
        <f t="shared" si="13"/>
        <v>0</v>
      </c>
      <c r="I39" s="15">
        <f t="shared" si="13"/>
        <v>9216483</v>
      </c>
      <c r="J39" s="15">
        <f t="shared" si="13"/>
        <v>0</v>
      </c>
      <c r="K39" s="15">
        <f t="shared" si="13"/>
        <v>3039076</v>
      </c>
      <c r="L39" s="15">
        <f t="shared" si="13"/>
        <v>0</v>
      </c>
      <c r="M39" s="15">
        <f t="shared" si="13"/>
        <v>0</v>
      </c>
      <c r="N39" s="15">
        <f>SUM(D39:M39)</f>
        <v>24531162</v>
      </c>
      <c r="O39" s="37">
        <f t="shared" si="1"/>
        <v>2354.6901516605876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85</v>
      </c>
      <c r="M41" s="93"/>
      <c r="N41" s="93"/>
      <c r="O41" s="41">
        <v>10418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1185681</v>
      </c>
      <c r="E5" s="59">
        <f t="shared" si="0"/>
        <v>0</v>
      </c>
      <c r="F5" s="59">
        <f t="shared" si="0"/>
        <v>0</v>
      </c>
      <c r="G5" s="59">
        <f t="shared" si="0"/>
        <v>600794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2705382</v>
      </c>
      <c r="L5" s="59">
        <f t="shared" si="0"/>
        <v>0</v>
      </c>
      <c r="M5" s="59">
        <f t="shared" si="0"/>
        <v>0</v>
      </c>
      <c r="N5" s="60">
        <f>SUM(D5:M5)</f>
        <v>4491857</v>
      </c>
      <c r="O5" s="61">
        <f t="shared" ref="O5:O40" si="1">(N5/O$42)</f>
        <v>432.86662811988049</v>
      </c>
      <c r="P5" s="62"/>
    </row>
    <row r="6" spans="1:133">
      <c r="A6" s="64"/>
      <c r="B6" s="65">
        <v>511</v>
      </c>
      <c r="C6" s="66" t="s">
        <v>63</v>
      </c>
      <c r="D6" s="67">
        <v>124443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124443</v>
      </c>
      <c r="O6" s="68">
        <f t="shared" si="1"/>
        <v>11.992194275802255</v>
      </c>
      <c r="P6" s="69"/>
    </row>
    <row r="7" spans="1:133">
      <c r="A7" s="64"/>
      <c r="B7" s="65">
        <v>512</v>
      </c>
      <c r="C7" s="66" t="s">
        <v>19</v>
      </c>
      <c r="D7" s="67">
        <v>374157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374157</v>
      </c>
      <c r="O7" s="68">
        <f t="shared" si="1"/>
        <v>36.056374674761493</v>
      </c>
      <c r="P7" s="69"/>
    </row>
    <row r="8" spans="1:133">
      <c r="A8" s="64"/>
      <c r="B8" s="65">
        <v>513</v>
      </c>
      <c r="C8" s="66" t="s">
        <v>69</v>
      </c>
      <c r="D8" s="67">
        <v>291021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291021</v>
      </c>
      <c r="O8" s="68">
        <f t="shared" si="1"/>
        <v>28.044810638912981</v>
      </c>
      <c r="P8" s="69"/>
    </row>
    <row r="9" spans="1:133">
      <c r="A9" s="64"/>
      <c r="B9" s="65">
        <v>514</v>
      </c>
      <c r="C9" s="66" t="s">
        <v>20</v>
      </c>
      <c r="D9" s="67">
        <v>71082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71082</v>
      </c>
      <c r="O9" s="68">
        <f t="shared" si="1"/>
        <v>6.8499566348655678</v>
      </c>
      <c r="P9" s="69"/>
    </row>
    <row r="10" spans="1:133">
      <c r="A10" s="64"/>
      <c r="B10" s="65">
        <v>516</v>
      </c>
      <c r="C10" s="66" t="s">
        <v>60</v>
      </c>
      <c r="D10" s="67">
        <v>314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314</v>
      </c>
      <c r="O10" s="68">
        <f t="shared" si="1"/>
        <v>3.0259227136937458E-2</v>
      </c>
      <c r="P10" s="69"/>
    </row>
    <row r="11" spans="1:133">
      <c r="A11" s="64"/>
      <c r="B11" s="65">
        <v>517</v>
      </c>
      <c r="C11" s="66" t="s">
        <v>21</v>
      </c>
      <c r="D11" s="67">
        <v>72478</v>
      </c>
      <c r="E11" s="67">
        <v>0</v>
      </c>
      <c r="F11" s="67">
        <v>0</v>
      </c>
      <c r="G11" s="67">
        <v>529993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602471</v>
      </c>
      <c r="O11" s="68">
        <f t="shared" si="1"/>
        <v>58.058302014069575</v>
      </c>
      <c r="P11" s="69"/>
    </row>
    <row r="12" spans="1:133">
      <c r="A12" s="64"/>
      <c r="B12" s="65">
        <v>518</v>
      </c>
      <c r="C12" s="66" t="s">
        <v>22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2705382</v>
      </c>
      <c r="L12" s="67">
        <v>0</v>
      </c>
      <c r="M12" s="67">
        <v>0</v>
      </c>
      <c r="N12" s="67">
        <f t="shared" si="2"/>
        <v>2705382</v>
      </c>
      <c r="O12" s="68">
        <f t="shared" si="1"/>
        <v>260.70945359930613</v>
      </c>
      <c r="P12" s="69"/>
    </row>
    <row r="13" spans="1:133">
      <c r="A13" s="64"/>
      <c r="B13" s="65">
        <v>519</v>
      </c>
      <c r="C13" s="66" t="s">
        <v>70</v>
      </c>
      <c r="D13" s="67">
        <v>252186</v>
      </c>
      <c r="E13" s="67">
        <v>0</v>
      </c>
      <c r="F13" s="67">
        <v>0</v>
      </c>
      <c r="G13" s="67">
        <v>70801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322987</v>
      </c>
      <c r="O13" s="68">
        <f t="shared" si="1"/>
        <v>31.125277055025538</v>
      </c>
      <c r="P13" s="69"/>
    </row>
    <row r="14" spans="1:133" ht="15.75">
      <c r="A14" s="70" t="s">
        <v>24</v>
      </c>
      <c r="B14" s="71"/>
      <c r="C14" s="72"/>
      <c r="D14" s="73">
        <f t="shared" ref="D14:M14" si="3">SUM(D15:D17)</f>
        <v>6634859</v>
      </c>
      <c r="E14" s="73">
        <f t="shared" si="3"/>
        <v>0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3" si="4">SUM(D14:M14)</f>
        <v>6634859</v>
      </c>
      <c r="O14" s="75">
        <f t="shared" si="1"/>
        <v>639.38122771513929</v>
      </c>
      <c r="P14" s="76"/>
    </row>
    <row r="15" spans="1:133">
      <c r="A15" s="64"/>
      <c r="B15" s="65">
        <v>521</v>
      </c>
      <c r="C15" s="66" t="s">
        <v>25</v>
      </c>
      <c r="D15" s="67">
        <v>4294513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4294513</v>
      </c>
      <c r="O15" s="68">
        <f t="shared" si="1"/>
        <v>413.84918569914231</v>
      </c>
      <c r="P15" s="69"/>
    </row>
    <row r="16" spans="1:133">
      <c r="A16" s="64"/>
      <c r="B16" s="65">
        <v>522</v>
      </c>
      <c r="C16" s="66" t="s">
        <v>26</v>
      </c>
      <c r="D16" s="67">
        <v>1973982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1973982</v>
      </c>
      <c r="O16" s="68">
        <f t="shared" si="1"/>
        <v>190.22665510263082</v>
      </c>
      <c r="P16" s="69"/>
    </row>
    <row r="17" spans="1:16">
      <c r="A17" s="64"/>
      <c r="B17" s="65">
        <v>524</v>
      </c>
      <c r="C17" s="66" t="s">
        <v>27</v>
      </c>
      <c r="D17" s="67">
        <v>366364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366364</v>
      </c>
      <c r="O17" s="68">
        <f t="shared" si="1"/>
        <v>35.3053869133661</v>
      </c>
      <c r="P17" s="69"/>
    </row>
    <row r="18" spans="1:16" ht="15.75">
      <c r="A18" s="70" t="s">
        <v>28</v>
      </c>
      <c r="B18" s="71"/>
      <c r="C18" s="72"/>
      <c r="D18" s="73">
        <f t="shared" ref="D18:M18" si="5">SUM(D19:D23)</f>
        <v>0</v>
      </c>
      <c r="E18" s="73">
        <f t="shared" si="5"/>
        <v>0</v>
      </c>
      <c r="F18" s="73">
        <f t="shared" si="5"/>
        <v>0</v>
      </c>
      <c r="G18" s="73">
        <f t="shared" si="5"/>
        <v>415967</v>
      </c>
      <c r="H18" s="73">
        <f t="shared" si="5"/>
        <v>0</v>
      </c>
      <c r="I18" s="73">
        <f t="shared" si="5"/>
        <v>5654662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6070629</v>
      </c>
      <c r="O18" s="75">
        <f t="shared" si="1"/>
        <v>585.00809482509396</v>
      </c>
      <c r="P18" s="76"/>
    </row>
    <row r="19" spans="1:16">
      <c r="A19" s="64"/>
      <c r="B19" s="65">
        <v>533</v>
      </c>
      <c r="C19" s="66" t="s">
        <v>29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1487356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1487356</v>
      </c>
      <c r="O19" s="68">
        <f t="shared" si="1"/>
        <v>143.33198419581768</v>
      </c>
      <c r="P19" s="69"/>
    </row>
    <row r="20" spans="1:16">
      <c r="A20" s="64"/>
      <c r="B20" s="65">
        <v>534</v>
      </c>
      <c r="C20" s="66" t="s">
        <v>71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1387863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1387863</v>
      </c>
      <c r="O20" s="68">
        <f t="shared" si="1"/>
        <v>133.7441457068517</v>
      </c>
      <c r="P20" s="69"/>
    </row>
    <row r="21" spans="1:16">
      <c r="A21" s="64"/>
      <c r="B21" s="65">
        <v>535</v>
      </c>
      <c r="C21" s="66" t="s">
        <v>31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1371835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1371835</v>
      </c>
      <c r="O21" s="68">
        <f t="shared" si="1"/>
        <v>132.19957598535223</v>
      </c>
      <c r="P21" s="69"/>
    </row>
    <row r="22" spans="1:16">
      <c r="A22" s="64"/>
      <c r="B22" s="65">
        <v>536</v>
      </c>
      <c r="C22" s="66" t="s">
        <v>72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1407608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1407608</v>
      </c>
      <c r="O22" s="68">
        <f t="shared" si="1"/>
        <v>135.64691143875879</v>
      </c>
      <c r="P22" s="69"/>
    </row>
    <row r="23" spans="1:16">
      <c r="A23" s="64"/>
      <c r="B23" s="65">
        <v>539</v>
      </c>
      <c r="C23" s="66" t="s">
        <v>52</v>
      </c>
      <c r="D23" s="67">
        <v>0</v>
      </c>
      <c r="E23" s="67">
        <v>0</v>
      </c>
      <c r="F23" s="67">
        <v>0</v>
      </c>
      <c r="G23" s="67">
        <v>415967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415967</v>
      </c>
      <c r="O23" s="68">
        <f t="shared" si="1"/>
        <v>40.08547749831358</v>
      </c>
      <c r="P23" s="69"/>
    </row>
    <row r="24" spans="1:16" ht="15.75">
      <c r="A24" s="70" t="s">
        <v>33</v>
      </c>
      <c r="B24" s="71"/>
      <c r="C24" s="72"/>
      <c r="D24" s="73">
        <f t="shared" ref="D24:M24" si="6">SUM(D25:D27)</f>
        <v>550065</v>
      </c>
      <c r="E24" s="73">
        <f t="shared" si="6"/>
        <v>0</v>
      </c>
      <c r="F24" s="73">
        <f t="shared" si="6"/>
        <v>0</v>
      </c>
      <c r="G24" s="73">
        <f t="shared" si="6"/>
        <v>3039</v>
      </c>
      <c r="H24" s="73">
        <f t="shared" si="6"/>
        <v>0</v>
      </c>
      <c r="I24" s="73">
        <f t="shared" si="6"/>
        <v>1460492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30" si="7">SUM(D24:M24)</f>
        <v>2013596</v>
      </c>
      <c r="O24" s="75">
        <f t="shared" si="1"/>
        <v>194.04413607015516</v>
      </c>
      <c r="P24" s="76"/>
    </row>
    <row r="25" spans="1:16">
      <c r="A25" s="64"/>
      <c r="B25" s="65">
        <v>541</v>
      </c>
      <c r="C25" s="66" t="s">
        <v>73</v>
      </c>
      <c r="D25" s="67">
        <v>550065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550065</v>
      </c>
      <c r="O25" s="68">
        <f t="shared" si="1"/>
        <v>53.008094825093956</v>
      </c>
      <c r="P25" s="69"/>
    </row>
    <row r="26" spans="1:16">
      <c r="A26" s="64"/>
      <c r="B26" s="65">
        <v>542</v>
      </c>
      <c r="C26" s="66" t="s">
        <v>35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1460492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1460492</v>
      </c>
      <c r="O26" s="68">
        <f t="shared" si="1"/>
        <v>140.74318203719764</v>
      </c>
      <c r="P26" s="69"/>
    </row>
    <row r="27" spans="1:16">
      <c r="A27" s="64"/>
      <c r="B27" s="65">
        <v>549</v>
      </c>
      <c r="C27" s="66" t="s">
        <v>74</v>
      </c>
      <c r="D27" s="67">
        <v>0</v>
      </c>
      <c r="E27" s="67">
        <v>0</v>
      </c>
      <c r="F27" s="67">
        <v>0</v>
      </c>
      <c r="G27" s="67">
        <v>3039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3039</v>
      </c>
      <c r="O27" s="68">
        <f t="shared" si="1"/>
        <v>0.29285920786354436</v>
      </c>
      <c r="P27" s="69"/>
    </row>
    <row r="28" spans="1:16" ht="15.75">
      <c r="A28" s="70" t="s">
        <v>36</v>
      </c>
      <c r="B28" s="71"/>
      <c r="C28" s="72"/>
      <c r="D28" s="73">
        <f t="shared" ref="D28:M28" si="8">SUM(D29:D29)</f>
        <v>0</v>
      </c>
      <c r="E28" s="73">
        <f t="shared" si="8"/>
        <v>280156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280156</v>
      </c>
      <c r="O28" s="75">
        <f t="shared" si="1"/>
        <v>26.997783559795703</v>
      </c>
      <c r="P28" s="76"/>
    </row>
    <row r="29" spans="1:16">
      <c r="A29" s="64"/>
      <c r="B29" s="65">
        <v>559</v>
      </c>
      <c r="C29" s="66" t="s">
        <v>39</v>
      </c>
      <c r="D29" s="67">
        <v>0</v>
      </c>
      <c r="E29" s="67">
        <v>280156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280156</v>
      </c>
      <c r="O29" s="68">
        <f t="shared" si="1"/>
        <v>26.997783559795703</v>
      </c>
      <c r="P29" s="69"/>
    </row>
    <row r="30" spans="1:16" ht="15.75">
      <c r="A30" s="70" t="s">
        <v>40</v>
      </c>
      <c r="B30" s="71"/>
      <c r="C30" s="72"/>
      <c r="D30" s="73">
        <f t="shared" ref="D30:M30" si="9">SUM(D31:D31)</f>
        <v>164899</v>
      </c>
      <c r="E30" s="73">
        <f t="shared" si="9"/>
        <v>0</v>
      </c>
      <c r="F30" s="73">
        <f t="shared" si="9"/>
        <v>0</v>
      </c>
      <c r="G30" s="73">
        <f t="shared" si="9"/>
        <v>0</v>
      </c>
      <c r="H30" s="73">
        <f t="shared" si="9"/>
        <v>0</v>
      </c>
      <c r="I30" s="73">
        <f t="shared" si="9"/>
        <v>0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7"/>
        <v>164899</v>
      </c>
      <c r="O30" s="75">
        <f t="shared" si="1"/>
        <v>15.890816228196973</v>
      </c>
      <c r="P30" s="76"/>
    </row>
    <row r="31" spans="1:16">
      <c r="A31" s="64"/>
      <c r="B31" s="65">
        <v>569</v>
      </c>
      <c r="C31" s="66" t="s">
        <v>41</v>
      </c>
      <c r="D31" s="67">
        <v>164899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ref="N31:N36" si="10">SUM(D31:M31)</f>
        <v>164899</v>
      </c>
      <c r="O31" s="68">
        <f t="shared" si="1"/>
        <v>15.890816228196973</v>
      </c>
      <c r="P31" s="69"/>
    </row>
    <row r="32" spans="1:16" ht="15.75">
      <c r="A32" s="70" t="s">
        <v>42</v>
      </c>
      <c r="B32" s="71"/>
      <c r="C32" s="72"/>
      <c r="D32" s="73">
        <f t="shared" ref="D32:M32" si="11">SUM(D33:D36)</f>
        <v>292405</v>
      </c>
      <c r="E32" s="73">
        <f t="shared" si="11"/>
        <v>0</v>
      </c>
      <c r="F32" s="73">
        <f t="shared" si="11"/>
        <v>0</v>
      </c>
      <c r="G32" s="73">
        <f t="shared" si="11"/>
        <v>961037</v>
      </c>
      <c r="H32" s="73">
        <f t="shared" si="11"/>
        <v>0</v>
      </c>
      <c r="I32" s="73">
        <f t="shared" si="11"/>
        <v>921281</v>
      </c>
      <c r="J32" s="73">
        <f t="shared" si="11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3">
        <f>SUM(D32:M32)</f>
        <v>2174723</v>
      </c>
      <c r="O32" s="75">
        <f t="shared" si="1"/>
        <v>209.57145610484727</v>
      </c>
      <c r="P32" s="69"/>
    </row>
    <row r="33" spans="1:119">
      <c r="A33" s="64"/>
      <c r="B33" s="65">
        <v>572</v>
      </c>
      <c r="C33" s="66" t="s">
        <v>75</v>
      </c>
      <c r="D33" s="67">
        <v>196329</v>
      </c>
      <c r="E33" s="67">
        <v>0</v>
      </c>
      <c r="F33" s="67">
        <v>0</v>
      </c>
      <c r="G33" s="67">
        <v>0</v>
      </c>
      <c r="H33" s="67">
        <v>0</v>
      </c>
      <c r="I33" s="67">
        <v>921281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1117610</v>
      </c>
      <c r="O33" s="68">
        <f t="shared" si="1"/>
        <v>107.70068420545437</v>
      </c>
      <c r="P33" s="69"/>
    </row>
    <row r="34" spans="1:119">
      <c r="A34" s="64"/>
      <c r="B34" s="65">
        <v>573</v>
      </c>
      <c r="C34" s="66" t="s">
        <v>44</v>
      </c>
      <c r="D34" s="67">
        <v>24698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24698</v>
      </c>
      <c r="O34" s="68">
        <f t="shared" si="1"/>
        <v>2.3800713115543992</v>
      </c>
      <c r="P34" s="69"/>
    </row>
    <row r="35" spans="1:119">
      <c r="A35" s="64"/>
      <c r="B35" s="65">
        <v>575</v>
      </c>
      <c r="C35" s="66" t="s">
        <v>76</v>
      </c>
      <c r="D35" s="67">
        <v>51478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51478</v>
      </c>
      <c r="O35" s="68">
        <f t="shared" si="1"/>
        <v>4.9607786450804667</v>
      </c>
      <c r="P35" s="69"/>
    </row>
    <row r="36" spans="1:119">
      <c r="A36" s="64"/>
      <c r="B36" s="65">
        <v>579</v>
      </c>
      <c r="C36" s="66" t="s">
        <v>46</v>
      </c>
      <c r="D36" s="67">
        <v>19900</v>
      </c>
      <c r="E36" s="67">
        <v>0</v>
      </c>
      <c r="F36" s="67">
        <v>0</v>
      </c>
      <c r="G36" s="67">
        <v>961037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980937</v>
      </c>
      <c r="O36" s="68">
        <f t="shared" si="1"/>
        <v>94.529921942758023</v>
      </c>
      <c r="P36" s="69"/>
    </row>
    <row r="37" spans="1:119" ht="15.75">
      <c r="A37" s="70" t="s">
        <v>77</v>
      </c>
      <c r="B37" s="71"/>
      <c r="C37" s="72"/>
      <c r="D37" s="73">
        <f t="shared" ref="D37:M37" si="12">SUM(D38:D39)</f>
        <v>2619010</v>
      </c>
      <c r="E37" s="73">
        <f t="shared" si="12"/>
        <v>165350</v>
      </c>
      <c r="F37" s="73">
        <f t="shared" si="12"/>
        <v>0</v>
      </c>
      <c r="G37" s="73">
        <f t="shared" si="12"/>
        <v>152355</v>
      </c>
      <c r="H37" s="73">
        <f t="shared" si="12"/>
        <v>0</v>
      </c>
      <c r="I37" s="73">
        <f t="shared" si="12"/>
        <v>873082</v>
      </c>
      <c r="J37" s="73">
        <f t="shared" si="12"/>
        <v>0</v>
      </c>
      <c r="K37" s="73">
        <f t="shared" si="12"/>
        <v>0</v>
      </c>
      <c r="L37" s="73">
        <f t="shared" si="12"/>
        <v>0</v>
      </c>
      <c r="M37" s="73">
        <f t="shared" si="12"/>
        <v>0</v>
      </c>
      <c r="N37" s="73">
        <f>SUM(D37:M37)</f>
        <v>3809797</v>
      </c>
      <c r="O37" s="75">
        <f t="shared" si="1"/>
        <v>367.13857569625134</v>
      </c>
      <c r="P37" s="69"/>
    </row>
    <row r="38" spans="1:119">
      <c r="A38" s="64"/>
      <c r="B38" s="65">
        <v>581</v>
      </c>
      <c r="C38" s="66" t="s">
        <v>78</v>
      </c>
      <c r="D38" s="67">
        <v>2619010</v>
      </c>
      <c r="E38" s="67">
        <v>165350</v>
      </c>
      <c r="F38" s="67">
        <v>0</v>
      </c>
      <c r="G38" s="67">
        <v>152355</v>
      </c>
      <c r="H38" s="67">
        <v>0</v>
      </c>
      <c r="I38" s="67">
        <v>356000</v>
      </c>
      <c r="J38" s="67">
        <v>0</v>
      </c>
      <c r="K38" s="67">
        <v>0</v>
      </c>
      <c r="L38" s="67">
        <v>0</v>
      </c>
      <c r="M38" s="67">
        <v>0</v>
      </c>
      <c r="N38" s="67">
        <f>SUM(D38:M38)</f>
        <v>3292715</v>
      </c>
      <c r="O38" s="68">
        <f t="shared" si="1"/>
        <v>317.30895249108607</v>
      </c>
      <c r="P38" s="69"/>
    </row>
    <row r="39" spans="1:119" ht="15.75" thickBot="1">
      <c r="A39" s="64"/>
      <c r="B39" s="65">
        <v>591</v>
      </c>
      <c r="C39" s="66" t="s">
        <v>79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517082</v>
      </c>
      <c r="J39" s="67">
        <v>0</v>
      </c>
      <c r="K39" s="67">
        <v>0</v>
      </c>
      <c r="L39" s="67">
        <v>0</v>
      </c>
      <c r="M39" s="67">
        <v>0</v>
      </c>
      <c r="N39" s="67">
        <f>SUM(D39:M39)</f>
        <v>517082</v>
      </c>
      <c r="O39" s="68">
        <f t="shared" si="1"/>
        <v>49.829623205165269</v>
      </c>
      <c r="P39" s="69"/>
    </row>
    <row r="40" spans="1:119" ht="16.5" thickBot="1">
      <c r="A40" s="77" t="s">
        <v>10</v>
      </c>
      <c r="B40" s="78"/>
      <c r="C40" s="79"/>
      <c r="D40" s="80">
        <f t="shared" ref="D40:M40" si="13">SUM(D5,D14,D18,D24,D28,D30,D32,D37)</f>
        <v>11446919</v>
      </c>
      <c r="E40" s="80">
        <f t="shared" si="13"/>
        <v>445506</v>
      </c>
      <c r="F40" s="80">
        <f t="shared" si="13"/>
        <v>0</v>
      </c>
      <c r="G40" s="80">
        <f t="shared" si="13"/>
        <v>2133192</v>
      </c>
      <c r="H40" s="80">
        <f t="shared" si="13"/>
        <v>0</v>
      </c>
      <c r="I40" s="80">
        <f t="shared" si="13"/>
        <v>8909517</v>
      </c>
      <c r="J40" s="80">
        <f t="shared" si="13"/>
        <v>0</v>
      </c>
      <c r="K40" s="80">
        <f t="shared" si="13"/>
        <v>2705382</v>
      </c>
      <c r="L40" s="80">
        <f t="shared" si="13"/>
        <v>0</v>
      </c>
      <c r="M40" s="80">
        <f t="shared" si="13"/>
        <v>0</v>
      </c>
      <c r="N40" s="80">
        <f>SUM(D40:M40)</f>
        <v>25640516</v>
      </c>
      <c r="O40" s="81">
        <f t="shared" si="1"/>
        <v>2470.8987183193603</v>
      </c>
      <c r="P40" s="62"/>
      <c r="Q40" s="82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</row>
    <row r="41" spans="1:119">
      <c r="A41" s="84"/>
      <c r="B41" s="85"/>
      <c r="C41" s="8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</row>
    <row r="42" spans="1:119">
      <c r="A42" s="88"/>
      <c r="B42" s="89"/>
      <c r="C42" s="89"/>
      <c r="D42" s="90"/>
      <c r="E42" s="90"/>
      <c r="F42" s="90"/>
      <c r="G42" s="90"/>
      <c r="H42" s="90"/>
      <c r="I42" s="90"/>
      <c r="J42" s="90"/>
      <c r="K42" s="90"/>
      <c r="L42" s="117" t="s">
        <v>80</v>
      </c>
      <c r="M42" s="117"/>
      <c r="N42" s="117"/>
      <c r="O42" s="91">
        <v>10377</v>
      </c>
    </row>
    <row r="43" spans="1:119">
      <c r="A43" s="11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20"/>
    </row>
    <row r="44" spans="1:119" ht="15.75" customHeight="1" thickBot="1">
      <c r="A44" s="121" t="s">
        <v>55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2023-11-21T23:47:49Z</cp:lastPrinted>
  <dcterms:created xsi:type="dcterms:W3CDTF">2000-08-31T21:26:31Z</dcterms:created>
  <dcterms:modified xsi:type="dcterms:W3CDTF">2023-11-21T23:47:52Z</dcterms:modified>
</cp:coreProperties>
</file>