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'2008'!$A$1:$O$61</definedName>
    <definedName name="_xlnm.Print_Area" localSheetId="13">'2009'!$A$1:$O$63</definedName>
    <definedName name="_xlnm.Print_Area" localSheetId="12">'2010'!$A$1:$O$63</definedName>
    <definedName name="_xlnm.Print_Area" localSheetId="11">'2011'!$A$1:$O$58</definedName>
    <definedName name="_xlnm.Print_Area" localSheetId="10">'2012'!$A$1:$O$56</definedName>
    <definedName name="_xlnm.Print_Area" localSheetId="9">'2013'!$A$1:$O$57</definedName>
    <definedName name="_xlnm.Print_Area" localSheetId="8">'2014'!$A$1:$O$55</definedName>
    <definedName name="_xlnm.Print_Area" localSheetId="7">'2015'!$A$1:$O$57</definedName>
    <definedName name="_xlnm.Print_Area" localSheetId="6">'2016'!$A$1:$O$55</definedName>
    <definedName name="_xlnm.Print_Area" localSheetId="5">'2017'!$A$1:$O$57</definedName>
    <definedName name="_xlnm.Print_Area" localSheetId="4">'2018'!$A$1:$O$57</definedName>
    <definedName name="_xlnm.Print_Area" localSheetId="3">'2019'!$A$1:$O$57</definedName>
    <definedName name="_xlnm.Print_Area" localSheetId="2">'2020'!$A$1:$O$54</definedName>
    <definedName name="_xlnm.Print_Area" localSheetId="1">'2021'!$A$1:$P$57</definedName>
    <definedName name="_xlnm.Print_Area" localSheetId="0">'2022'!$A$1:$P$52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48" i="47" l="1"/>
  <c r="F48" i="47"/>
  <c r="G48" i="47"/>
  <c r="H48" i="47"/>
  <c r="I48" i="47"/>
  <c r="J48" i="47"/>
  <c r="K48" i="47"/>
  <c r="L48" i="47"/>
  <c r="M48" i="47"/>
  <c r="N48" i="47"/>
  <c r="D48" i="47"/>
  <c r="O47" i="47" l="1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2" i="47" l="1"/>
  <c r="P42" i="47" s="1"/>
  <c r="O39" i="47"/>
  <c r="P39" i="47" s="1"/>
  <c r="O31" i="47"/>
  <c r="P31" i="47" s="1"/>
  <c r="O18" i="47"/>
  <c r="P18" i="47" s="1"/>
  <c r="O14" i="47"/>
  <c r="P14" i="47" s="1"/>
  <c r="O5" i="47"/>
  <c r="P5" i="47" s="1"/>
  <c r="O52" i="46"/>
  <c r="P52" i="46" s="1"/>
  <c r="O51" i="46"/>
  <c r="P51" i="46" s="1"/>
  <c r="N50" i="46"/>
  <c r="M50" i="46"/>
  <c r="L50" i="46"/>
  <c r="K50" i="46"/>
  <c r="J50" i="46"/>
  <c r="I50" i="46"/>
  <c r="H50" i="46"/>
  <c r="G50" i="46"/>
  <c r="F50" i="46"/>
  <c r="E50" i="46"/>
  <c r="D50" i="46"/>
  <c r="O49" i="46"/>
  <c r="P49" i="46" s="1"/>
  <c r="O48" i="46"/>
  <c r="P48" i="46" s="1"/>
  <c r="O47" i="46"/>
  <c r="P47" i="46" s="1"/>
  <c r="O46" i="46"/>
  <c r="P46" i="46" s="1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 s="1"/>
  <c r="O42" i="46"/>
  <c r="P42" i="46" s="1"/>
  <c r="N41" i="46"/>
  <c r="M41" i="46"/>
  <c r="L41" i="46"/>
  <c r="K41" i="46"/>
  <c r="J41" i="46"/>
  <c r="I41" i="46"/>
  <c r="H41" i="46"/>
  <c r="G41" i="46"/>
  <c r="F41" i="46"/>
  <c r="E41" i="46"/>
  <c r="D41" i="46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9" i="45"/>
  <c r="O49" i="45" s="1"/>
  <c r="N48" i="45"/>
  <c r="O48" i="45"/>
  <c r="M47" i="45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/>
  <c r="N44" i="45"/>
  <c r="O44" i="45" s="1"/>
  <c r="N43" i="45"/>
  <c r="O43" i="45" s="1"/>
  <c r="M42" i="45"/>
  <c r="L42" i="45"/>
  <c r="K42" i="45"/>
  <c r="J42" i="45"/>
  <c r="I42" i="45"/>
  <c r="H42" i="45"/>
  <c r="N42" i="45" s="1"/>
  <c r="O42" i="45" s="1"/>
  <c r="G42" i="45"/>
  <c r="F42" i="45"/>
  <c r="E42" i="45"/>
  <c r="D42" i="45"/>
  <c r="N41" i="45"/>
  <c r="O41" i="45" s="1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E50" i="45" s="1"/>
  <c r="D31" i="45"/>
  <c r="N30" i="45"/>
  <c r="O30" i="45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H50" i="45" s="1"/>
  <c r="G18" i="45"/>
  <c r="F18" i="45"/>
  <c r="E18" i="45"/>
  <c r="D18" i="45"/>
  <c r="N17" i="45"/>
  <c r="O17" i="45" s="1"/>
  <c r="N16" i="45"/>
  <c r="O16" i="45"/>
  <c r="N15" i="45"/>
  <c r="O15" i="45" s="1"/>
  <c r="M14" i="45"/>
  <c r="L14" i="45"/>
  <c r="K14" i="45"/>
  <c r="J14" i="45"/>
  <c r="I14" i="45"/>
  <c r="N14" i="45" s="1"/>
  <c r="O14" i="45" s="1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N5" i="45" s="1"/>
  <c r="O5" i="45" s="1"/>
  <c r="E5" i="45"/>
  <c r="D5" i="45"/>
  <c r="N52" i="44"/>
  <c r="O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/>
  <c r="M33" i="44"/>
  <c r="L33" i="44"/>
  <c r="K33" i="44"/>
  <c r="J33" i="44"/>
  <c r="I33" i="44"/>
  <c r="N33" i="44" s="1"/>
  <c r="O33" i="44" s="1"/>
  <c r="H33" i="44"/>
  <c r="G33" i="44"/>
  <c r="F33" i="44"/>
  <c r="E33" i="44"/>
  <c r="D33" i="44"/>
  <c r="N32" i="44"/>
  <c r="O32" i="44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52" i="43"/>
  <c r="O52" i="43"/>
  <c r="N51" i="43"/>
  <c r="O51" i="43" s="1"/>
  <c r="N50" i="43"/>
  <c r="O50" i="43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/>
  <c r="N43" i="43"/>
  <c r="O43" i="43" s="1"/>
  <c r="M42" i="43"/>
  <c r="L42" i="43"/>
  <c r="K42" i="43"/>
  <c r="J42" i="43"/>
  <c r="I42" i="43"/>
  <c r="H42" i="43"/>
  <c r="G42" i="43"/>
  <c r="N42" i="43" s="1"/>
  <c r="O42" i="43" s="1"/>
  <c r="F42" i="43"/>
  <c r="E42" i="43"/>
  <c r="D42" i="43"/>
  <c r="N41" i="43"/>
  <c r="O41" i="43" s="1"/>
  <c r="N40" i="43"/>
  <c r="O40" i="43"/>
  <c r="M39" i="43"/>
  <c r="L39" i="43"/>
  <c r="K39" i="43"/>
  <c r="J39" i="43"/>
  <c r="I39" i="43"/>
  <c r="N39" i="43" s="1"/>
  <c r="O39" i="43" s="1"/>
  <c r="H39" i="43"/>
  <c r="G39" i="43"/>
  <c r="F39" i="43"/>
  <c r="E39" i="43"/>
  <c r="D39" i="43"/>
  <c r="N38" i="43"/>
  <c r="O38" i="43"/>
  <c r="N37" i="43"/>
  <c r="O37" i="43" s="1"/>
  <c r="N36" i="43"/>
  <c r="O36" i="43" s="1"/>
  <c r="N35" i="43"/>
  <c r="O35" i="43" s="1"/>
  <c r="N34" i="43"/>
  <c r="O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G53" i="43" s="1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2" i="42"/>
  <c r="O52" i="42" s="1"/>
  <c r="N51" i="42"/>
  <c r="O51" i="42" s="1"/>
  <c r="N50" i="42"/>
  <c r="O50" i="42"/>
  <c r="N49" i="42"/>
  <c r="O49" i="42" s="1"/>
  <c r="N48" i="42"/>
  <c r="O48" i="42"/>
  <c r="M47" i="42"/>
  <c r="L47" i="42"/>
  <c r="K47" i="42"/>
  <c r="J47" i="42"/>
  <c r="I47" i="42"/>
  <c r="N47" i="42" s="1"/>
  <c r="O47" i="42" s="1"/>
  <c r="H47" i="42"/>
  <c r="G47" i="42"/>
  <c r="F47" i="42"/>
  <c r="E47" i="42"/>
  <c r="D47" i="42"/>
  <c r="N46" i="42"/>
  <c r="O46" i="42"/>
  <c r="N45" i="42"/>
  <c r="O45" i="42" s="1"/>
  <c r="N44" i="42"/>
  <c r="O44" i="42" s="1"/>
  <c r="N43" i="42"/>
  <c r="O43" i="42" s="1"/>
  <c r="M42" i="42"/>
  <c r="L42" i="42"/>
  <c r="K42" i="42"/>
  <c r="K53" i="42" s="1"/>
  <c r="J42" i="42"/>
  <c r="I42" i="42"/>
  <c r="H42" i="42"/>
  <c r="G42" i="42"/>
  <c r="F42" i="42"/>
  <c r="E42" i="42"/>
  <c r="D42" i="42"/>
  <c r="N41" i="42"/>
  <c r="O41" i="42" s="1"/>
  <c r="N40" i="42"/>
  <c r="O40" i="42"/>
  <c r="M39" i="42"/>
  <c r="N39" i="42" s="1"/>
  <c r="O39" i="42" s="1"/>
  <c r="L39" i="42"/>
  <c r="K39" i="42"/>
  <c r="J39" i="42"/>
  <c r="I39" i="42"/>
  <c r="H39" i="42"/>
  <c r="G39" i="42"/>
  <c r="F39" i="42"/>
  <c r="E39" i="42"/>
  <c r="D39" i="42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/>
  <c r="N21" i="42"/>
  <c r="O21" i="42" s="1"/>
  <c r="M20" i="42"/>
  <c r="L20" i="42"/>
  <c r="K20" i="42"/>
  <c r="J20" i="42"/>
  <c r="I20" i="42"/>
  <c r="H20" i="42"/>
  <c r="H53" i="42" s="1"/>
  <c r="G20" i="42"/>
  <c r="G53" i="42" s="1"/>
  <c r="F20" i="42"/>
  <c r="E20" i="42"/>
  <c r="D20" i="42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L53" i="42" s="1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N5" i="42" s="1"/>
  <c r="O5" i="42" s="1"/>
  <c r="H5" i="42"/>
  <c r="G5" i="42"/>
  <c r="F5" i="42"/>
  <c r="E5" i="42"/>
  <c r="D5" i="42"/>
  <c r="N50" i="41"/>
  <c r="O50" i="41"/>
  <c r="N49" i="41"/>
  <c r="O49" i="41" s="1"/>
  <c r="N48" i="41"/>
  <c r="O48" i="41" s="1"/>
  <c r="N47" i="41"/>
  <c r="O47" i="41" s="1"/>
  <c r="M46" i="41"/>
  <c r="L46" i="41"/>
  <c r="L51" i="41" s="1"/>
  <c r="K46" i="41"/>
  <c r="N46" i="41" s="1"/>
  <c r="O46" i="41" s="1"/>
  <c r="J46" i="41"/>
  <c r="I46" i="41"/>
  <c r="H46" i="41"/>
  <c r="G46" i="41"/>
  <c r="F46" i="41"/>
  <c r="E46" i="41"/>
  <c r="D46" i="41"/>
  <c r="N45" i="41"/>
  <c r="O45" i="41" s="1"/>
  <c r="N44" i="41"/>
  <c r="O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8" i="41" s="1"/>
  <c r="O38" i="41" s="1"/>
  <c r="N37" i="41"/>
  <c r="O37" i="41" s="1"/>
  <c r="N36" i="41"/>
  <c r="O36" i="41" s="1"/>
  <c r="N35" i="41"/>
  <c r="O35" i="41" s="1"/>
  <c r="N34" i="41"/>
  <c r="O34" i="41"/>
  <c r="N33" i="41"/>
  <c r="O33" i="41" s="1"/>
  <c r="N32" i="41"/>
  <c r="O32" i="41"/>
  <c r="M31" i="41"/>
  <c r="L31" i="41"/>
  <c r="K31" i="41"/>
  <c r="K51" i="41" s="1"/>
  <c r="J31" i="41"/>
  <c r="I31" i="41"/>
  <c r="H31" i="41"/>
  <c r="G31" i="41"/>
  <c r="F31" i="41"/>
  <c r="E31" i="41"/>
  <c r="D31" i="41"/>
  <c r="N30" i="41"/>
  <c r="O30" i="4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/>
  <c r="N23" i="41"/>
  <c r="O23" i="41" s="1"/>
  <c r="N22" i="41"/>
  <c r="O22" i="41" s="1"/>
  <c r="N21" i="41"/>
  <c r="O21" i="41" s="1"/>
  <c r="M20" i="41"/>
  <c r="L20" i="41"/>
  <c r="K20" i="41"/>
  <c r="J20" i="41"/>
  <c r="I20" i="41"/>
  <c r="N20" i="41" s="1"/>
  <c r="O20" i="41" s="1"/>
  <c r="H20" i="41"/>
  <c r="G20" i="41"/>
  <c r="F20" i="41"/>
  <c r="E20" i="41"/>
  <c r="D20" i="41"/>
  <c r="N19" i="41"/>
  <c r="O19" i="41" s="1"/>
  <c r="N18" i="41"/>
  <c r="O18" i="4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N5" i="41" s="1"/>
  <c r="O5" i="41" s="1"/>
  <c r="I5" i="41"/>
  <c r="H5" i="41"/>
  <c r="G5" i="41"/>
  <c r="F5" i="41"/>
  <c r="E5" i="41"/>
  <c r="D5" i="41"/>
  <c r="N52" i="40"/>
  <c r="O52" i="40" s="1"/>
  <c r="N51" i="40"/>
  <c r="O51" i="40" s="1"/>
  <c r="N50" i="40"/>
  <c r="O50" i="40"/>
  <c r="N49" i="40"/>
  <c r="O49" i="40" s="1"/>
  <c r="M48" i="40"/>
  <c r="N48" i="40" s="1"/>
  <c r="O48" i="40" s="1"/>
  <c r="L48" i="40"/>
  <c r="K48" i="40"/>
  <c r="J48" i="40"/>
  <c r="I48" i="40"/>
  <c r="H48" i="40"/>
  <c r="G48" i="40"/>
  <c r="F48" i="40"/>
  <c r="E48" i="40"/>
  <c r="D48" i="40"/>
  <c r="N47" i="40"/>
  <c r="O47" i="40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N43" i="40" s="1"/>
  <c r="O43" i="40" s="1"/>
  <c r="F43" i="40"/>
  <c r="E43" i="40"/>
  <c r="D43" i="40"/>
  <c r="N42" i="40"/>
  <c r="O42" i="40" s="1"/>
  <c r="N41" i="40"/>
  <c r="O41" i="40" s="1"/>
  <c r="M40" i="40"/>
  <c r="L40" i="40"/>
  <c r="K40" i="40"/>
  <c r="J40" i="40"/>
  <c r="J53" i="40" s="1"/>
  <c r="I40" i="40"/>
  <c r="N40" i="40" s="1"/>
  <c r="O40" i="40" s="1"/>
  <c r="H40" i="40"/>
  <c r="G40" i="40"/>
  <c r="F40" i="40"/>
  <c r="E40" i="40"/>
  <c r="D40" i="40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H53" i="40" s="1"/>
  <c r="G33" i="40"/>
  <c r="G53" i="40" s="1"/>
  <c r="F33" i="40"/>
  <c r="E33" i="40"/>
  <c r="D33" i="40"/>
  <c r="N32" i="40"/>
  <c r="O32" i="40" s="1"/>
  <c r="N31" i="40"/>
  <c r="O31" i="40" s="1"/>
  <c r="N30" i="40"/>
  <c r="O30" i="40" s="1"/>
  <c r="N29" i="40"/>
  <c r="O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F53" i="40" s="1"/>
  <c r="E20" i="40"/>
  <c r="E53" i="40" s="1"/>
  <c r="D20" i="40"/>
  <c r="N19" i="40"/>
  <c r="O19" i="40" s="1"/>
  <c r="N18" i="40"/>
  <c r="O18" i="40" s="1"/>
  <c r="N17" i="40"/>
  <c r="O17" i="40" s="1"/>
  <c r="N16" i="40"/>
  <c r="O16" i="40" s="1"/>
  <c r="N15" i="40"/>
  <c r="O15" i="40"/>
  <c r="M14" i="40"/>
  <c r="M53" i="40" s="1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53" i="40" s="1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N47" i="39" s="1"/>
  <c r="O47" i="39" s="1"/>
  <c r="G47" i="39"/>
  <c r="F47" i="39"/>
  <c r="E47" i="39"/>
  <c r="D47" i="39"/>
  <c r="N46" i="39"/>
  <c r="O46" i="39"/>
  <c r="N45" i="39"/>
  <c r="O45" i="39"/>
  <c r="N44" i="39"/>
  <c r="O44" i="39"/>
  <c r="N43" i="39"/>
  <c r="O43" i="39"/>
  <c r="N42" i="39"/>
  <c r="O42" i="39"/>
  <c r="N41" i="39"/>
  <c r="O41" i="39"/>
  <c r="M40" i="39"/>
  <c r="L40" i="39"/>
  <c r="K40" i="39"/>
  <c r="J40" i="39"/>
  <c r="I40" i="39"/>
  <c r="H40" i="39"/>
  <c r="G40" i="39"/>
  <c r="F40" i="39"/>
  <c r="N40" i="39" s="1"/>
  <c r="O40" i="39" s="1"/>
  <c r="E40" i="39"/>
  <c r="D40" i="39"/>
  <c r="N39" i="39"/>
  <c r="O39" i="39"/>
  <c r="N38" i="39"/>
  <c r="O38" i="39"/>
  <c r="M37" i="39"/>
  <c r="L37" i="39"/>
  <c r="K37" i="39"/>
  <c r="J37" i="39"/>
  <c r="I37" i="39"/>
  <c r="H37" i="39"/>
  <c r="N37" i="39" s="1"/>
  <c r="O37" i="39" s="1"/>
  <c r="G37" i="39"/>
  <c r="F37" i="39"/>
  <c r="E37" i="39"/>
  <c r="D37" i="39"/>
  <c r="N36" i="39"/>
  <c r="O36" i="39"/>
  <c r="N35" i="39"/>
  <c r="O35" i="39"/>
  <c r="N34" i="39"/>
  <c r="O34" i="39" s="1"/>
  <c r="N33" i="39"/>
  <c r="O33" i="39"/>
  <c r="N32" i="39"/>
  <c r="O32" i="39"/>
  <c r="M31" i="39"/>
  <c r="L31" i="39"/>
  <c r="K31" i="39"/>
  <c r="J31" i="39"/>
  <c r="I31" i="39"/>
  <c r="H31" i="39"/>
  <c r="G31" i="39"/>
  <c r="F31" i="39"/>
  <c r="E31" i="39"/>
  <c r="E51" i="39" s="1"/>
  <c r="D31" i="39"/>
  <c r="N31" i="39" s="1"/>
  <c r="O31" i="39" s="1"/>
  <c r="N30" i="39"/>
  <c r="O30" i="39"/>
  <c r="N29" i="39"/>
  <c r="O29" i="39"/>
  <c r="N28" i="39"/>
  <c r="O28" i="39"/>
  <c r="N27" i="39"/>
  <c r="O27" i="39"/>
  <c r="N26" i="39"/>
  <c r="O26" i="39" s="1"/>
  <c r="N25" i="39"/>
  <c r="O25" i="39"/>
  <c r="N24" i="39"/>
  <c r="O24" i="39"/>
  <c r="N23" i="39"/>
  <c r="O23" i="39"/>
  <c r="N22" i="39"/>
  <c r="O22" i="39"/>
  <c r="N21" i="39"/>
  <c r="O21" i="39"/>
  <c r="M20" i="39"/>
  <c r="L20" i="39"/>
  <c r="K20" i="39"/>
  <c r="K51" i="39" s="1"/>
  <c r="J20" i="39"/>
  <c r="J51" i="39" s="1"/>
  <c r="I20" i="39"/>
  <c r="H20" i="39"/>
  <c r="G20" i="39"/>
  <c r="F20" i="39"/>
  <c r="E20" i="39"/>
  <c r="D20" i="39"/>
  <c r="N19" i="39"/>
  <c r="O19" i="39"/>
  <c r="N18" i="39"/>
  <c r="O18" i="39" s="1"/>
  <c r="N17" i="39"/>
  <c r="O17" i="39"/>
  <c r="N16" i="39"/>
  <c r="O16" i="39"/>
  <c r="N15" i="39"/>
  <c r="O15" i="39"/>
  <c r="M14" i="39"/>
  <c r="L14" i="39"/>
  <c r="K14" i="39"/>
  <c r="J14" i="39"/>
  <c r="I14" i="39"/>
  <c r="H14" i="39"/>
  <c r="G14" i="39"/>
  <c r="G51" i="39" s="1"/>
  <c r="F14" i="39"/>
  <c r="F51" i="39" s="1"/>
  <c r="E14" i="39"/>
  <c r="D14" i="39"/>
  <c r="N13" i="39"/>
  <c r="O13" i="39"/>
  <c r="N12" i="39"/>
  <c r="O12" i="39"/>
  <c r="N11" i="39"/>
  <c r="O11" i="39"/>
  <c r="N10" i="39"/>
  <c r="O10" i="39" s="1"/>
  <c r="N9" i="39"/>
  <c r="O9" i="39"/>
  <c r="N8" i="39"/>
  <c r="O8" i="39"/>
  <c r="N7" i="39"/>
  <c r="O7" i="39"/>
  <c r="N6" i="39"/>
  <c r="O6" i="39"/>
  <c r="M5" i="39"/>
  <c r="M51" i="39" s="1"/>
  <c r="L5" i="39"/>
  <c r="K5" i="39"/>
  <c r="J5" i="39"/>
  <c r="I5" i="39"/>
  <c r="I51" i="39" s="1"/>
  <c r="H5" i="39"/>
  <c r="H51" i="39" s="1"/>
  <c r="G5" i="39"/>
  <c r="F5" i="39"/>
  <c r="E5" i="39"/>
  <c r="D5" i="39"/>
  <c r="N56" i="38"/>
  <c r="O56" i="38"/>
  <c r="N55" i="38"/>
  <c r="O55" i="38"/>
  <c r="N54" i="38"/>
  <c r="O54" i="38" s="1"/>
  <c r="N53" i="38"/>
  <c r="O53" i="38"/>
  <c r="N52" i="38"/>
  <c r="O52" i="38"/>
  <c r="N51" i="38"/>
  <c r="O51" i="38"/>
  <c r="N50" i="38"/>
  <c r="O50" i="38"/>
  <c r="M49" i="38"/>
  <c r="L49" i="38"/>
  <c r="K49" i="38"/>
  <c r="J49" i="38"/>
  <c r="I49" i="38"/>
  <c r="N49" i="38" s="1"/>
  <c r="O49" i="38" s="1"/>
  <c r="H49" i="38"/>
  <c r="G49" i="38"/>
  <c r="F49" i="38"/>
  <c r="E49" i="38"/>
  <c r="D49" i="38"/>
  <c r="N48" i="38"/>
  <c r="O48" i="38" s="1"/>
  <c r="N47" i="38"/>
  <c r="O47" i="38"/>
  <c r="N46" i="38"/>
  <c r="O46" i="38"/>
  <c r="N45" i="38"/>
  <c r="O45" i="38"/>
  <c r="N44" i="38"/>
  <c r="O44" i="38"/>
  <c r="N43" i="38"/>
  <c r="O43" i="38"/>
  <c r="M42" i="38"/>
  <c r="L42" i="38"/>
  <c r="K42" i="38"/>
  <c r="J42" i="38"/>
  <c r="N42" i="38" s="1"/>
  <c r="O42" i="38" s="1"/>
  <c r="I42" i="38"/>
  <c r="H42" i="38"/>
  <c r="G42" i="38"/>
  <c r="F42" i="38"/>
  <c r="E42" i="38"/>
  <c r="D42" i="38"/>
  <c r="N41" i="38"/>
  <c r="O41" i="38"/>
  <c r="M40" i="38"/>
  <c r="L40" i="38"/>
  <c r="K40" i="38"/>
  <c r="J40" i="38"/>
  <c r="N40" i="38" s="1"/>
  <c r="O40" i="38" s="1"/>
  <c r="I40" i="38"/>
  <c r="H40" i="38"/>
  <c r="G40" i="38"/>
  <c r="F40" i="38"/>
  <c r="E40" i="38"/>
  <c r="D40" i="38"/>
  <c r="N39" i="38"/>
  <c r="O39" i="38"/>
  <c r="N38" i="38"/>
  <c r="O38" i="38" s="1"/>
  <c r="N37" i="38"/>
  <c r="O37" i="38"/>
  <c r="N36" i="38"/>
  <c r="O36" i="38"/>
  <c r="N35" i="38"/>
  <c r="O35" i="38"/>
  <c r="N34" i="38"/>
  <c r="O34" i="38"/>
  <c r="N33" i="38"/>
  <c r="O33" i="38"/>
  <c r="M32" i="38"/>
  <c r="L32" i="38"/>
  <c r="K32" i="38"/>
  <c r="K57" i="38" s="1"/>
  <c r="J32" i="38"/>
  <c r="J57" i="38" s="1"/>
  <c r="I32" i="38"/>
  <c r="H32" i="38"/>
  <c r="G32" i="38"/>
  <c r="F32" i="38"/>
  <c r="E32" i="38"/>
  <c r="D32" i="38"/>
  <c r="N31" i="38"/>
  <c r="O31" i="38"/>
  <c r="N30" i="38"/>
  <c r="O30" i="38" s="1"/>
  <c r="N29" i="38"/>
  <c r="O29" i="38"/>
  <c r="N28" i="38"/>
  <c r="O28" i="38"/>
  <c r="N27" i="38"/>
  <c r="O27" i="38"/>
  <c r="N26" i="38"/>
  <c r="O26" i="38"/>
  <c r="N25" i="38"/>
  <c r="O25" i="38"/>
  <c r="N24" i="38"/>
  <c r="O24" i="38" s="1"/>
  <c r="N23" i="38"/>
  <c r="O23" i="38"/>
  <c r="N22" i="38"/>
  <c r="O22" i="38"/>
  <c r="N21" i="38"/>
  <c r="O21" i="38"/>
  <c r="N20" i="38"/>
  <c r="O20" i="38"/>
  <c r="M19" i="38"/>
  <c r="L19" i="38"/>
  <c r="K19" i="38"/>
  <c r="J19" i="38"/>
  <c r="I19" i="38"/>
  <c r="I57" i="38" s="1"/>
  <c r="H19" i="38"/>
  <c r="H57" i="38" s="1"/>
  <c r="G19" i="38"/>
  <c r="F19" i="38"/>
  <c r="E19" i="38"/>
  <c r="D19" i="38"/>
  <c r="N18" i="38"/>
  <c r="O18" i="38"/>
  <c r="N17" i="38"/>
  <c r="O17" i="38"/>
  <c r="N16" i="38"/>
  <c r="O16" i="38" s="1"/>
  <c r="N15" i="38"/>
  <c r="O15" i="38"/>
  <c r="M14" i="38"/>
  <c r="M57" i="38" s="1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/>
  <c r="N11" i="38"/>
  <c r="O11" i="38"/>
  <c r="N10" i="38"/>
  <c r="O10" i="38"/>
  <c r="N9" i="38"/>
  <c r="O9" i="38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E57" i="38" s="1"/>
  <c r="D5" i="38"/>
  <c r="N5" i="38" s="1"/>
  <c r="O5" i="38" s="1"/>
  <c r="N52" i="37"/>
  <c r="O52" i="37"/>
  <c r="N51" i="37"/>
  <c r="O51" i="37"/>
  <c r="N50" i="37"/>
  <c r="O50" i="37"/>
  <c r="N49" i="37"/>
  <c r="O49" i="37"/>
  <c r="M48" i="37"/>
  <c r="L48" i="37"/>
  <c r="K48" i="37"/>
  <c r="J48" i="37"/>
  <c r="N48" i="37" s="1"/>
  <c r="O48" i="37" s="1"/>
  <c r="I48" i="37"/>
  <c r="H48" i="37"/>
  <c r="G48" i="37"/>
  <c r="F48" i="37"/>
  <c r="E48" i="37"/>
  <c r="D48" i="37"/>
  <c r="N47" i="37"/>
  <c r="O47" i="37"/>
  <c r="N46" i="37"/>
  <c r="O46" i="37" s="1"/>
  <c r="N45" i="37"/>
  <c r="O45" i="37"/>
  <c r="N44" i="37"/>
  <c r="O44" i="37"/>
  <c r="N43" i="37"/>
  <c r="O43" i="37"/>
  <c r="M42" i="37"/>
  <c r="L42" i="37"/>
  <c r="K42" i="37"/>
  <c r="J42" i="37"/>
  <c r="I42" i="37"/>
  <c r="H42" i="37"/>
  <c r="G42" i="37"/>
  <c r="G53" i="37" s="1"/>
  <c r="F42" i="37"/>
  <c r="F53" i="37" s="1"/>
  <c r="E42" i="37"/>
  <c r="D42" i="37"/>
  <c r="N41" i="37"/>
  <c r="O41" i="37"/>
  <c r="N40" i="37"/>
  <c r="O40" i="37"/>
  <c r="M39" i="37"/>
  <c r="L39" i="37"/>
  <c r="K39" i="37"/>
  <c r="J39" i="37"/>
  <c r="I39" i="37"/>
  <c r="I53" i="37" s="1"/>
  <c r="H39" i="37"/>
  <c r="H53" i="37" s="1"/>
  <c r="G39" i="37"/>
  <c r="F39" i="37"/>
  <c r="E39" i="37"/>
  <c r="D39" i="37"/>
  <c r="N38" i="37"/>
  <c r="O38" i="37"/>
  <c r="N37" i="37"/>
  <c r="O37" i="37"/>
  <c r="N36" i="37"/>
  <c r="O36" i="37" s="1"/>
  <c r="N35" i="37"/>
  <c r="O35" i="37"/>
  <c r="N34" i="37"/>
  <c r="O34" i="37"/>
  <c r="M33" i="37"/>
  <c r="L33" i="37"/>
  <c r="K33" i="37"/>
  <c r="J33" i="37"/>
  <c r="I33" i="37"/>
  <c r="H33" i="37"/>
  <c r="G33" i="37"/>
  <c r="F33" i="37"/>
  <c r="E33" i="37"/>
  <c r="E53" i="37" s="1"/>
  <c r="D33" i="37"/>
  <c r="D53" i="37" s="1"/>
  <c r="N32" i="37"/>
  <c r="O32" i="37"/>
  <c r="N31" i="37"/>
  <c r="O31" i="37"/>
  <c r="N30" i="37"/>
  <c r="O30" i="37"/>
  <c r="N29" i="37"/>
  <c r="O29" i="37"/>
  <c r="N28" i="37"/>
  <c r="O28" i="37" s="1"/>
  <c r="N27" i="37"/>
  <c r="O27" i="37"/>
  <c r="N26" i="37"/>
  <c r="O26" i="37"/>
  <c r="N25" i="37"/>
  <c r="O25" i="37"/>
  <c r="N24" i="37"/>
  <c r="O24" i="37"/>
  <c r="N23" i="37"/>
  <c r="O23" i="37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/>
  <c r="N17" i="37"/>
  <c r="O17" i="37"/>
  <c r="N16" i="37"/>
  <c r="O16" i="37"/>
  <c r="N15" i="37"/>
  <c r="O15" i="37"/>
  <c r="M14" i="37"/>
  <c r="L14" i="37"/>
  <c r="K14" i="37"/>
  <c r="K53" i="37" s="1"/>
  <c r="J14" i="37"/>
  <c r="N14" i="37" s="1"/>
  <c r="O14" i="37" s="1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N10" i="37"/>
  <c r="O10" i="37"/>
  <c r="N9" i="37"/>
  <c r="O9" i="37"/>
  <c r="N8" i="37"/>
  <c r="O8" i="37"/>
  <c r="N7" i="37"/>
  <c r="O7" i="37"/>
  <c r="N6" i="37"/>
  <c r="O6" i="37" s="1"/>
  <c r="M5" i="37"/>
  <c r="M53" i="37" s="1"/>
  <c r="L5" i="37"/>
  <c r="N5" i="37" s="1"/>
  <c r="O5" i="37" s="1"/>
  <c r="K5" i="37"/>
  <c r="J5" i="37"/>
  <c r="I5" i="37"/>
  <c r="H5" i="37"/>
  <c r="G5" i="37"/>
  <c r="F5" i="37"/>
  <c r="E5" i="37"/>
  <c r="D5" i="37"/>
  <c r="N51" i="36"/>
  <c r="O51" i="36" s="1"/>
  <c r="N50" i="36"/>
  <c r="O50" i="36"/>
  <c r="N49" i="36"/>
  <c r="O49" i="36"/>
  <c r="M48" i="36"/>
  <c r="L48" i="36"/>
  <c r="K48" i="36"/>
  <c r="J48" i="36"/>
  <c r="I48" i="36"/>
  <c r="H48" i="36"/>
  <c r="G48" i="36"/>
  <c r="F48" i="36"/>
  <c r="E48" i="36"/>
  <c r="D48" i="36"/>
  <c r="N48" i="36" s="1"/>
  <c r="O48" i="36" s="1"/>
  <c r="N47" i="36"/>
  <c r="O47" i="36"/>
  <c r="N46" i="36"/>
  <c r="O46" i="36"/>
  <c r="N45" i="36"/>
  <c r="O45" i="36"/>
  <c r="N44" i="36"/>
  <c r="O44" i="36"/>
  <c r="N43" i="36"/>
  <c r="O43" i="36" s="1"/>
  <c r="M42" i="36"/>
  <c r="L42" i="36"/>
  <c r="N42" i="36" s="1"/>
  <c r="O42" i="36" s="1"/>
  <c r="K42" i="36"/>
  <c r="J42" i="36"/>
  <c r="I42" i="36"/>
  <c r="H42" i="36"/>
  <c r="G42" i="36"/>
  <c r="F42" i="36"/>
  <c r="E42" i="36"/>
  <c r="D42" i="36"/>
  <c r="N41" i="36"/>
  <c r="O41" i="36" s="1"/>
  <c r="N40" i="36"/>
  <c r="O40" i="36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/>
  <c r="N36" i="36"/>
  <c r="O36" i="36"/>
  <c r="N35" i="36"/>
  <c r="O35" i="36"/>
  <c r="N34" i="36"/>
  <c r="O34" i="36"/>
  <c r="N33" i="36"/>
  <c r="O33" i="36" s="1"/>
  <c r="M32" i="36"/>
  <c r="M52" i="36" s="1"/>
  <c r="L32" i="36"/>
  <c r="N32" i="36" s="1"/>
  <c r="O32" i="36" s="1"/>
  <c r="K32" i="36"/>
  <c r="J32" i="36"/>
  <c r="I32" i="36"/>
  <c r="H32" i="36"/>
  <c r="G32" i="36"/>
  <c r="F32" i="36"/>
  <c r="E32" i="36"/>
  <c r="D32" i="36"/>
  <c r="N31" i="36"/>
  <c r="O31" i="36" s="1"/>
  <c r="N30" i="36"/>
  <c r="O30" i="36"/>
  <c r="N29" i="36"/>
  <c r="O29" i="36"/>
  <c r="N28" i="36"/>
  <c r="O28" i="36"/>
  <c r="N27" i="36"/>
  <c r="O27" i="36"/>
  <c r="N26" i="36"/>
  <c r="O26" i="36"/>
  <c r="N25" i="36"/>
  <c r="O25" i="36" s="1"/>
  <c r="N24" i="36"/>
  <c r="O24" i="36"/>
  <c r="N23" i="36"/>
  <c r="O23" i="36"/>
  <c r="N22" i="36"/>
  <c r="O22" i="36"/>
  <c r="N21" i="36"/>
  <c r="O21" i="36"/>
  <c r="M20" i="36"/>
  <c r="L20" i="36"/>
  <c r="K20" i="36"/>
  <c r="J20" i="36"/>
  <c r="I20" i="36"/>
  <c r="H20" i="36"/>
  <c r="N20" i="36" s="1"/>
  <c r="O20" i="36" s="1"/>
  <c r="G20" i="36"/>
  <c r="F20" i="36"/>
  <c r="E20" i="36"/>
  <c r="D20" i="36"/>
  <c r="N19" i="36"/>
  <c r="O19" i="36"/>
  <c r="N18" i="36"/>
  <c r="O18" i="36"/>
  <c r="N17" i="36"/>
  <c r="O17" i="36" s="1"/>
  <c r="N16" i="36"/>
  <c r="O16" i="36"/>
  <c r="N15" i="36"/>
  <c r="O15" i="36"/>
  <c r="M14" i="36"/>
  <c r="L14" i="36"/>
  <c r="K14" i="36"/>
  <c r="J14" i="36"/>
  <c r="I14" i="36"/>
  <c r="H14" i="36"/>
  <c r="G14" i="36"/>
  <c r="F14" i="36"/>
  <c r="F52" i="36" s="1"/>
  <c r="E14" i="36"/>
  <c r="E52" i="36" s="1"/>
  <c r="D14" i="36"/>
  <c r="N13" i="36"/>
  <c r="O13" i="36" s="1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J52" i="36" s="1"/>
  <c r="I5" i="36"/>
  <c r="I52" i="36" s="1"/>
  <c r="H5" i="36"/>
  <c r="H52" i="36" s="1"/>
  <c r="G5" i="36"/>
  <c r="N5" i="36" s="1"/>
  <c r="O5" i="36" s="1"/>
  <c r="F5" i="36"/>
  <c r="E5" i="36"/>
  <c r="D5" i="36"/>
  <c r="N53" i="35"/>
  <c r="O53" i="35" s="1"/>
  <c r="N52" i="35"/>
  <c r="O52" i="35"/>
  <c r="N51" i="35"/>
  <c r="O51" i="35" s="1"/>
  <c r="N50" i="35"/>
  <c r="O50" i="35" s="1"/>
  <c r="N49" i="35"/>
  <c r="O49" i="35"/>
  <c r="N48" i="35"/>
  <c r="O48" i="35" s="1"/>
  <c r="M47" i="35"/>
  <c r="L47" i="35"/>
  <c r="K47" i="35"/>
  <c r="J47" i="35"/>
  <c r="N47" i="35" s="1"/>
  <c r="O47" i="35" s="1"/>
  <c r="I47" i="35"/>
  <c r="H47" i="35"/>
  <c r="H54" i="35" s="1"/>
  <c r="G47" i="35"/>
  <c r="F47" i="35"/>
  <c r="E47" i="35"/>
  <c r="D47" i="35"/>
  <c r="D54" i="35" s="1"/>
  <c r="N46" i="35"/>
  <c r="O46" i="35"/>
  <c r="N45" i="35"/>
  <c r="O45" i="35"/>
  <c r="N44" i="35"/>
  <c r="O44" i="35"/>
  <c r="N43" i="35"/>
  <c r="O43" i="35"/>
  <c r="N42" i="35"/>
  <c r="O42" i="35"/>
  <c r="M41" i="35"/>
  <c r="L41" i="35"/>
  <c r="K41" i="35"/>
  <c r="J41" i="35"/>
  <c r="I41" i="35"/>
  <c r="H41" i="35"/>
  <c r="G41" i="35"/>
  <c r="F41" i="35"/>
  <c r="E41" i="35"/>
  <c r="N41" i="35" s="1"/>
  <c r="O41" i="35" s="1"/>
  <c r="D41" i="35"/>
  <c r="N40" i="35"/>
  <c r="O40" i="35"/>
  <c r="N39" i="35"/>
  <c r="O39" i="35" s="1"/>
  <c r="M38" i="35"/>
  <c r="L38" i="35"/>
  <c r="K38" i="35"/>
  <c r="J38" i="35"/>
  <c r="I38" i="35"/>
  <c r="N38" i="35" s="1"/>
  <c r="O38" i="35" s="1"/>
  <c r="H38" i="35"/>
  <c r="G38" i="35"/>
  <c r="F38" i="35"/>
  <c r="E38" i="35"/>
  <c r="D38" i="35"/>
  <c r="N37" i="35"/>
  <c r="O37" i="35" s="1"/>
  <c r="N36" i="35"/>
  <c r="O36" i="35" s="1"/>
  <c r="N35" i="35"/>
  <c r="O35" i="35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E54" i="35" s="1"/>
  <c r="D32" i="35"/>
  <c r="N31" i="35"/>
  <c r="O31" i="35" s="1"/>
  <c r="N30" i="35"/>
  <c r="O30" i="35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 s="1"/>
  <c r="N21" i="35"/>
  <c r="O21" i="35"/>
  <c r="M20" i="35"/>
  <c r="N20" i="35" s="1"/>
  <c r="O20" i="35" s="1"/>
  <c r="L20" i="35"/>
  <c r="K20" i="35"/>
  <c r="J20" i="35"/>
  <c r="I20" i="35"/>
  <c r="H20" i="35"/>
  <c r="G20" i="35"/>
  <c r="F20" i="35"/>
  <c r="E20" i="35"/>
  <c r="D20" i="35"/>
  <c r="N19" i="35"/>
  <c r="O19" i="35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J54" i="35" s="1"/>
  <c r="I14" i="35"/>
  <c r="N14" i="35" s="1"/>
  <c r="O14" i="35" s="1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54" i="35" s="1"/>
  <c r="K5" i="35"/>
  <c r="K54" i="35" s="1"/>
  <c r="J5" i="35"/>
  <c r="I5" i="35"/>
  <c r="H5" i="35"/>
  <c r="G5" i="35"/>
  <c r="F5" i="35"/>
  <c r="E5" i="35"/>
  <c r="D5" i="35"/>
  <c r="N58" i="34"/>
  <c r="O58" i="34"/>
  <c r="N57" i="34"/>
  <c r="O57" i="34"/>
  <c r="N56" i="34"/>
  <c r="O56" i="34"/>
  <c r="N55" i="34"/>
  <c r="O55" i="34"/>
  <c r="N54" i="34"/>
  <c r="O54" i="34"/>
  <c r="N53" i="34"/>
  <c r="O53" i="34"/>
  <c r="N52" i="34"/>
  <c r="O52" i="34"/>
  <c r="N51" i="34"/>
  <c r="O51" i="34"/>
  <c r="M50" i="34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/>
  <c r="N48" i="34"/>
  <c r="O48" i="34"/>
  <c r="N47" i="34"/>
  <c r="O47" i="34"/>
  <c r="N46" i="34"/>
  <c r="O46" i="34"/>
  <c r="N45" i="34"/>
  <c r="O45" i="34"/>
  <c r="N44" i="34"/>
  <c r="O44" i="34"/>
  <c r="M43" i="34"/>
  <c r="L43" i="34"/>
  <c r="K43" i="34"/>
  <c r="J43" i="34"/>
  <c r="I43" i="34"/>
  <c r="H43" i="34"/>
  <c r="G43" i="34"/>
  <c r="N43" i="34"/>
  <c r="O43" i="34" s="1"/>
  <c r="F43" i="34"/>
  <c r="E43" i="34"/>
  <c r="D43" i="34"/>
  <c r="N42" i="34"/>
  <c r="O42" i="34"/>
  <c r="N41" i="34"/>
  <c r="O41" i="34"/>
  <c r="M40" i="34"/>
  <c r="L40" i="34"/>
  <c r="K40" i="34"/>
  <c r="K59" i="34" s="1"/>
  <c r="J40" i="34"/>
  <c r="N40" i="34" s="1"/>
  <c r="O40" i="34" s="1"/>
  <c r="I40" i="34"/>
  <c r="H40" i="34"/>
  <c r="G40" i="34"/>
  <c r="F40" i="34"/>
  <c r="E40" i="34"/>
  <c r="D40" i="34"/>
  <c r="N39" i="34"/>
  <c r="O39" i="34" s="1"/>
  <c r="N38" i="34"/>
  <c r="O38" i="34"/>
  <c r="N37" i="34"/>
  <c r="O37" i="34" s="1"/>
  <c r="N36" i="34"/>
  <c r="O36" i="34" s="1"/>
  <c r="N35" i="34"/>
  <c r="O35" i="34"/>
  <c r="N34" i="34"/>
  <c r="O34" i="34" s="1"/>
  <c r="M33" i="34"/>
  <c r="L33" i="34"/>
  <c r="K33" i="34"/>
  <c r="J33" i="34"/>
  <c r="I33" i="34"/>
  <c r="H33" i="34"/>
  <c r="G33" i="34"/>
  <c r="N33" i="34" s="1"/>
  <c r="O33" i="34" s="1"/>
  <c r="F33" i="34"/>
  <c r="E33" i="34"/>
  <c r="D33" i="34"/>
  <c r="N32" i="34"/>
  <c r="O32" i="34" s="1"/>
  <c r="N31" i="34"/>
  <c r="O31" i="34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/>
  <c r="N21" i="34"/>
  <c r="O21" i="34" s="1"/>
  <c r="M20" i="34"/>
  <c r="L20" i="34"/>
  <c r="K20" i="34"/>
  <c r="J20" i="34"/>
  <c r="J59" i="34" s="1"/>
  <c r="I20" i="34"/>
  <c r="H20" i="34"/>
  <c r="G20" i="34"/>
  <c r="G59" i="34" s="1"/>
  <c r="F20" i="34"/>
  <c r="E20" i="34"/>
  <c r="D20" i="34"/>
  <c r="N20" i="34" s="1"/>
  <c r="O20" i="34" s="1"/>
  <c r="N19" i="34"/>
  <c r="O19" i="34"/>
  <c r="N18" i="34"/>
  <c r="O18" i="34"/>
  <c r="N17" i="34"/>
  <c r="O17" i="34"/>
  <c r="N16" i="34"/>
  <c r="O16" i="34"/>
  <c r="N15" i="34"/>
  <c r="O15" i="34"/>
  <c r="M14" i="34"/>
  <c r="L14" i="34"/>
  <c r="K14" i="34"/>
  <c r="J14" i="34"/>
  <c r="I14" i="34"/>
  <c r="H14" i="34"/>
  <c r="N14" i="34" s="1"/>
  <c r="O14" i="34" s="1"/>
  <c r="G14" i="34"/>
  <c r="F14" i="34"/>
  <c r="E14" i="34"/>
  <c r="D14" i="34"/>
  <c r="D59" i="34" s="1"/>
  <c r="N13" i="34"/>
  <c r="O13" i="34"/>
  <c r="N12" i="34"/>
  <c r="O12" i="34"/>
  <c r="N11" i="34"/>
  <c r="O11" i="34"/>
  <c r="N10" i="34"/>
  <c r="O10" i="34"/>
  <c r="N9" i="34"/>
  <c r="O9" i="34"/>
  <c r="N8" i="34"/>
  <c r="O8" i="34"/>
  <c r="N7" i="34"/>
  <c r="O7" i="34"/>
  <c r="N6" i="34"/>
  <c r="O6" i="34"/>
  <c r="M5" i="34"/>
  <c r="M59" i="34"/>
  <c r="L5" i="34"/>
  <c r="L59" i="34"/>
  <c r="K5" i="34"/>
  <c r="J5" i="34"/>
  <c r="I5" i="34"/>
  <c r="I59" i="34" s="1"/>
  <c r="H5" i="34"/>
  <c r="G5" i="34"/>
  <c r="F5" i="34"/>
  <c r="F59" i="34" s="1"/>
  <c r="E5" i="34"/>
  <c r="E59" i="34" s="1"/>
  <c r="D5" i="34"/>
  <c r="N52" i="33"/>
  <c r="O52" i="33"/>
  <c r="N53" i="33"/>
  <c r="O53" i="33" s="1"/>
  <c r="N54" i="33"/>
  <c r="O54" i="33" s="1"/>
  <c r="N55" i="33"/>
  <c r="O55" i="33"/>
  <c r="N56" i="33"/>
  <c r="O56" i="33" s="1"/>
  <c r="N57" i="33"/>
  <c r="O57" i="33" s="1"/>
  <c r="N58" i="33"/>
  <c r="O58" i="33"/>
  <c r="N34" i="33"/>
  <c r="O34" i="33" s="1"/>
  <c r="N35" i="33"/>
  <c r="O35" i="33" s="1"/>
  <c r="N36" i="33"/>
  <c r="O36" i="33"/>
  <c r="N37" i="33"/>
  <c r="O37" i="33" s="1"/>
  <c r="N38" i="33"/>
  <c r="O38" i="33" s="1"/>
  <c r="N20" i="33"/>
  <c r="O20" i="33"/>
  <c r="N21" i="33"/>
  <c r="O21" i="33" s="1"/>
  <c r="N22" i="33"/>
  <c r="O22" i="33" s="1"/>
  <c r="N23" i="33"/>
  <c r="O23" i="33"/>
  <c r="N24" i="33"/>
  <c r="O24" i="33" s="1"/>
  <c r="N25" i="33"/>
  <c r="O25" i="33" s="1"/>
  <c r="N26" i="33"/>
  <c r="O26" i="33"/>
  <c r="N27" i="33"/>
  <c r="O27" i="33" s="1"/>
  <c r="N28" i="33"/>
  <c r="O28" i="33" s="1"/>
  <c r="N29" i="33"/>
  <c r="O29" i="33"/>
  <c r="N30" i="33"/>
  <c r="O30" i="33" s="1"/>
  <c r="N31" i="33"/>
  <c r="O31" i="33" s="1"/>
  <c r="N32" i="33"/>
  <c r="O32" i="33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E19" i="33"/>
  <c r="N19" i="33" s="1"/>
  <c r="O19" i="33" s="1"/>
  <c r="F19" i="33"/>
  <c r="G19" i="33"/>
  <c r="H19" i="33"/>
  <c r="I19" i="33"/>
  <c r="J19" i="33"/>
  <c r="K19" i="33"/>
  <c r="L19" i="33"/>
  <c r="M19" i="33"/>
  <c r="D19" i="33"/>
  <c r="E14" i="33"/>
  <c r="F14" i="33"/>
  <c r="G14" i="33"/>
  <c r="H14" i="33"/>
  <c r="I14" i="33"/>
  <c r="I59" i="33" s="1"/>
  <c r="J14" i="33"/>
  <c r="K14" i="33"/>
  <c r="L14" i="33"/>
  <c r="M14" i="33"/>
  <c r="M59" i="33" s="1"/>
  <c r="D14" i="33"/>
  <c r="N14" i="33" s="1"/>
  <c r="O14" i="33" s="1"/>
  <c r="E5" i="33"/>
  <c r="E59" i="33" s="1"/>
  <c r="F5" i="33"/>
  <c r="F59" i="33" s="1"/>
  <c r="G5" i="33"/>
  <c r="H5" i="33"/>
  <c r="H59" i="33"/>
  <c r="I5" i="33"/>
  <c r="J5" i="33"/>
  <c r="J59" i="33" s="1"/>
  <c r="K5" i="33"/>
  <c r="L5" i="33"/>
  <c r="M5" i="33"/>
  <c r="D5" i="33"/>
  <c r="N5" i="33" s="1"/>
  <c r="O5" i="33" s="1"/>
  <c r="E50" i="33"/>
  <c r="F50" i="33"/>
  <c r="N50" i="33" s="1"/>
  <c r="O50" i="33" s="1"/>
  <c r="G50" i="33"/>
  <c r="H50" i="33"/>
  <c r="I50" i="33"/>
  <c r="J50" i="33"/>
  <c r="K50" i="33"/>
  <c r="K59" i="33" s="1"/>
  <c r="L50" i="33"/>
  <c r="M50" i="33"/>
  <c r="D50" i="33"/>
  <c r="N51" i="33"/>
  <c r="O51" i="33"/>
  <c r="N45" i="33"/>
  <c r="O45" i="33"/>
  <c r="N46" i="33"/>
  <c r="O46" i="33"/>
  <c r="N47" i="33"/>
  <c r="O47" i="33"/>
  <c r="N48" i="33"/>
  <c r="O48" i="33"/>
  <c r="N49" i="33"/>
  <c r="N44" i="33"/>
  <c r="O44" i="33" s="1"/>
  <c r="E43" i="33"/>
  <c r="F43" i="33"/>
  <c r="G43" i="33"/>
  <c r="H43" i="33"/>
  <c r="I43" i="33"/>
  <c r="J43" i="33"/>
  <c r="K43" i="33"/>
  <c r="L43" i="33"/>
  <c r="M43" i="33"/>
  <c r="D43" i="33"/>
  <c r="D59" i="33" s="1"/>
  <c r="N43" i="33"/>
  <c r="O43" i="33" s="1"/>
  <c r="E40" i="33"/>
  <c r="F40" i="33"/>
  <c r="G40" i="33"/>
  <c r="G59" i="33" s="1"/>
  <c r="H40" i="33"/>
  <c r="I40" i="33"/>
  <c r="J40" i="33"/>
  <c r="K40" i="33"/>
  <c r="L40" i="33"/>
  <c r="L59" i="33" s="1"/>
  <c r="M40" i="33"/>
  <c r="D40" i="33"/>
  <c r="N42" i="33"/>
  <c r="O42" i="33"/>
  <c r="N41" i="33"/>
  <c r="O41" i="33"/>
  <c r="N39" i="33"/>
  <c r="O39" i="33"/>
  <c r="O49" i="33"/>
  <c r="N16" i="33"/>
  <c r="O16" i="33" s="1"/>
  <c r="N17" i="33"/>
  <c r="O17" i="33" s="1"/>
  <c r="N18" i="33"/>
  <c r="O18" i="33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/>
  <c r="N13" i="33"/>
  <c r="O13" i="33" s="1"/>
  <c r="N6" i="33"/>
  <c r="O6" i="33" s="1"/>
  <c r="N15" i="33"/>
  <c r="O15" i="33"/>
  <c r="G54" i="35"/>
  <c r="F54" i="35"/>
  <c r="G52" i="36"/>
  <c r="K52" i="36"/>
  <c r="N39" i="36"/>
  <c r="O39" i="36"/>
  <c r="L53" i="37"/>
  <c r="N20" i="37"/>
  <c r="O20" i="37" s="1"/>
  <c r="N42" i="37"/>
  <c r="O42" i="37" s="1"/>
  <c r="F57" i="38"/>
  <c r="G57" i="38"/>
  <c r="L57" i="38"/>
  <c r="N14" i="38"/>
  <c r="O14" i="38"/>
  <c r="L51" i="39"/>
  <c r="D51" i="39"/>
  <c r="N5" i="35"/>
  <c r="O5" i="35" s="1"/>
  <c r="H51" i="41"/>
  <c r="M51" i="41"/>
  <c r="F51" i="41"/>
  <c r="N14" i="41"/>
  <c r="O14" i="41"/>
  <c r="E51" i="41"/>
  <c r="G51" i="41"/>
  <c r="N41" i="41"/>
  <c r="O41" i="41"/>
  <c r="K53" i="40"/>
  <c r="L53" i="40"/>
  <c r="N14" i="40"/>
  <c r="O14" i="40" s="1"/>
  <c r="J53" i="42"/>
  <c r="N14" i="42"/>
  <c r="O14" i="42"/>
  <c r="E53" i="42"/>
  <c r="F53" i="42"/>
  <c r="N32" i="42"/>
  <c r="O32" i="42"/>
  <c r="D53" i="42"/>
  <c r="K53" i="43"/>
  <c r="J53" i="43"/>
  <c r="L53" i="43"/>
  <c r="M53" i="43"/>
  <c r="N5" i="43"/>
  <c r="O5" i="43" s="1"/>
  <c r="F53" i="43"/>
  <c r="N20" i="43"/>
  <c r="O20" i="43"/>
  <c r="H53" i="43"/>
  <c r="E53" i="43"/>
  <c r="N47" i="43"/>
  <c r="O47" i="43"/>
  <c r="N32" i="43"/>
  <c r="O32" i="43"/>
  <c r="D53" i="43"/>
  <c r="J53" i="44"/>
  <c r="K53" i="44"/>
  <c r="N40" i="44"/>
  <c r="O40" i="44" s="1"/>
  <c r="L53" i="44"/>
  <c r="M53" i="44"/>
  <c r="N14" i="44"/>
  <c r="O14" i="44"/>
  <c r="N48" i="44"/>
  <c r="O48" i="44"/>
  <c r="H53" i="44"/>
  <c r="G53" i="44"/>
  <c r="N43" i="44"/>
  <c r="O43" i="44"/>
  <c r="E53" i="44"/>
  <c r="F53" i="44"/>
  <c r="N20" i="44"/>
  <c r="O20" i="44"/>
  <c r="D53" i="44"/>
  <c r="N5" i="44"/>
  <c r="O5" i="44" s="1"/>
  <c r="N47" i="45"/>
  <c r="O47" i="45" s="1"/>
  <c r="N39" i="45"/>
  <c r="O39" i="45" s="1"/>
  <c r="J50" i="45"/>
  <c r="L50" i="45"/>
  <c r="N18" i="45"/>
  <c r="O18" i="45"/>
  <c r="K50" i="45"/>
  <c r="M50" i="45"/>
  <c r="G50" i="45"/>
  <c r="D50" i="45"/>
  <c r="O48" i="47" l="1"/>
  <c r="P48" i="47" s="1"/>
  <c r="O50" i="46"/>
  <c r="P50" i="46" s="1"/>
  <c r="O44" i="46"/>
  <c r="P44" i="46" s="1"/>
  <c r="L53" i="46"/>
  <c r="I53" i="46"/>
  <c r="N53" i="46"/>
  <c r="D53" i="46"/>
  <c r="H53" i="46"/>
  <c r="J53" i="46"/>
  <c r="N53" i="44"/>
  <c r="O53" i="44" s="1"/>
  <c r="N59" i="33"/>
  <c r="O59" i="33" s="1"/>
  <c r="N54" i="35"/>
  <c r="O54" i="35" s="1"/>
  <c r="N51" i="39"/>
  <c r="O51" i="39" s="1"/>
  <c r="N59" i="34"/>
  <c r="O59" i="34" s="1"/>
  <c r="N53" i="43"/>
  <c r="O53" i="43" s="1"/>
  <c r="F50" i="45"/>
  <c r="N50" i="45" s="1"/>
  <c r="O50" i="45" s="1"/>
  <c r="J53" i="37"/>
  <c r="N53" i="37" s="1"/>
  <c r="O53" i="37" s="1"/>
  <c r="N20" i="42"/>
  <c r="O20" i="42" s="1"/>
  <c r="N33" i="40"/>
  <c r="O33" i="40" s="1"/>
  <c r="D51" i="41"/>
  <c r="N5" i="39"/>
  <c r="O5" i="39" s="1"/>
  <c r="N20" i="39"/>
  <c r="O20" i="39" s="1"/>
  <c r="D57" i="38"/>
  <c r="N57" i="38" s="1"/>
  <c r="O57" i="38" s="1"/>
  <c r="N19" i="38"/>
  <c r="O19" i="38" s="1"/>
  <c r="N32" i="35"/>
  <c r="O32" i="35" s="1"/>
  <c r="N5" i="34"/>
  <c r="O5" i="34" s="1"/>
  <c r="M54" i="35"/>
  <c r="N42" i="42"/>
  <c r="O42" i="42" s="1"/>
  <c r="I51" i="41"/>
  <c r="N14" i="36"/>
  <c r="O14" i="36" s="1"/>
  <c r="N39" i="37"/>
  <c r="O39" i="37" s="1"/>
  <c r="I54" i="35"/>
  <c r="M53" i="46"/>
  <c r="N14" i="39"/>
  <c r="O14" i="39" s="1"/>
  <c r="I50" i="45"/>
  <c r="I53" i="42"/>
  <c r="N53" i="42" s="1"/>
  <c r="O53" i="42" s="1"/>
  <c r="M53" i="42"/>
  <c r="D52" i="36"/>
  <c r="N52" i="36" s="1"/>
  <c r="O52" i="36" s="1"/>
  <c r="O41" i="46"/>
  <c r="P41" i="46" s="1"/>
  <c r="N32" i="38"/>
  <c r="O32" i="38" s="1"/>
  <c r="I53" i="40"/>
  <c r="N53" i="40" s="1"/>
  <c r="O53" i="40" s="1"/>
  <c r="N31" i="41"/>
  <c r="O31" i="41" s="1"/>
  <c r="H59" i="34"/>
  <c r="L52" i="36"/>
  <c r="E53" i="46"/>
  <c r="N31" i="45"/>
  <c r="O31" i="45" s="1"/>
  <c r="J51" i="41"/>
  <c r="N33" i="37"/>
  <c r="O33" i="37" s="1"/>
  <c r="N40" i="33"/>
  <c r="O40" i="33" s="1"/>
  <c r="O5" i="46"/>
  <c r="P5" i="46" s="1"/>
  <c r="O14" i="46"/>
  <c r="P14" i="46" s="1"/>
  <c r="O18" i="46"/>
  <c r="P18" i="46" s="1"/>
  <c r="N14" i="43"/>
  <c r="O14" i="43" s="1"/>
  <c r="N5" i="40"/>
  <c r="O5" i="40" s="1"/>
  <c r="I53" i="44"/>
  <c r="O32" i="46"/>
  <c r="P32" i="46" s="1"/>
  <c r="G53" i="46"/>
  <c r="K53" i="46"/>
  <c r="I53" i="43"/>
  <c r="N20" i="40"/>
  <c r="O20" i="40" s="1"/>
  <c r="F53" i="46"/>
  <c r="O53" i="46" l="1"/>
  <c r="P53" i="46" s="1"/>
  <c r="N51" i="41"/>
  <c r="O51" i="41" s="1"/>
</calcChain>
</file>

<file path=xl/sharedStrings.xml><?xml version="1.0" encoding="utf-8"?>
<sst xmlns="http://schemas.openxmlformats.org/spreadsheetml/2006/main" count="1041" uniqueCount="144">
  <si>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</si>
  <si>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</si>
  <si>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</si>
  <si>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</si>
  <si>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</si>
  <si>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</si>
  <si>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</si>
  <si>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</si>
  <si>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</si>
  <si>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</si>
  <si>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</si>
  <si>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</si>
  <si>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</si>
  <si>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</si>
  <si>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</si>
  <si>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</si>
  <si>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Propane</t>
  </si>
  <si>
    <t>Local Business Tax</t>
  </si>
  <si>
    <t>Permits, Fees, and Special Assessments</t>
  </si>
  <si>
    <t>Franchise Fee - Electricity</t>
  </si>
  <si>
    <t>Franchise Fee - Solid Waste</t>
  </si>
  <si>
    <t>Other Permits, Fees, and Special Assessments</t>
  </si>
  <si>
    <t>Intergovernmental Revenue</t>
  </si>
  <si>
    <t>Federal Grant - Other Federal Grants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</si>
  <si>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</si>
  <si>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</si>
  <si>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</si>
  <si>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</si>
  <si>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</si>
  <si>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</si>
  <si>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General Government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</si>
  <si>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</si>
  <si>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</si>
  <si>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</si>
  <si>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</si>
  <si>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</si>
  <si>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</si>
  <si>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</si>
  <si>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</si>
  <si>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</si>
  <si>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</si>
  <si>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</si>
  <si>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</si>
  <si>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</si>
  <si>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Garbage / Solid Waste</t>
  </si>
  <si>
    <t>Physical Environment - Water / Sewer Combination Utility</t>
  </si>
  <si>
    <t>Physical Environment - Cemetary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</si>
  <si>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</si>
  <si>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</si>
  <si>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</si>
  <si>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</si>
  <si>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</si>
  <si>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</si>
  <si>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</si>
  <si>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</si>
  <si>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</si>
  <si>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</si>
  <si>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</si>
  <si>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</si>
  <si>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</si>
  <si>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Proceeds - Proceeds from Refunding Bonds</t>
  </si>
  <si>
    <t>Proprietary Non-Operating Sources - Interest</t>
  </si>
  <si>
    <t>Proprietary Non-Operating Sources - State Grants and Donations</t>
  </si>
  <si>
    <t>Proprietary Non-Operating Sources - Other Grants and Donations</t>
  </si>
  <si>
    <t>Proprietary Non-Operating Sources - Capital Contributions from Private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</si>
  <si>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</si>
  <si>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</si>
  <si>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</si>
  <si>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</si>
  <si>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</si>
  <si>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</si>
  <si>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</si>
  <si>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</si>
  <si>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Pahokee Revenues Reported by Account Code and Fund Type</t>
  </si>
  <si>
    <t>Local Fiscal Year Ended September 30, 2010</t>
  </si>
  <si>
    <t>Franchise Fee - Water</t>
  </si>
  <si>
    <t>Grants from Other Local Units - Economic Environment</t>
  </si>
  <si>
    <t>Proceeds of General Capital Asset Dispositions - Sales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</si>
  <si>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</si>
  <si>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</si>
  <si>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</si>
  <si>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</si>
  <si>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Federal Grant - Public Safety</t>
  </si>
  <si>
    <t>2011 Municipal Population:</t>
  </si>
  <si>
    <t>Local Fiscal Year Ended September 30, 2012</t>
  </si>
  <si>
    <t>Culture / Recreation - Other Culture / Recreation Charges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</si>
  <si>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</si>
  <si>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</si>
  <si>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</si>
  <si>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</si>
  <si>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</si>
  <si>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</si>
  <si>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</si>
  <si>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</si>
  <si>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</si>
  <si>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Proprietary Non-Operating - Interest</t>
  </si>
  <si>
    <t>Proprietary Non-Operating - Other Grants and Donations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</si>
  <si>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</si>
  <si>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</si>
  <si>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</si>
  <si>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</si>
  <si>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</si>
  <si>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Grants from Other Local Units - Other</t>
  </si>
  <si>
    <t>Public Safety - Law Enforcement Services</t>
  </si>
  <si>
    <t>Pension Fund Contributions</t>
  </si>
  <si>
    <t>Proprietary Non-Operating Sources - Federal Grants and Donations</t>
  </si>
  <si>
    <t>2008 Municipal Population:</t>
  </si>
  <si>
    <t>Local Fiscal Year Ended September 30, 2014</t>
  </si>
  <si>
    <t>Sales - Disposition of Fixed Assets</t>
  </si>
  <si>
    <t>2014 Municipal Population:</t>
  </si>
  <si>
    <t>Local Fiscal Year Ended September 30, 2015</t>
  </si>
  <si>
    <t>Grants from Other Local Units - Public Safety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</si>
  <si>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</si>
  <si>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</si>
  <si>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</si>
  <si>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</si>
  <si>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</si>
  <si>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</si>
  <si>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</si>
  <si>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</si>
  <si>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</si>
  <si>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</si>
  <si>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Physical Environment - Conservation and Resource Management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</si>
  <si>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</si>
  <si>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</si>
  <si>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</si>
  <si>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</si>
  <si>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</si>
  <si>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</si>
  <si>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</si>
  <si>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</si>
  <si>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</si>
  <si>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</si>
  <si>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</si>
  <si>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</si>
  <si>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</si>
  <si>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</si>
  <si>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</si>
  <si>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General Government - Administrative Service Fees</t>
  </si>
  <si>
    <t>2021 Municipal Population:</t>
  </si>
  <si>
    <t>Local Fiscal Year Ended September 30, 2022</t>
  </si>
  <si>
    <t>Inspection Fee</t>
  </si>
  <si>
    <t>General Government - Recording Fees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</si>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</sst>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126</v>
      </c>
      <c r="N4" s="35" t="s">
        <v>10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SUM(D6:D13)</f>
        <v>1262319</v>
      </c>
      <c r="E5" s="27">
        <f t="shared" si="0"/>
        <v>524240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1786559</v>
      </c>
      <c r="P5" s="33">
        <f t="shared" ref="P5:P48" si="1">(O5/P$50)</f>
        <v>320.2292525542212</v>
      </c>
      <c r="Q5" s="6"/>
    </row>
    <row r="6" spans="1:134">
      <c r="A6" s="12"/>
      <c r="B6" s="25">
        <v>311</v>
      </c>
      <c r="C6" s="20" t="s">
        <v>3</v>
      </c>
      <c r="D6" s="46">
        <v>639148</v>
      </c>
      <c r="E6" s="46">
        <v>524240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1163388</v>
      </c>
      <c r="P6" s="47">
        <f t="shared" si="1"/>
        <v>208.52984405807493</v>
      </c>
      <c r="Q6" s="9"/>
    </row>
    <row r="7" spans="1:134">
      <c r="A7" s="12"/>
      <c r="B7" s="25">
        <v>312.41000000000003</v>
      </c>
      <c r="C7" s="20" t="s">
        <v>129</v>
      </c>
      <c r="D7" s="46">
        <v>127909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127909</v>
      </c>
      <c r="P7" s="47">
        <f t="shared" si="1"/>
        <v>22.926868614447034</v>
      </c>
      <c r="Q7" s="9"/>
    </row>
    <row r="8" spans="1:134">
      <c r="A8" s="12"/>
      <c r="B8" s="25">
        <v>312.43</v>
      </c>
      <c r="C8" s="20" t="s">
        <v>130</v>
      </c>
      <c r="D8" s="46">
        <v>58456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58456</v>
      </c>
      <c r="P8" s="47">
        <f t="shared" si="1"/>
        <v>10.477863416382863</v>
      </c>
      <c r="Q8" s="9"/>
    </row>
    <row r="9" spans="1:134">
      <c r="A9" s="12"/>
      <c r="B9" s="25">
        <v>314.10000000000002</v>
      </c>
      <c r="C9" s="20" t="s">
        <v>13</v>
      </c>
      <c r="D9" s="46">
        <v>275420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275420</v>
      </c>
      <c r="P9" s="47">
        <f t="shared" si="1"/>
        <v>49.36727012009321</v>
      </c>
      <c r="Q9" s="9"/>
    </row>
    <row r="10" spans="1:134">
      <c r="A10" s="12"/>
      <c r="B10" s="25">
        <v>314.3</v>
      </c>
      <c r="C10" s="20" t="s">
        <v>14</v>
      </c>
      <c r="D10" s="46">
        <v>58063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58063</v>
      </c>
      <c r="P10" s="47">
        <f t="shared" si="1"/>
        <v>10.407420684710521</v>
      </c>
      <c r="Q10" s="9"/>
    </row>
    <row r="11" spans="1:134">
      <c r="A11" s="12"/>
      <c r="B11" s="25">
        <v>314.8</v>
      </c>
      <c r="C11" s="20" t="s">
        <v>16</v>
      </c>
      <c r="D11" s="46">
        <v>9657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9657</v>
      </c>
      <c r="P11" s="47">
        <f t="shared" si="1"/>
        <v>1.7309553683455816</v>
      </c>
      <c r="Q11" s="9"/>
    </row>
    <row r="12" spans="1:134">
      <c r="A12" s="12"/>
      <c r="B12" s="25">
        <v>315.10000000000002</v>
      </c>
      <c r="C12" s="20" t="s">
        <v>131</v>
      </c>
      <c r="D12" s="46">
        <v>74550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74550</v>
      </c>
      <c r="P12" s="47">
        <f t="shared" si="1"/>
        <v>13.362609786700126</v>
      </c>
      <c r="Q12" s="9"/>
    </row>
    <row r="13" spans="1:134">
      <c r="A13" s="12"/>
      <c r="B13" s="25">
        <v>316</v>
      </c>
      <c r="C13" s="20" t="s">
        <v>89</v>
      </c>
      <c r="D13" s="46">
        <v>19116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19116</v>
      </c>
      <c r="P13" s="47">
        <f t="shared" si="1"/>
        <v>3.4264205054669294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SUM(D15:D17)</f>
        <v>388771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388771</v>
      </c>
      <c r="P14" s="45">
        <f t="shared" si="1"/>
        <v>69.684710521598859</v>
      </c>
      <c r="Q14" s="10"/>
    </row>
    <row r="15" spans="1:134">
      <c r="A15" s="12"/>
      <c r="B15" s="25">
        <v>322</v>
      </c>
      <c r="C15" s="20" t="s">
        <v>132</v>
      </c>
      <c r="D15" s="46">
        <v>65640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65640</v>
      </c>
      <c r="P15" s="47">
        <f t="shared" si="1"/>
        <v>11.765549381609608</v>
      </c>
      <c r="Q15" s="9"/>
    </row>
    <row r="16" spans="1:134">
      <c r="A16" s="12"/>
      <c r="B16" s="25">
        <v>323.10000000000002</v>
      </c>
      <c r="C16" s="20" t="s">
        <v>19</v>
      </c>
      <c r="D16" s="46">
        <v>269282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269282</v>
      </c>
      <c r="P16" s="47">
        <f t="shared" si="1"/>
        <v>48.267072952141959</v>
      </c>
      <c r="Q16" s="9"/>
    </row>
    <row r="17" spans="1:17">
      <c r="A17" s="12"/>
      <c r="B17" s="25">
        <v>329.1</v>
      </c>
      <c r="C17" s="20" t="s">
        <v>141</v>
      </c>
      <c r="D17" s="46">
        <v>53849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53849</v>
      </c>
      <c r="P17" s="47">
        <f t="shared" si="1"/>
        <v>9.6520881878472853</v>
      </c>
      <c r="Q17" s="9"/>
    </row>
    <row r="18" spans="1:17" ht="15.75">
      <c r="A18" s="29" t="s">
        <v>134</v>
      </c>
      <c r="B18" s="30"/>
      <c r="C18" s="31"/>
      <c r="D18" s="32">
        <f t="shared" ref="D18:N18" si="5">SUM(D19:D30)</f>
        <v>1441308</v>
      </c>
      <c r="E18" s="32">
        <f t="shared" si="5"/>
        <v>15004</v>
      </c>
      <c r="F18" s="32">
        <f t="shared" si="5"/>
        <v>1899900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3356212</v>
      </c>
      <c r="P18" s="45">
        <f t="shared" si="1"/>
        <v>601.57949453307049</v>
      </c>
      <c r="Q18" s="10"/>
    </row>
    <row r="19" spans="1:17">
      <c r="A19" s="12"/>
      <c r="B19" s="25">
        <v>331.9</v>
      </c>
      <c r="C19" s="20" t="s">
        <v>23</v>
      </c>
      <c r="D19" s="46">
        <v>0</v>
      </c>
      <c r="E19" s="46">
        <v>15004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15004</v>
      </c>
      <c r="P19" s="47">
        <f t="shared" si="1"/>
        <v>2.689370854991934</v>
      </c>
      <c r="Q19" s="9"/>
    </row>
    <row r="20" spans="1:17">
      <c r="A20" s="12"/>
      <c r="B20" s="25">
        <v>334.9</v>
      </c>
      <c r="C20" s="20" t="s">
        <v>24</v>
      </c>
      <c r="D20" s="46">
        <v>61511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61511</v>
      </c>
      <c r="P20" s="47">
        <f t="shared" si="1"/>
        <v>11.025452590069905</v>
      </c>
      <c r="Q20" s="9"/>
    </row>
    <row r="21" spans="1:17">
      <c r="A21" s="12"/>
      <c r="B21" s="25">
        <v>335.125</v>
      </c>
      <c r="C21" s="20" t="s">
        <v>135</v>
      </c>
      <c r="D21" s="46">
        <v>411541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411541</v>
      </c>
      <c r="P21" s="47">
        <f t="shared" si="1"/>
        <v>73.766087112385733</v>
      </c>
      <c r="Q21" s="9"/>
    </row>
    <row r="22" spans="1:17">
      <c r="A22" s="12"/>
      <c r="B22" s="25">
        <v>335.14</v>
      </c>
      <c r="C22" s="20" t="s">
        <v>91</v>
      </c>
      <c r="D22" s="46">
        <v>2535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2535</v>
      </c>
      <c r="P22" s="47">
        <f t="shared" si="1"/>
        <v>0.45438250582541673</v>
      </c>
      <c r="Q22" s="9"/>
    </row>
    <row r="23" spans="1:17">
      <c r="A23" s="12"/>
      <c r="B23" s="25">
        <v>335.15</v>
      </c>
      <c r="C23" s="20" t="s">
        <v>92</v>
      </c>
      <c r="D23" s="46">
        <v>133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133</v>
      </c>
      <c r="P23" s="47">
        <f t="shared" si="1"/>
        <v>2.3839397741530741E-2</v>
      </c>
      <c r="Q23" s="9"/>
    </row>
    <row r="24" spans="1:17">
      <c r="A24" s="12"/>
      <c r="B24" s="25">
        <v>335.18</v>
      </c>
      <c r="C24" s="20" t="s">
        <v>136</v>
      </c>
      <c r="D24" s="46">
        <v>510589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510589</v>
      </c>
      <c r="P24" s="47">
        <f t="shared" si="1"/>
        <v>91.519806416920602</v>
      </c>
      <c r="Q24" s="9"/>
    </row>
    <row r="25" spans="1:17">
      <c r="A25" s="12"/>
      <c r="B25" s="25">
        <v>335.45</v>
      </c>
      <c r="C25" s="20" t="s">
        <v>137</v>
      </c>
      <c r="D25" s="46">
        <v>124425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8" si="7">SUM(D25:N25)</f>
        <v>124425</v>
      </c>
      <c r="P25" s="47">
        <f t="shared" si="1"/>
        <v>22.302383939774153</v>
      </c>
      <c r="Q25" s="9"/>
    </row>
    <row r="26" spans="1:17">
      <c r="A26" s="12"/>
      <c r="B26" s="25">
        <v>337.3</v>
      </c>
      <c r="C26" s="20" t="s">
        <v>31</v>
      </c>
      <c r="D26" s="46">
        <v>0</v>
      </c>
      <c r="E26" s="46">
        <v>0</v>
      </c>
      <c r="F26" s="46">
        <v>1899900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1899900</v>
      </c>
      <c r="P26" s="47">
        <f t="shared" si="1"/>
        <v>340.54490051980639</v>
      </c>
      <c r="Q26" s="9"/>
    </row>
    <row r="27" spans="1:17">
      <c r="A27" s="12"/>
      <c r="B27" s="25">
        <v>337.5</v>
      </c>
      <c r="C27" s="20" t="s">
        <v>76</v>
      </c>
      <c r="D27" s="46">
        <v>51994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51994</v>
      </c>
      <c r="P27" s="47">
        <f t="shared" si="1"/>
        <v>9.3195913246101458</v>
      </c>
      <c r="Q27" s="9"/>
    </row>
    <row r="28" spans="1:17">
      <c r="A28" s="12"/>
      <c r="B28" s="25">
        <v>337.7</v>
      </c>
      <c r="C28" s="20" t="s">
        <v>33</v>
      </c>
      <c r="D28" s="46">
        <v>97342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97342</v>
      </c>
      <c r="P28" s="47">
        <f t="shared" si="1"/>
        <v>17.44792973651192</v>
      </c>
      <c r="Q28" s="9"/>
    </row>
    <row r="29" spans="1:17">
      <c r="A29" s="12"/>
      <c r="B29" s="25">
        <v>338</v>
      </c>
      <c r="C29" s="20" t="s">
        <v>34</v>
      </c>
      <c r="D29" s="46">
        <v>14472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14472</v>
      </c>
      <c r="P29" s="47">
        <f t="shared" si="1"/>
        <v>2.5940132640258109</v>
      </c>
      <c r="Q29" s="9"/>
    </row>
    <row r="30" spans="1:17">
      <c r="A30" s="12"/>
      <c r="B30" s="25">
        <v>339</v>
      </c>
      <c r="C30" s="20" t="s">
        <v>35</v>
      </c>
      <c r="D30" s="46">
        <v>166766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166766</v>
      </c>
      <c r="P30" s="47">
        <f t="shared" si="1"/>
        <v>29.891736870406884</v>
      </c>
      <c r="Q30" s="9"/>
    </row>
    <row r="31" spans="1:17" ht="15.75">
      <c r="A31" s="29" t="s">
        <v>40</v>
      </c>
      <c r="B31" s="30"/>
      <c r="C31" s="31"/>
      <c r="D31" s="32">
        <f t="shared" ref="D31:N31" si="8">SUM(D32:D38)</f>
        <v>857234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337834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1195068</v>
      </c>
      <c r="P31" s="45">
        <f t="shared" si="1"/>
        <v>214.20828105395233</v>
      </c>
      <c r="Q31" s="10"/>
    </row>
    <row r="32" spans="1:17">
      <c r="A32" s="12"/>
      <c r="B32" s="25">
        <v>341.1</v>
      </c>
      <c r="C32" s="20" t="s">
        <v>142</v>
      </c>
      <c r="D32" s="46">
        <v>10991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10991</v>
      </c>
      <c r="P32" s="47">
        <f t="shared" si="1"/>
        <v>1.9700663201290554</v>
      </c>
      <c r="Q32" s="9"/>
    </row>
    <row r="33" spans="1:120">
      <c r="A33" s="12"/>
      <c r="B33" s="25">
        <v>341.3</v>
      </c>
      <c r="C33" s="20" t="s">
        <v>138</v>
      </c>
      <c r="D33" s="46">
        <v>1072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8" si="9">SUM(D33:N33)</f>
        <v>1072</v>
      </c>
      <c r="P33" s="47">
        <f t="shared" si="1"/>
        <v>0.19214913066857861</v>
      </c>
      <c r="Q33" s="9"/>
    </row>
    <row r="34" spans="1:120">
      <c r="A34" s="12"/>
      <c r="B34" s="25">
        <v>343.4</v>
      </c>
      <c r="C34" s="20" t="s">
        <v>44</v>
      </c>
      <c r="D34" s="46">
        <v>624844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624844</v>
      </c>
      <c r="P34" s="47">
        <f t="shared" si="1"/>
        <v>111.99928302563184</v>
      </c>
      <c r="Q34" s="9"/>
    </row>
    <row r="35" spans="1:120">
      <c r="A35" s="12"/>
      <c r="B35" s="25">
        <v>343.6</v>
      </c>
      <c r="C35" s="20" t="s">
        <v>45</v>
      </c>
      <c r="D35" s="46">
        <v>182895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182895</v>
      </c>
      <c r="P35" s="47">
        <f t="shared" si="1"/>
        <v>32.782756766445601</v>
      </c>
      <c r="Q35" s="9"/>
    </row>
    <row r="36" spans="1:120">
      <c r="A36" s="12"/>
      <c r="B36" s="25">
        <v>343.7</v>
      </c>
      <c r="C36" s="20" t="s">
        <v>122</v>
      </c>
      <c r="D36" s="46">
        <v>24532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24532</v>
      </c>
      <c r="P36" s="47">
        <f t="shared" si="1"/>
        <v>4.3972037999641511</v>
      </c>
      <c r="Q36" s="9"/>
    </row>
    <row r="37" spans="1:120">
      <c r="A37" s="12"/>
      <c r="B37" s="25">
        <v>343.8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166921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166921</v>
      </c>
      <c r="P37" s="47">
        <f t="shared" si="1"/>
        <v>29.919519627173329</v>
      </c>
      <c r="Q37" s="9"/>
    </row>
    <row r="38" spans="1:120">
      <c r="A38" s="12"/>
      <c r="B38" s="25">
        <v>347.2</v>
      </c>
      <c r="C38" s="20" t="s">
        <v>47</v>
      </c>
      <c r="D38" s="46">
        <v>12900</v>
      </c>
      <c r="E38" s="46">
        <v>0</v>
      </c>
      <c r="F38" s="46">
        <v>0</v>
      </c>
      <c r="G38" s="46">
        <v>0</v>
      </c>
      <c r="H38" s="46">
        <v>0</v>
      </c>
      <c r="I38" s="46">
        <v>170913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183813</v>
      </c>
      <c r="P38" s="47">
        <f t="shared" si="1"/>
        <v>32.947302383939771</v>
      </c>
      <c r="Q38" s="9"/>
    </row>
    <row r="39" spans="1:120" ht="15.75">
      <c r="A39" s="29" t="s">
        <v>41</v>
      </c>
      <c r="B39" s="30"/>
      <c r="C39" s="31"/>
      <c r="D39" s="32">
        <f t="shared" ref="D39:N39" si="10">SUM(D40:D41)</f>
        <v>151672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>SUM(D39:N39)</f>
        <v>151672</v>
      </c>
      <c r="P39" s="45">
        <f t="shared" si="1"/>
        <v>27.186234092131205</v>
      </c>
      <c r="Q39" s="10"/>
    </row>
    <row r="40" spans="1:120">
      <c r="A40" s="13"/>
      <c r="B40" s="39">
        <v>351.1</v>
      </c>
      <c r="C40" s="21" t="s">
        <v>50</v>
      </c>
      <c r="D40" s="46">
        <v>5342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5342</v>
      </c>
      <c r="P40" s="47">
        <f t="shared" si="1"/>
        <v>0.95751926868614445</v>
      </c>
      <c r="Q40" s="9"/>
    </row>
    <row r="41" spans="1:120">
      <c r="A41" s="13"/>
      <c r="B41" s="39">
        <v>354</v>
      </c>
      <c r="C41" s="21" t="s">
        <v>51</v>
      </c>
      <c r="D41" s="46">
        <v>146330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1">SUM(D41:N41)</f>
        <v>146330</v>
      </c>
      <c r="P41" s="47">
        <f t="shared" si="1"/>
        <v>26.228714823445063</v>
      </c>
      <c r="Q41" s="9"/>
    </row>
    <row r="42" spans="1:120" ht="15.75">
      <c r="A42" s="29" t="s">
        <v>4</v>
      </c>
      <c r="B42" s="30"/>
      <c r="C42" s="31"/>
      <c r="D42" s="32">
        <f t="shared" ref="D42:N42" si="12">SUM(D43:D47)</f>
        <v>242981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0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2"/>
        <v>0</v>
      </c>
      <c r="O42" s="32">
        <f>SUM(D42:N42)</f>
        <v>242981</v>
      </c>
      <c r="P42" s="45">
        <f t="shared" si="1"/>
        <v>43.552787237856244</v>
      </c>
      <c r="Q42" s="10"/>
    </row>
    <row r="43" spans="1:120">
      <c r="A43" s="12"/>
      <c r="B43" s="25">
        <v>361.1</v>
      </c>
      <c r="C43" s="20" t="s">
        <v>52</v>
      </c>
      <c r="D43" s="46">
        <v>11119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11119</v>
      </c>
      <c r="P43" s="47">
        <f t="shared" si="1"/>
        <v>1.9930094999103782</v>
      </c>
      <c r="Q43" s="9"/>
    </row>
    <row r="44" spans="1:120">
      <c r="A44" s="12"/>
      <c r="B44" s="25">
        <v>362</v>
      </c>
      <c r="C44" s="20" t="s">
        <v>54</v>
      </c>
      <c r="D44" s="46">
        <v>87166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7" si="13">SUM(D44:N44)</f>
        <v>87166</v>
      </c>
      <c r="P44" s="47">
        <f t="shared" si="1"/>
        <v>15.623946943896756</v>
      </c>
      <c r="Q44" s="9"/>
    </row>
    <row r="45" spans="1:120">
      <c r="A45" s="12"/>
      <c r="B45" s="25">
        <v>364</v>
      </c>
      <c r="C45" s="20" t="s">
        <v>108</v>
      </c>
      <c r="D45" s="46">
        <v>2425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2425</v>
      </c>
      <c r="P45" s="47">
        <f t="shared" si="1"/>
        <v>0.43466571070084242</v>
      </c>
      <c r="Q45" s="9"/>
    </row>
    <row r="46" spans="1:120">
      <c r="A46" s="12"/>
      <c r="B46" s="25">
        <v>366</v>
      </c>
      <c r="C46" s="20" t="s">
        <v>56</v>
      </c>
      <c r="D46" s="46">
        <v>50637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50637</v>
      </c>
      <c r="P46" s="47">
        <f t="shared" si="1"/>
        <v>9.0763577702097145</v>
      </c>
      <c r="Q46" s="9"/>
    </row>
    <row r="47" spans="1:120" ht="15.75" thickBot="1">
      <c r="A47" s="12"/>
      <c r="B47" s="25">
        <v>369.9</v>
      </c>
      <c r="C47" s="20" t="s">
        <v>57</v>
      </c>
      <c r="D47" s="46">
        <v>91634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91634</v>
      </c>
      <c r="P47" s="47">
        <f t="shared" si="1"/>
        <v>16.424807313138555</v>
      </c>
      <c r="Q47" s="9"/>
    </row>
    <row r="48" spans="1:120" ht="16.5" thickBot="1">
      <c r="A48" s="14" t="s">
        <v>48</v>
      </c>
      <c r="B48" s="23"/>
      <c r="C48" s="22"/>
      <c r="D48" s="15">
        <f>SUM(D5,D14,D18,D31,D39,D42)</f>
        <v>4344285</v>
      </c>
      <c r="E48" s="15">
        <f t="shared" ref="E48:N48" si="14">SUM(E5,E14,E18,E31,E39,E42)</f>
        <v>539244</v>
      </c>
      <c r="F48" s="15">
        <f t="shared" si="14"/>
        <v>1899900</v>
      </c>
      <c r="G48" s="15">
        <f t="shared" si="14"/>
        <v>0</v>
      </c>
      <c r="H48" s="15">
        <f t="shared" si="14"/>
        <v>0</v>
      </c>
      <c r="I48" s="15">
        <f t="shared" si="14"/>
        <v>337834</v>
      </c>
      <c r="J48" s="15">
        <f t="shared" si="14"/>
        <v>0</v>
      </c>
      <c r="K48" s="15">
        <f t="shared" si="14"/>
        <v>0</v>
      </c>
      <c r="L48" s="15">
        <f t="shared" si="14"/>
        <v>0</v>
      </c>
      <c r="M48" s="15">
        <f t="shared" si="14"/>
        <v>0</v>
      </c>
      <c r="N48" s="15">
        <f t="shared" si="14"/>
        <v>0</v>
      </c>
      <c r="O48" s="15">
        <f>SUM(D48:N48)</f>
        <v>7121263</v>
      </c>
      <c r="P48" s="38">
        <f t="shared" si="1"/>
        <v>1276.4407599928302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8" t="s">
        <v>143</v>
      </c>
      <c r="N50" s="48"/>
      <c r="O50" s="48"/>
      <c r="P50" s="43">
        <v>5579</v>
      </c>
    </row>
    <row r="51" spans="1:16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1"/>
    </row>
    <row r="52" spans="1:16" ht="15.75" customHeight="1" thickBot="1">
      <c r="A52" s="52" t="s">
        <v>79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984189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984189</v>
      </c>
      <c r="O5" s="33">
        <f t="shared" ref="O5:O36" si="1">(N5/O$55)</f>
        <v>168.87251201098147</v>
      </c>
      <c r="P5" s="6"/>
    </row>
    <row r="6" spans="1:133">
      <c r="A6" s="12"/>
      <c r="B6" s="25">
        <v>311</v>
      </c>
      <c r="C6" s="20" t="s">
        <v>3</v>
      </c>
      <c r="D6" s="46">
        <v>417526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417526</v>
      </c>
      <c r="O6" s="47">
        <f t="shared" si="1"/>
        <v>71.641386410432389</v>
      </c>
      <c r="P6" s="9"/>
    </row>
    <row r="7" spans="1:133">
      <c r="A7" s="12"/>
      <c r="B7" s="25">
        <v>312.41000000000003</v>
      </c>
      <c r="C7" s="20" t="s">
        <v>12</v>
      </c>
      <c r="D7" s="46">
        <v>53207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53207</v>
      </c>
      <c r="O7" s="47">
        <f t="shared" si="1"/>
        <v>9.129547014413177</v>
      </c>
      <c r="P7" s="9"/>
    </row>
    <row r="8" spans="1:133">
      <c r="A8" s="12"/>
      <c r="B8" s="25">
        <v>312.42</v>
      </c>
      <c r="C8" s="20" t="s">
        <v>11</v>
      </c>
      <c r="D8" s="46">
        <v>113905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113905</v>
      </c>
      <c r="O8" s="47">
        <f t="shared" si="1"/>
        <v>19.544440631434455</v>
      </c>
      <c r="P8" s="9"/>
    </row>
    <row r="9" spans="1:133">
      <c r="A9" s="12"/>
      <c r="B9" s="25">
        <v>314.10000000000002</v>
      </c>
      <c r="C9" s="20" t="s">
        <v>13</v>
      </c>
      <c r="D9" s="46">
        <v>223466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223466</v>
      </c>
      <c r="O9" s="47">
        <f t="shared" si="1"/>
        <v>38.343514070006862</v>
      </c>
      <c r="P9" s="9"/>
    </row>
    <row r="10" spans="1:133">
      <c r="A10" s="12"/>
      <c r="B10" s="25">
        <v>314.3</v>
      </c>
      <c r="C10" s="20" t="s">
        <v>14</v>
      </c>
      <c r="D10" s="46">
        <v>31763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31763</v>
      </c>
      <c r="O10" s="47">
        <f t="shared" si="1"/>
        <v>5.4500686341798215</v>
      </c>
      <c r="P10" s="9"/>
    </row>
    <row r="11" spans="1:133">
      <c r="A11" s="12"/>
      <c r="B11" s="25">
        <v>314.8</v>
      </c>
      <c r="C11" s="20" t="s">
        <v>16</v>
      </c>
      <c r="D11" s="46">
        <v>6016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6016</v>
      </c>
      <c r="O11" s="47">
        <f t="shared" si="1"/>
        <v>1.032258064516129</v>
      </c>
      <c r="P11" s="9"/>
    </row>
    <row r="12" spans="1:133">
      <c r="A12" s="12"/>
      <c r="B12" s="25">
        <v>315</v>
      </c>
      <c r="C12" s="20" t="s">
        <v>88</v>
      </c>
      <c r="D12" s="46">
        <v>125938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125938</v>
      </c>
      <c r="O12" s="47">
        <f t="shared" si="1"/>
        <v>21.609128345916265</v>
      </c>
      <c r="P12" s="9"/>
    </row>
    <row r="13" spans="1:133">
      <c r="A13" s="12"/>
      <c r="B13" s="25">
        <v>316</v>
      </c>
      <c r="C13" s="20" t="s">
        <v>89</v>
      </c>
      <c r="D13" s="46">
        <v>12368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12368</v>
      </c>
      <c r="O13" s="47">
        <f t="shared" si="1"/>
        <v>2.1221688400823608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512177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512177</v>
      </c>
      <c r="O14" s="45">
        <f t="shared" si="1"/>
        <v>87.882120796156485</v>
      </c>
      <c r="P14" s="10"/>
    </row>
    <row r="15" spans="1:133">
      <c r="A15" s="12"/>
      <c r="B15" s="25">
        <v>322</v>
      </c>
      <c r="C15" s="20" t="s">
        <v>0</v>
      </c>
      <c r="D15" s="46">
        <v>62582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62582</v>
      </c>
      <c r="O15" s="47">
        <f t="shared" si="1"/>
        <v>10.738160603980782</v>
      </c>
      <c r="P15" s="9"/>
    </row>
    <row r="16" spans="1:133">
      <c r="A16" s="12"/>
      <c r="B16" s="25">
        <v>323.10000000000002</v>
      </c>
      <c r="C16" s="20" t="s">
        <v>19</v>
      </c>
      <c r="D16" s="46">
        <v>185622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185622</v>
      </c>
      <c r="O16" s="47">
        <f t="shared" si="1"/>
        <v>31.850034317089911</v>
      </c>
      <c r="P16" s="9"/>
    </row>
    <row r="17" spans="1:16">
      <c r="A17" s="12"/>
      <c r="B17" s="25">
        <v>323.3</v>
      </c>
      <c r="C17" s="20" t="s">
        <v>75</v>
      </c>
      <c r="D17" s="46">
        <v>223884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223884</v>
      </c>
      <c r="O17" s="47">
        <f t="shared" si="1"/>
        <v>38.415236787920385</v>
      </c>
      <c r="P17" s="9"/>
    </row>
    <row r="18" spans="1:16">
      <c r="A18" s="12"/>
      <c r="B18" s="25">
        <v>323.7</v>
      </c>
      <c r="C18" s="20" t="s">
        <v>20</v>
      </c>
      <c r="D18" s="46">
        <v>5917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5917</v>
      </c>
      <c r="O18" s="47">
        <f t="shared" si="1"/>
        <v>1.0152711050102952</v>
      </c>
      <c r="P18" s="9"/>
    </row>
    <row r="19" spans="1:16">
      <c r="A19" s="12"/>
      <c r="B19" s="25">
        <v>329</v>
      </c>
      <c r="C19" s="20" t="s">
        <v>21</v>
      </c>
      <c r="D19" s="46">
        <v>34172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34172</v>
      </c>
      <c r="O19" s="47">
        <f t="shared" si="1"/>
        <v>5.8634179821551129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SUM(D21:D32)</f>
        <v>1493882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1493882</v>
      </c>
      <c r="O20" s="45">
        <f t="shared" si="1"/>
        <v>256.3284145504461</v>
      </c>
      <c r="P20" s="10"/>
    </row>
    <row r="21" spans="1:16">
      <c r="A21" s="12"/>
      <c r="B21" s="25">
        <v>331.2</v>
      </c>
      <c r="C21" s="20" t="s">
        <v>82</v>
      </c>
      <c r="D21" s="46">
        <v>614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614</v>
      </c>
      <c r="O21" s="47">
        <f t="shared" si="1"/>
        <v>0.10535346602608099</v>
      </c>
      <c r="P21" s="9"/>
    </row>
    <row r="22" spans="1:16">
      <c r="A22" s="12"/>
      <c r="B22" s="25">
        <v>331.9</v>
      </c>
      <c r="C22" s="20" t="s">
        <v>23</v>
      </c>
      <c r="D22" s="46">
        <v>5259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5259</v>
      </c>
      <c r="O22" s="47">
        <f t="shared" si="1"/>
        <v>0.90236787920384354</v>
      </c>
      <c r="P22" s="9"/>
    </row>
    <row r="23" spans="1:16">
      <c r="A23" s="12"/>
      <c r="B23" s="25">
        <v>334.9</v>
      </c>
      <c r="C23" s="20" t="s">
        <v>24</v>
      </c>
      <c r="D23" s="46">
        <v>40112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40112</v>
      </c>
      <c r="O23" s="47">
        <f t="shared" si="1"/>
        <v>6.8826355525051479</v>
      </c>
      <c r="P23" s="9"/>
    </row>
    <row r="24" spans="1:16">
      <c r="A24" s="12"/>
      <c r="B24" s="25">
        <v>335.12</v>
      </c>
      <c r="C24" s="20" t="s">
        <v>90</v>
      </c>
      <c r="D24" s="46">
        <v>266466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266466</v>
      </c>
      <c r="O24" s="47">
        <f t="shared" si="1"/>
        <v>45.721688400823609</v>
      </c>
      <c r="P24" s="9"/>
    </row>
    <row r="25" spans="1:16">
      <c r="A25" s="12"/>
      <c r="B25" s="25">
        <v>335.14</v>
      </c>
      <c r="C25" s="20" t="s">
        <v>91</v>
      </c>
      <c r="D25" s="46">
        <v>4913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4913</v>
      </c>
      <c r="O25" s="47">
        <f t="shared" si="1"/>
        <v>0.8429993136582018</v>
      </c>
      <c r="P25" s="9"/>
    </row>
    <row r="26" spans="1:16">
      <c r="A26" s="12"/>
      <c r="B26" s="25">
        <v>335.15</v>
      </c>
      <c r="C26" s="20" t="s">
        <v>92</v>
      </c>
      <c r="D26" s="46">
        <v>2613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2613</v>
      </c>
      <c r="O26" s="47">
        <f t="shared" si="1"/>
        <v>0.44835277968428278</v>
      </c>
      <c r="P26" s="9"/>
    </row>
    <row r="27" spans="1:16">
      <c r="A27" s="12"/>
      <c r="B27" s="25">
        <v>335.18</v>
      </c>
      <c r="C27" s="20" t="s">
        <v>93</v>
      </c>
      <c r="D27" s="46">
        <v>380808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380808</v>
      </c>
      <c r="O27" s="47">
        <f t="shared" si="1"/>
        <v>65.341111873713103</v>
      </c>
      <c r="P27" s="9"/>
    </row>
    <row r="28" spans="1:16">
      <c r="A28" s="12"/>
      <c r="B28" s="25">
        <v>335.49</v>
      </c>
      <c r="C28" s="20" t="s">
        <v>29</v>
      </c>
      <c r="D28" s="46">
        <v>97543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97543</v>
      </c>
      <c r="O28" s="47">
        <f t="shared" si="1"/>
        <v>16.736959505833905</v>
      </c>
      <c r="P28" s="9"/>
    </row>
    <row r="29" spans="1:16">
      <c r="A29" s="12"/>
      <c r="B29" s="25">
        <v>337.5</v>
      </c>
      <c r="C29" s="20" t="s">
        <v>76</v>
      </c>
      <c r="D29" s="46">
        <v>35265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53" si="7">SUM(D29:M29)</f>
        <v>35265</v>
      </c>
      <c r="O29" s="47">
        <f t="shared" si="1"/>
        <v>6.0509608785175013</v>
      </c>
      <c r="P29" s="9"/>
    </row>
    <row r="30" spans="1:16">
      <c r="A30" s="12"/>
      <c r="B30" s="25">
        <v>337.7</v>
      </c>
      <c r="C30" s="20" t="s">
        <v>33</v>
      </c>
      <c r="D30" s="46">
        <v>489962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489962</v>
      </c>
      <c r="O30" s="47">
        <f t="shared" si="1"/>
        <v>84.070350034317087</v>
      </c>
      <c r="P30" s="9"/>
    </row>
    <row r="31" spans="1:16">
      <c r="A31" s="12"/>
      <c r="B31" s="25">
        <v>338</v>
      </c>
      <c r="C31" s="20" t="s">
        <v>34</v>
      </c>
      <c r="D31" s="46">
        <v>13372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13372</v>
      </c>
      <c r="O31" s="47">
        <f t="shared" si="1"/>
        <v>2.2944406314344543</v>
      </c>
      <c r="P31" s="9"/>
    </row>
    <row r="32" spans="1:16">
      <c r="A32" s="12"/>
      <c r="B32" s="25">
        <v>339</v>
      </c>
      <c r="C32" s="20" t="s">
        <v>35</v>
      </c>
      <c r="D32" s="46">
        <v>156955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156955</v>
      </c>
      <c r="O32" s="47">
        <f t="shared" si="1"/>
        <v>26.931194234728896</v>
      </c>
      <c r="P32" s="9"/>
    </row>
    <row r="33" spans="1:16" ht="15.75">
      <c r="A33" s="29" t="s">
        <v>40</v>
      </c>
      <c r="B33" s="30"/>
      <c r="C33" s="31"/>
      <c r="D33" s="32">
        <f t="shared" ref="D33:M33" si="8">SUM(D34:D38)</f>
        <v>33013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847262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880275</v>
      </c>
      <c r="O33" s="45">
        <f t="shared" si="1"/>
        <v>151.04238160603981</v>
      </c>
      <c r="P33" s="10"/>
    </row>
    <row r="34" spans="1:16">
      <c r="A34" s="12"/>
      <c r="B34" s="25">
        <v>341.9</v>
      </c>
      <c r="C34" s="20" t="s">
        <v>94</v>
      </c>
      <c r="D34" s="46">
        <v>25983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25983</v>
      </c>
      <c r="O34" s="47">
        <f t="shared" si="1"/>
        <v>4.458304735758408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665271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665271</v>
      </c>
      <c r="O35" s="47">
        <f t="shared" si="1"/>
        <v>114.15082361015786</v>
      </c>
      <c r="P35" s="9"/>
    </row>
    <row r="36" spans="1:16">
      <c r="A36" s="12"/>
      <c r="B36" s="25">
        <v>343.8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163319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163319</v>
      </c>
      <c r="O36" s="47">
        <f t="shared" si="1"/>
        <v>28.023164035689774</v>
      </c>
      <c r="P36" s="9"/>
    </row>
    <row r="37" spans="1:16">
      <c r="A37" s="12"/>
      <c r="B37" s="25">
        <v>347.2</v>
      </c>
      <c r="C37" s="20" t="s">
        <v>47</v>
      </c>
      <c r="D37" s="46">
        <v>7030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7030</v>
      </c>
      <c r="O37" s="47">
        <f t="shared" ref="O37:O53" si="9">(N37/O$55)</f>
        <v>1.2062457103637612</v>
      </c>
      <c r="P37" s="9"/>
    </row>
    <row r="38" spans="1:16">
      <c r="A38" s="12"/>
      <c r="B38" s="25">
        <v>347.9</v>
      </c>
      <c r="C38" s="20" t="s">
        <v>85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18672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18672</v>
      </c>
      <c r="O38" s="47">
        <f t="shared" si="9"/>
        <v>3.203843514070007</v>
      </c>
      <c r="P38" s="9"/>
    </row>
    <row r="39" spans="1:16" ht="15.75">
      <c r="A39" s="29" t="s">
        <v>41</v>
      </c>
      <c r="B39" s="30"/>
      <c r="C39" s="31"/>
      <c r="D39" s="32">
        <f t="shared" ref="D39:M39" si="10">SUM(D40:D41)</f>
        <v>19839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7"/>
        <v>19839</v>
      </c>
      <c r="O39" s="45">
        <f t="shared" si="9"/>
        <v>3.4040837336993821</v>
      </c>
      <c r="P39" s="10"/>
    </row>
    <row r="40" spans="1:16">
      <c r="A40" s="13"/>
      <c r="B40" s="39">
        <v>351.1</v>
      </c>
      <c r="C40" s="21" t="s">
        <v>50</v>
      </c>
      <c r="D40" s="46">
        <v>8216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8216</v>
      </c>
      <c r="O40" s="47">
        <f t="shared" si="9"/>
        <v>1.4097460535346602</v>
      </c>
      <c r="P40" s="9"/>
    </row>
    <row r="41" spans="1:16">
      <c r="A41" s="13"/>
      <c r="B41" s="39">
        <v>354</v>
      </c>
      <c r="C41" s="21" t="s">
        <v>51</v>
      </c>
      <c r="D41" s="46">
        <v>11623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11623</v>
      </c>
      <c r="O41" s="47">
        <f t="shared" si="9"/>
        <v>1.9943376801647221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SUM(D43:D47)</f>
        <v>190449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1320</v>
      </c>
      <c r="I42" s="32">
        <f t="shared" si="11"/>
        <v>9259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7"/>
        <v>201028</v>
      </c>
      <c r="O42" s="45">
        <f t="shared" si="9"/>
        <v>34.493479752916954</v>
      </c>
      <c r="P42" s="10"/>
    </row>
    <row r="43" spans="1:16">
      <c r="A43" s="12"/>
      <c r="B43" s="25">
        <v>361.1</v>
      </c>
      <c r="C43" s="20" t="s">
        <v>52</v>
      </c>
      <c r="D43" s="46">
        <v>1448</v>
      </c>
      <c r="E43" s="46">
        <v>0</v>
      </c>
      <c r="F43" s="46">
        <v>0</v>
      </c>
      <c r="G43" s="46">
        <v>0</v>
      </c>
      <c r="H43" s="46">
        <v>1320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2768</v>
      </c>
      <c r="O43" s="47">
        <f t="shared" si="9"/>
        <v>0.47494852436513385</v>
      </c>
      <c r="P43" s="9"/>
    </row>
    <row r="44" spans="1:16">
      <c r="A44" s="12"/>
      <c r="B44" s="25">
        <v>361.3</v>
      </c>
      <c r="C44" s="20" t="s">
        <v>53</v>
      </c>
      <c r="D44" s="46">
        <v>553</v>
      </c>
      <c r="E44" s="46">
        <v>0</v>
      </c>
      <c r="F44" s="46">
        <v>0</v>
      </c>
      <c r="G44" s="46">
        <v>0</v>
      </c>
      <c r="H44" s="46">
        <v>0</v>
      </c>
      <c r="I44" s="46">
        <v>59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612</v>
      </c>
      <c r="O44" s="47">
        <f t="shared" si="9"/>
        <v>0.10501029512697323</v>
      </c>
      <c r="P44" s="9"/>
    </row>
    <row r="45" spans="1:16">
      <c r="A45" s="12"/>
      <c r="B45" s="25">
        <v>362</v>
      </c>
      <c r="C45" s="20" t="s">
        <v>54</v>
      </c>
      <c r="D45" s="46">
        <v>69161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69161</v>
      </c>
      <c r="O45" s="47">
        <f t="shared" si="9"/>
        <v>11.867021276595745</v>
      </c>
      <c r="P45" s="9"/>
    </row>
    <row r="46" spans="1:16">
      <c r="A46" s="12"/>
      <c r="B46" s="25">
        <v>366</v>
      </c>
      <c r="C46" s="20" t="s">
        <v>56</v>
      </c>
      <c r="D46" s="46">
        <v>94174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94174</v>
      </c>
      <c r="O46" s="47">
        <f t="shared" si="9"/>
        <v>16.15888812628689</v>
      </c>
      <c r="P46" s="9"/>
    </row>
    <row r="47" spans="1:16">
      <c r="A47" s="12"/>
      <c r="B47" s="25">
        <v>369.9</v>
      </c>
      <c r="C47" s="20" t="s">
        <v>57</v>
      </c>
      <c r="D47" s="46">
        <v>25113</v>
      </c>
      <c r="E47" s="46">
        <v>0</v>
      </c>
      <c r="F47" s="46">
        <v>0</v>
      </c>
      <c r="G47" s="46">
        <v>0</v>
      </c>
      <c r="H47" s="46">
        <v>0</v>
      </c>
      <c r="I47" s="46">
        <v>9200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34313</v>
      </c>
      <c r="O47" s="47">
        <f t="shared" si="9"/>
        <v>5.8876115305422099</v>
      </c>
      <c r="P47" s="9"/>
    </row>
    <row r="48" spans="1:16" ht="15.75">
      <c r="A48" s="29" t="s">
        <v>42</v>
      </c>
      <c r="B48" s="30"/>
      <c r="C48" s="31"/>
      <c r="D48" s="32">
        <f t="shared" ref="D48:M48" si="12">SUM(D49:D52)</f>
        <v>0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33833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7"/>
        <v>33833</v>
      </c>
      <c r="O48" s="45">
        <f t="shared" si="9"/>
        <v>5.8052505147563487</v>
      </c>
      <c r="P48" s="9"/>
    </row>
    <row r="49" spans="1:119">
      <c r="A49" s="12"/>
      <c r="B49" s="25">
        <v>381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1320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1320</v>
      </c>
      <c r="O49" s="47">
        <f t="shared" si="9"/>
        <v>0.22649279341111875</v>
      </c>
      <c r="P49" s="9"/>
    </row>
    <row r="50" spans="1:119">
      <c r="A50" s="12"/>
      <c r="B50" s="25">
        <v>389.1</v>
      </c>
      <c r="C50" s="20" t="s">
        <v>95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331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331</v>
      </c>
      <c r="O50" s="47">
        <f t="shared" si="9"/>
        <v>5.6794783802333562E-2</v>
      </c>
      <c r="P50" s="9"/>
    </row>
    <row r="51" spans="1:119">
      <c r="A51" s="12"/>
      <c r="B51" s="25">
        <v>389.4</v>
      </c>
      <c r="C51" s="20" t="s">
        <v>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22775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22775</v>
      </c>
      <c r="O51" s="47">
        <f t="shared" si="9"/>
        <v>3.9078586135895677</v>
      </c>
      <c r="P51" s="9"/>
    </row>
    <row r="52" spans="1:119" ht="15.75" thickBot="1">
      <c r="A52" s="12"/>
      <c r="B52" s="25">
        <v>389.9</v>
      </c>
      <c r="C52" s="20" t="s">
        <v>97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9407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9407</v>
      </c>
      <c r="O52" s="47">
        <f t="shared" si="9"/>
        <v>1.6141043239533288</v>
      </c>
      <c r="P52" s="9"/>
    </row>
    <row r="53" spans="1:119" ht="16.5" thickBot="1">
      <c r="A53" s="14" t="s">
        <v>48</v>
      </c>
      <c r="B53" s="23"/>
      <c r="C53" s="22"/>
      <c r="D53" s="15">
        <f t="shared" ref="D53:M53" si="13">SUM(D5,D14,D20,D33,D39,D42,D48)</f>
        <v>3233549</v>
      </c>
      <c r="E53" s="15">
        <f t="shared" si="13"/>
        <v>0</v>
      </c>
      <c r="F53" s="15">
        <f t="shared" si="13"/>
        <v>0</v>
      </c>
      <c r="G53" s="15">
        <f t="shared" si="13"/>
        <v>0</v>
      </c>
      <c r="H53" s="15">
        <f t="shared" si="13"/>
        <v>1320</v>
      </c>
      <c r="I53" s="15">
        <f t="shared" si="13"/>
        <v>890354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7"/>
        <v>4125223</v>
      </c>
      <c r="O53" s="38">
        <f t="shared" si="9"/>
        <v>707.82824296499655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98</v>
      </c>
      <c r="M55" s="48"/>
      <c r="N55" s="48"/>
      <c r="O55" s="43">
        <v>5828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1099021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1099021</v>
      </c>
      <c r="O5" s="33">
        <f t="shared" ref="O5:O52" si="1">(N5/O$54)</f>
        <v>187.61027654489587</v>
      </c>
      <c r="P5" s="6"/>
    </row>
    <row r="6" spans="1:133">
      <c r="A6" s="12"/>
      <c r="B6" s="25">
        <v>311</v>
      </c>
      <c r="C6" s="20" t="s">
        <v>3</v>
      </c>
      <c r="D6" s="46">
        <v>493102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493102</v>
      </c>
      <c r="O6" s="47">
        <f t="shared" si="1"/>
        <v>84.175827927620347</v>
      </c>
      <c r="P6" s="9"/>
    </row>
    <row r="7" spans="1:133">
      <c r="A7" s="12"/>
      <c r="B7" s="25">
        <v>312.41000000000003</v>
      </c>
      <c r="C7" s="20" t="s">
        <v>12</v>
      </c>
      <c r="D7" s="46">
        <v>52439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52439</v>
      </c>
      <c r="O7" s="47">
        <f t="shared" si="1"/>
        <v>8.9516899965858663</v>
      </c>
      <c r="P7" s="9"/>
    </row>
    <row r="8" spans="1:133">
      <c r="A8" s="12"/>
      <c r="B8" s="25">
        <v>312.42</v>
      </c>
      <c r="C8" s="20" t="s">
        <v>11</v>
      </c>
      <c r="D8" s="46">
        <v>111680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111680</v>
      </c>
      <c r="O8" s="47">
        <f t="shared" si="1"/>
        <v>19.06452714236941</v>
      </c>
      <c r="P8" s="9"/>
    </row>
    <row r="9" spans="1:133">
      <c r="A9" s="12"/>
      <c r="B9" s="25">
        <v>314.10000000000002</v>
      </c>
      <c r="C9" s="20" t="s">
        <v>13</v>
      </c>
      <c r="D9" s="46">
        <v>222199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222199</v>
      </c>
      <c r="O9" s="47">
        <f t="shared" si="1"/>
        <v>37.930863776032773</v>
      </c>
      <c r="P9" s="9"/>
    </row>
    <row r="10" spans="1:133">
      <c r="A10" s="12"/>
      <c r="B10" s="25">
        <v>314.3</v>
      </c>
      <c r="C10" s="20" t="s">
        <v>14</v>
      </c>
      <c r="D10" s="46">
        <v>69820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69820</v>
      </c>
      <c r="O10" s="47">
        <f t="shared" si="1"/>
        <v>11.91874359849778</v>
      </c>
      <c r="P10" s="9"/>
    </row>
    <row r="11" spans="1:133">
      <c r="A11" s="12"/>
      <c r="B11" s="25">
        <v>314.8</v>
      </c>
      <c r="C11" s="20" t="s">
        <v>16</v>
      </c>
      <c r="D11" s="46">
        <v>4811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4811</v>
      </c>
      <c r="O11" s="47">
        <f t="shared" si="1"/>
        <v>0.82127005804028674</v>
      </c>
      <c r="P11" s="9"/>
    </row>
    <row r="12" spans="1:133">
      <c r="A12" s="12"/>
      <c r="B12" s="25">
        <v>315</v>
      </c>
      <c r="C12" s="20" t="s">
        <v>81</v>
      </c>
      <c r="D12" s="46">
        <v>133234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133234</v>
      </c>
      <c r="O12" s="47">
        <f t="shared" si="1"/>
        <v>22.743939911232502</v>
      </c>
      <c r="P12" s="9"/>
    </row>
    <row r="13" spans="1:133">
      <c r="A13" s="12"/>
      <c r="B13" s="25">
        <v>316</v>
      </c>
      <c r="C13" s="20" t="s">
        <v>17</v>
      </c>
      <c r="D13" s="46">
        <v>11736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11736</v>
      </c>
      <c r="O13" s="47">
        <f t="shared" si="1"/>
        <v>2.0034141345169001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469889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469889</v>
      </c>
      <c r="O14" s="45">
        <f t="shared" si="1"/>
        <v>80.213212700580399</v>
      </c>
      <c r="P14" s="10"/>
    </row>
    <row r="15" spans="1:133">
      <c r="A15" s="12"/>
      <c r="B15" s="25">
        <v>322</v>
      </c>
      <c r="C15" s="20" t="s">
        <v>0</v>
      </c>
      <c r="D15" s="46">
        <v>44606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44606</v>
      </c>
      <c r="O15" s="47">
        <f t="shared" si="1"/>
        <v>7.6145442130419942</v>
      </c>
      <c r="P15" s="9"/>
    </row>
    <row r="16" spans="1:133">
      <c r="A16" s="12"/>
      <c r="B16" s="25">
        <v>323.10000000000002</v>
      </c>
      <c r="C16" s="20" t="s">
        <v>19</v>
      </c>
      <c r="D16" s="46">
        <v>200583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200583</v>
      </c>
      <c r="O16" s="47">
        <f t="shared" si="1"/>
        <v>34.240867190167293</v>
      </c>
      <c r="P16" s="9"/>
    </row>
    <row r="17" spans="1:16">
      <c r="A17" s="12"/>
      <c r="B17" s="25">
        <v>323.3</v>
      </c>
      <c r="C17" s="20" t="s">
        <v>75</v>
      </c>
      <c r="D17" s="46">
        <v>204796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204796</v>
      </c>
      <c r="O17" s="47">
        <f t="shared" si="1"/>
        <v>34.960054626152271</v>
      </c>
      <c r="P17" s="9"/>
    </row>
    <row r="18" spans="1:16">
      <c r="A18" s="12"/>
      <c r="B18" s="25">
        <v>323.7</v>
      </c>
      <c r="C18" s="20" t="s">
        <v>20</v>
      </c>
      <c r="D18" s="46">
        <v>10973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10973</v>
      </c>
      <c r="O18" s="47">
        <f t="shared" si="1"/>
        <v>1.8731649026971662</v>
      </c>
      <c r="P18" s="9"/>
    </row>
    <row r="19" spans="1:16">
      <c r="A19" s="12"/>
      <c r="B19" s="25">
        <v>329</v>
      </c>
      <c r="C19" s="20" t="s">
        <v>21</v>
      </c>
      <c r="D19" s="46">
        <v>8931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8931</v>
      </c>
      <c r="O19" s="47">
        <f t="shared" si="1"/>
        <v>1.5245817685216798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SUM(D21:D31)</f>
        <v>1570365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1570365</v>
      </c>
      <c r="O20" s="45">
        <f t="shared" si="1"/>
        <v>268.07186753158072</v>
      </c>
      <c r="P20" s="10"/>
    </row>
    <row r="21" spans="1:16">
      <c r="A21" s="12"/>
      <c r="B21" s="25">
        <v>331.2</v>
      </c>
      <c r="C21" s="20" t="s">
        <v>82</v>
      </c>
      <c r="D21" s="46">
        <v>7869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7869</v>
      </c>
      <c r="O21" s="47">
        <f t="shared" si="1"/>
        <v>1.3432912256742915</v>
      </c>
      <c r="P21" s="9"/>
    </row>
    <row r="22" spans="1:16">
      <c r="A22" s="12"/>
      <c r="B22" s="25">
        <v>334.9</v>
      </c>
      <c r="C22" s="20" t="s">
        <v>24</v>
      </c>
      <c r="D22" s="46">
        <v>39601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39601</v>
      </c>
      <c r="O22" s="47">
        <f t="shared" si="1"/>
        <v>6.760157050187777</v>
      </c>
      <c r="P22" s="9"/>
    </row>
    <row r="23" spans="1:16">
      <c r="A23" s="12"/>
      <c r="B23" s="25">
        <v>335.12</v>
      </c>
      <c r="C23" s="20" t="s">
        <v>25</v>
      </c>
      <c r="D23" s="46">
        <v>262430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262430</v>
      </c>
      <c r="O23" s="47">
        <f t="shared" si="1"/>
        <v>44.798566063502903</v>
      </c>
      <c r="P23" s="9"/>
    </row>
    <row r="24" spans="1:16">
      <c r="A24" s="12"/>
      <c r="B24" s="25">
        <v>335.14</v>
      </c>
      <c r="C24" s="20" t="s">
        <v>26</v>
      </c>
      <c r="D24" s="46">
        <v>5431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5431</v>
      </c>
      <c r="O24" s="47">
        <f t="shared" si="1"/>
        <v>0.92710822806418569</v>
      </c>
      <c r="P24" s="9"/>
    </row>
    <row r="25" spans="1:16">
      <c r="A25" s="12"/>
      <c r="B25" s="25">
        <v>335.15</v>
      </c>
      <c r="C25" s="20" t="s">
        <v>27</v>
      </c>
      <c r="D25" s="46">
        <v>1330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1330</v>
      </c>
      <c r="O25" s="47">
        <f t="shared" si="1"/>
        <v>0.22703994537384772</v>
      </c>
      <c r="P25" s="9"/>
    </row>
    <row r="26" spans="1:16">
      <c r="A26" s="12"/>
      <c r="B26" s="25">
        <v>335.18</v>
      </c>
      <c r="C26" s="20" t="s">
        <v>28</v>
      </c>
      <c r="D26" s="46">
        <v>360930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360930</v>
      </c>
      <c r="O26" s="47">
        <f t="shared" si="1"/>
        <v>61.613178559235237</v>
      </c>
      <c r="P26" s="9"/>
    </row>
    <row r="27" spans="1:16">
      <c r="A27" s="12"/>
      <c r="B27" s="25">
        <v>335.49</v>
      </c>
      <c r="C27" s="20" t="s">
        <v>29</v>
      </c>
      <c r="D27" s="46">
        <v>103927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103927</v>
      </c>
      <c r="O27" s="47">
        <f t="shared" si="1"/>
        <v>17.741037896893136</v>
      </c>
      <c r="P27" s="9"/>
    </row>
    <row r="28" spans="1:16">
      <c r="A28" s="12"/>
      <c r="B28" s="25">
        <v>337.5</v>
      </c>
      <c r="C28" s="20" t="s">
        <v>76</v>
      </c>
      <c r="D28" s="46">
        <v>54366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54366</v>
      </c>
      <c r="O28" s="47">
        <f t="shared" si="1"/>
        <v>9.2806418572891776</v>
      </c>
      <c r="P28" s="9"/>
    </row>
    <row r="29" spans="1:16">
      <c r="A29" s="12"/>
      <c r="B29" s="25">
        <v>337.7</v>
      </c>
      <c r="C29" s="20" t="s">
        <v>33</v>
      </c>
      <c r="D29" s="46">
        <v>559907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559907</v>
      </c>
      <c r="O29" s="47">
        <f t="shared" si="1"/>
        <v>95.579890747695458</v>
      </c>
      <c r="P29" s="9"/>
    </row>
    <row r="30" spans="1:16">
      <c r="A30" s="12"/>
      <c r="B30" s="25">
        <v>338</v>
      </c>
      <c r="C30" s="20" t="s">
        <v>34</v>
      </c>
      <c r="D30" s="46">
        <v>16294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16294</v>
      </c>
      <c r="O30" s="47">
        <f t="shared" si="1"/>
        <v>2.7814953909184021</v>
      </c>
      <c r="P30" s="9"/>
    </row>
    <row r="31" spans="1:16">
      <c r="A31" s="12"/>
      <c r="B31" s="25">
        <v>339</v>
      </c>
      <c r="C31" s="20" t="s">
        <v>35</v>
      </c>
      <c r="D31" s="46">
        <v>158280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158280</v>
      </c>
      <c r="O31" s="47">
        <f t="shared" si="1"/>
        <v>27.019460566746329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SUM(D33:D38)</f>
        <v>81317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860849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942166</v>
      </c>
      <c r="O32" s="45">
        <f t="shared" si="1"/>
        <v>160.83407306247867</v>
      </c>
      <c r="P32" s="10"/>
    </row>
    <row r="33" spans="1:16">
      <c r="A33" s="12"/>
      <c r="B33" s="25">
        <v>341.9</v>
      </c>
      <c r="C33" s="20" t="s">
        <v>43</v>
      </c>
      <c r="D33" s="46">
        <v>49160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49160</v>
      </c>
      <c r="O33" s="47">
        <f t="shared" si="1"/>
        <v>8.3919426425401156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644306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644306</v>
      </c>
      <c r="O34" s="47">
        <f t="shared" si="1"/>
        <v>109.98736770228747</v>
      </c>
      <c r="P34" s="9"/>
    </row>
    <row r="35" spans="1:16">
      <c r="A35" s="12"/>
      <c r="B35" s="25">
        <v>343.8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189414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189414</v>
      </c>
      <c r="O35" s="47">
        <f t="shared" si="1"/>
        <v>32.334243769204505</v>
      </c>
      <c r="P35" s="9"/>
    </row>
    <row r="36" spans="1:16">
      <c r="A36" s="12"/>
      <c r="B36" s="25">
        <v>347.2</v>
      </c>
      <c r="C36" s="20" t="s">
        <v>47</v>
      </c>
      <c r="D36" s="46">
        <v>21447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21447</v>
      </c>
      <c r="O36" s="47">
        <f t="shared" si="1"/>
        <v>3.6611471491976784</v>
      </c>
      <c r="P36" s="9"/>
    </row>
    <row r="37" spans="1:16">
      <c r="A37" s="12"/>
      <c r="B37" s="25">
        <v>347.9</v>
      </c>
      <c r="C37" s="20" t="s">
        <v>85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27129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27129</v>
      </c>
      <c r="O37" s="47">
        <f t="shared" si="1"/>
        <v>4.6311027654489587</v>
      </c>
      <c r="P37" s="9"/>
    </row>
    <row r="38" spans="1:16">
      <c r="A38" s="12"/>
      <c r="B38" s="25">
        <v>349</v>
      </c>
      <c r="C38" s="20" t="s">
        <v>1</v>
      </c>
      <c r="D38" s="46">
        <v>10710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10710</v>
      </c>
      <c r="O38" s="47">
        <f t="shared" si="1"/>
        <v>1.8282690337999317</v>
      </c>
      <c r="P38" s="9"/>
    </row>
    <row r="39" spans="1:16" ht="15.75">
      <c r="A39" s="29" t="s">
        <v>41</v>
      </c>
      <c r="B39" s="30"/>
      <c r="C39" s="31"/>
      <c r="D39" s="32">
        <f t="shared" ref="D39:M39" si="9">SUM(D40:D41)</f>
        <v>36571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2" si="10">SUM(D39:M39)</f>
        <v>36571</v>
      </c>
      <c r="O39" s="45">
        <f t="shared" si="1"/>
        <v>6.2429156708774327</v>
      </c>
      <c r="P39" s="10"/>
    </row>
    <row r="40" spans="1:16">
      <c r="A40" s="13"/>
      <c r="B40" s="39">
        <v>351.1</v>
      </c>
      <c r="C40" s="21" t="s">
        <v>50</v>
      </c>
      <c r="D40" s="46">
        <v>10607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10607</v>
      </c>
      <c r="O40" s="47">
        <f t="shared" si="1"/>
        <v>1.810686241037897</v>
      </c>
      <c r="P40" s="9"/>
    </row>
    <row r="41" spans="1:16">
      <c r="A41" s="13"/>
      <c r="B41" s="39">
        <v>354</v>
      </c>
      <c r="C41" s="21" t="s">
        <v>51</v>
      </c>
      <c r="D41" s="46">
        <v>25964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25964</v>
      </c>
      <c r="O41" s="47">
        <f t="shared" si="1"/>
        <v>4.4322294298395359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SUM(D43:D47)</f>
        <v>278878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1309</v>
      </c>
      <c r="I42" s="32">
        <f t="shared" si="11"/>
        <v>130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280317</v>
      </c>
      <c r="O42" s="45">
        <f t="shared" si="1"/>
        <v>47.851997268692386</v>
      </c>
      <c r="P42" s="10"/>
    </row>
    <row r="43" spans="1:16">
      <c r="A43" s="12"/>
      <c r="B43" s="25">
        <v>361.1</v>
      </c>
      <c r="C43" s="20" t="s">
        <v>52</v>
      </c>
      <c r="D43" s="46">
        <v>2047</v>
      </c>
      <c r="E43" s="46">
        <v>0</v>
      </c>
      <c r="F43" s="46">
        <v>0</v>
      </c>
      <c r="G43" s="46">
        <v>0</v>
      </c>
      <c r="H43" s="46">
        <v>1309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3356</v>
      </c>
      <c r="O43" s="47">
        <f t="shared" si="1"/>
        <v>0.57289177193581431</v>
      </c>
      <c r="P43" s="9"/>
    </row>
    <row r="44" spans="1:16">
      <c r="A44" s="12"/>
      <c r="B44" s="25">
        <v>361.3</v>
      </c>
      <c r="C44" s="20" t="s">
        <v>53</v>
      </c>
      <c r="D44" s="46">
        <v>1210</v>
      </c>
      <c r="E44" s="46">
        <v>0</v>
      </c>
      <c r="F44" s="46">
        <v>0</v>
      </c>
      <c r="G44" s="46">
        <v>0</v>
      </c>
      <c r="H44" s="46">
        <v>0</v>
      </c>
      <c r="I44" s="46">
        <v>130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1340</v>
      </c>
      <c r="O44" s="47">
        <f t="shared" si="1"/>
        <v>0.22874701263229771</v>
      </c>
      <c r="P44" s="9"/>
    </row>
    <row r="45" spans="1:16">
      <c r="A45" s="12"/>
      <c r="B45" s="25">
        <v>362</v>
      </c>
      <c r="C45" s="20" t="s">
        <v>54</v>
      </c>
      <c r="D45" s="46">
        <v>77445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77445</v>
      </c>
      <c r="O45" s="47">
        <f t="shared" si="1"/>
        <v>13.220382383065893</v>
      </c>
      <c r="P45" s="9"/>
    </row>
    <row r="46" spans="1:16">
      <c r="A46" s="12"/>
      <c r="B46" s="25">
        <v>366</v>
      </c>
      <c r="C46" s="20" t="s">
        <v>56</v>
      </c>
      <c r="D46" s="46">
        <v>165977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165977</v>
      </c>
      <c r="O46" s="47">
        <f t="shared" si="1"/>
        <v>28.333390235575283</v>
      </c>
      <c r="P46" s="9"/>
    </row>
    <row r="47" spans="1:16">
      <c r="A47" s="12"/>
      <c r="B47" s="25">
        <v>369.9</v>
      </c>
      <c r="C47" s="20" t="s">
        <v>57</v>
      </c>
      <c r="D47" s="46">
        <v>32199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32199</v>
      </c>
      <c r="O47" s="47">
        <f t="shared" si="1"/>
        <v>5.4965858654830999</v>
      </c>
      <c r="P47" s="9"/>
    </row>
    <row r="48" spans="1:16" ht="15.75">
      <c r="A48" s="29" t="s">
        <v>42</v>
      </c>
      <c r="B48" s="30"/>
      <c r="C48" s="31"/>
      <c r="D48" s="32">
        <f t="shared" ref="D48:M48" si="12">SUM(D49:D51)</f>
        <v>0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13272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13272</v>
      </c>
      <c r="O48" s="45">
        <f t="shared" si="1"/>
        <v>2.2656196654148175</v>
      </c>
      <c r="P48" s="9"/>
    </row>
    <row r="49" spans="1:119">
      <c r="A49" s="12"/>
      <c r="B49" s="25">
        <v>381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1309</v>
      </c>
      <c r="O49" s="47">
        <f t="shared" si="1"/>
        <v>0.22345510413110276</v>
      </c>
      <c r="P49" s="9"/>
    </row>
    <row r="50" spans="1:119">
      <c r="A50" s="12"/>
      <c r="B50" s="25">
        <v>389.1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325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325</v>
      </c>
      <c r="O50" s="47">
        <f t="shared" si="1"/>
        <v>5.5479685899624445E-2</v>
      </c>
      <c r="P50" s="9"/>
    </row>
    <row r="51" spans="1:119" ht="15.75" thickBot="1">
      <c r="A51" s="12"/>
      <c r="B51" s="25">
        <v>389.9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11638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11638</v>
      </c>
      <c r="O51" s="47">
        <f t="shared" si="1"/>
        <v>1.9866848753840902</v>
      </c>
      <c r="P51" s="9"/>
    </row>
    <row r="52" spans="1:119" ht="16.5" thickBot="1">
      <c r="A52" s="14" t="s">
        <v>48</v>
      </c>
      <c r="B52" s="23"/>
      <c r="C52" s="22"/>
      <c r="D52" s="15">
        <f t="shared" ref="D52:M52" si="13">SUM(D5,D14,D20,D32,D39,D42,D48)</f>
        <v>3536041</v>
      </c>
      <c r="E52" s="15">
        <f t="shared" si="13"/>
        <v>0</v>
      </c>
      <c r="F52" s="15">
        <f t="shared" si="13"/>
        <v>0</v>
      </c>
      <c r="G52" s="15">
        <f t="shared" si="13"/>
        <v>0</v>
      </c>
      <c r="H52" s="15">
        <f t="shared" si="13"/>
        <v>1309</v>
      </c>
      <c r="I52" s="15">
        <f t="shared" si="13"/>
        <v>874251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4411601</v>
      </c>
      <c r="O52" s="38">
        <f t="shared" si="1"/>
        <v>753.08996244452032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86</v>
      </c>
      <c r="M54" s="48"/>
      <c r="N54" s="48"/>
      <c r="O54" s="43">
        <v>5858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1149104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1149104</v>
      </c>
      <c r="O5" s="33">
        <f t="shared" ref="O5:O36" si="1">(N5/O$56)</f>
        <v>194.10540540540541</v>
      </c>
      <c r="P5" s="6"/>
    </row>
    <row r="6" spans="1:133">
      <c r="A6" s="12"/>
      <c r="B6" s="25">
        <v>311</v>
      </c>
      <c r="C6" s="20" t="s">
        <v>3</v>
      </c>
      <c r="D6" s="46">
        <v>535311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535311</v>
      </c>
      <c r="O6" s="47">
        <f t="shared" si="1"/>
        <v>90.424155405405401</v>
      </c>
      <c r="P6" s="9"/>
    </row>
    <row r="7" spans="1:133">
      <c r="A7" s="12"/>
      <c r="B7" s="25">
        <v>312.41000000000003</v>
      </c>
      <c r="C7" s="20" t="s">
        <v>12</v>
      </c>
      <c r="D7" s="46">
        <v>52019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52019</v>
      </c>
      <c r="O7" s="47">
        <f t="shared" si="1"/>
        <v>8.7869932432432432</v>
      </c>
      <c r="P7" s="9"/>
    </row>
    <row r="8" spans="1:133">
      <c r="A8" s="12"/>
      <c r="B8" s="25">
        <v>312.42</v>
      </c>
      <c r="C8" s="20" t="s">
        <v>11</v>
      </c>
      <c r="D8" s="46">
        <v>111570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111570</v>
      </c>
      <c r="O8" s="47">
        <f t="shared" si="1"/>
        <v>18.846283783783782</v>
      </c>
      <c r="P8" s="9"/>
    </row>
    <row r="9" spans="1:133">
      <c r="A9" s="12"/>
      <c r="B9" s="25">
        <v>314.10000000000002</v>
      </c>
      <c r="C9" s="20" t="s">
        <v>13</v>
      </c>
      <c r="D9" s="46">
        <v>226651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226651</v>
      </c>
      <c r="O9" s="47">
        <f t="shared" si="1"/>
        <v>38.285641891891892</v>
      </c>
      <c r="P9" s="9"/>
    </row>
    <row r="10" spans="1:133">
      <c r="A10" s="12"/>
      <c r="B10" s="25">
        <v>314.3</v>
      </c>
      <c r="C10" s="20" t="s">
        <v>14</v>
      </c>
      <c r="D10" s="46">
        <v>61671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61671</v>
      </c>
      <c r="O10" s="47">
        <f t="shared" si="1"/>
        <v>10.417398648648648</v>
      </c>
      <c r="P10" s="9"/>
    </row>
    <row r="11" spans="1:133">
      <c r="A11" s="12"/>
      <c r="B11" s="25">
        <v>314.8</v>
      </c>
      <c r="C11" s="20" t="s">
        <v>16</v>
      </c>
      <c r="D11" s="46">
        <v>3075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3075</v>
      </c>
      <c r="O11" s="47">
        <f t="shared" si="1"/>
        <v>0.51942567567567566</v>
      </c>
      <c r="P11" s="9"/>
    </row>
    <row r="12" spans="1:133">
      <c r="A12" s="12"/>
      <c r="B12" s="25">
        <v>315</v>
      </c>
      <c r="C12" s="20" t="s">
        <v>81</v>
      </c>
      <c r="D12" s="46">
        <v>142907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142907</v>
      </c>
      <c r="O12" s="47">
        <f t="shared" si="1"/>
        <v>24.139695945945945</v>
      </c>
      <c r="P12" s="9"/>
    </row>
    <row r="13" spans="1:133">
      <c r="A13" s="12"/>
      <c r="B13" s="25">
        <v>316</v>
      </c>
      <c r="C13" s="20" t="s">
        <v>17</v>
      </c>
      <c r="D13" s="46">
        <v>15900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15900</v>
      </c>
      <c r="O13" s="47">
        <f t="shared" si="1"/>
        <v>2.685810810810811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329687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261571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591258</v>
      </c>
      <c r="O14" s="45">
        <f t="shared" si="1"/>
        <v>99.874662162162167</v>
      </c>
      <c r="P14" s="10"/>
    </row>
    <row r="15" spans="1:133">
      <c r="A15" s="12"/>
      <c r="B15" s="25">
        <v>322</v>
      </c>
      <c r="C15" s="20" t="s">
        <v>0</v>
      </c>
      <c r="D15" s="46">
        <v>98428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98428</v>
      </c>
      <c r="O15" s="47">
        <f t="shared" si="1"/>
        <v>16.626351351351353</v>
      </c>
      <c r="P15" s="9"/>
    </row>
    <row r="16" spans="1:133">
      <c r="A16" s="12"/>
      <c r="B16" s="25">
        <v>323.10000000000002</v>
      </c>
      <c r="C16" s="20" t="s">
        <v>19</v>
      </c>
      <c r="D16" s="46">
        <v>214010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214010</v>
      </c>
      <c r="O16" s="47">
        <f t="shared" si="1"/>
        <v>36.150337837837839</v>
      </c>
      <c r="P16" s="9"/>
    </row>
    <row r="17" spans="1:16">
      <c r="A17" s="12"/>
      <c r="B17" s="25">
        <v>323.3</v>
      </c>
      <c r="C17" s="20" t="s">
        <v>75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261571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261571</v>
      </c>
      <c r="O17" s="47">
        <f t="shared" si="1"/>
        <v>44.184290540540538</v>
      </c>
      <c r="P17" s="9"/>
    </row>
    <row r="18" spans="1:16">
      <c r="A18" s="12"/>
      <c r="B18" s="25">
        <v>323.7</v>
      </c>
      <c r="C18" s="20" t="s">
        <v>20</v>
      </c>
      <c r="D18" s="46">
        <v>12183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12183</v>
      </c>
      <c r="O18" s="47">
        <f t="shared" si="1"/>
        <v>2.0579391891891894</v>
      </c>
      <c r="P18" s="9"/>
    </row>
    <row r="19" spans="1:16">
      <c r="A19" s="12"/>
      <c r="B19" s="25">
        <v>329</v>
      </c>
      <c r="C19" s="20" t="s">
        <v>21</v>
      </c>
      <c r="D19" s="46">
        <v>5066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5066</v>
      </c>
      <c r="O19" s="47">
        <f t="shared" si="1"/>
        <v>0.85574324324324325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SUM(D21:D31)</f>
        <v>1609997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1609997</v>
      </c>
      <c r="O20" s="45">
        <f t="shared" si="1"/>
        <v>271.95895270270267</v>
      </c>
      <c r="P20" s="10"/>
    </row>
    <row r="21" spans="1:16">
      <c r="A21" s="12"/>
      <c r="B21" s="25">
        <v>331.2</v>
      </c>
      <c r="C21" s="20" t="s">
        <v>82</v>
      </c>
      <c r="D21" s="46">
        <v>49837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49837</v>
      </c>
      <c r="O21" s="47">
        <f t="shared" si="1"/>
        <v>8.4184121621621628</v>
      </c>
      <c r="P21" s="9"/>
    </row>
    <row r="22" spans="1:16">
      <c r="A22" s="12"/>
      <c r="B22" s="25">
        <v>334.9</v>
      </c>
      <c r="C22" s="20" t="s">
        <v>24</v>
      </c>
      <c r="D22" s="46">
        <v>51829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51829</v>
      </c>
      <c r="O22" s="47">
        <f t="shared" si="1"/>
        <v>8.7548986486486484</v>
      </c>
      <c r="P22" s="9"/>
    </row>
    <row r="23" spans="1:16">
      <c r="A23" s="12"/>
      <c r="B23" s="25">
        <v>335.12</v>
      </c>
      <c r="C23" s="20" t="s">
        <v>25</v>
      </c>
      <c r="D23" s="46">
        <v>258359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258359</v>
      </c>
      <c r="O23" s="47">
        <f t="shared" si="1"/>
        <v>43.641722972972971</v>
      </c>
      <c r="P23" s="9"/>
    </row>
    <row r="24" spans="1:16">
      <c r="A24" s="12"/>
      <c r="B24" s="25">
        <v>335.14</v>
      </c>
      <c r="C24" s="20" t="s">
        <v>26</v>
      </c>
      <c r="D24" s="46">
        <v>5832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5832</v>
      </c>
      <c r="O24" s="47">
        <f t="shared" si="1"/>
        <v>0.98513513513513518</v>
      </c>
      <c r="P24" s="9"/>
    </row>
    <row r="25" spans="1:16">
      <c r="A25" s="12"/>
      <c r="B25" s="25">
        <v>335.15</v>
      </c>
      <c r="C25" s="20" t="s">
        <v>27</v>
      </c>
      <c r="D25" s="46">
        <v>3264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3264</v>
      </c>
      <c r="O25" s="47">
        <f t="shared" si="1"/>
        <v>0.55135135135135138</v>
      </c>
      <c r="P25" s="9"/>
    </row>
    <row r="26" spans="1:16">
      <c r="A26" s="12"/>
      <c r="B26" s="25">
        <v>335.18</v>
      </c>
      <c r="C26" s="20" t="s">
        <v>28</v>
      </c>
      <c r="D26" s="46">
        <v>390080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390080</v>
      </c>
      <c r="O26" s="47">
        <f t="shared" si="1"/>
        <v>65.891891891891888</v>
      </c>
      <c r="P26" s="9"/>
    </row>
    <row r="27" spans="1:16">
      <c r="A27" s="12"/>
      <c r="B27" s="25">
        <v>335.49</v>
      </c>
      <c r="C27" s="20" t="s">
        <v>29</v>
      </c>
      <c r="D27" s="46">
        <v>107535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107535</v>
      </c>
      <c r="O27" s="47">
        <f t="shared" si="1"/>
        <v>18.164695945945947</v>
      </c>
      <c r="P27" s="9"/>
    </row>
    <row r="28" spans="1:16">
      <c r="A28" s="12"/>
      <c r="B28" s="25">
        <v>337.5</v>
      </c>
      <c r="C28" s="20" t="s">
        <v>76</v>
      </c>
      <c r="D28" s="46">
        <v>53872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54" si="7">SUM(D28:M28)</f>
        <v>53872</v>
      </c>
      <c r="O28" s="47">
        <f t="shared" si="1"/>
        <v>9.1</v>
      </c>
      <c r="P28" s="9"/>
    </row>
    <row r="29" spans="1:16">
      <c r="A29" s="12"/>
      <c r="B29" s="25">
        <v>337.7</v>
      </c>
      <c r="C29" s="20" t="s">
        <v>33</v>
      </c>
      <c r="D29" s="46">
        <v>517020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517020</v>
      </c>
      <c r="O29" s="47">
        <f t="shared" si="1"/>
        <v>87.334459459459453</v>
      </c>
      <c r="P29" s="9"/>
    </row>
    <row r="30" spans="1:16">
      <c r="A30" s="12"/>
      <c r="B30" s="25">
        <v>338</v>
      </c>
      <c r="C30" s="20" t="s">
        <v>34</v>
      </c>
      <c r="D30" s="46">
        <v>14958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14958</v>
      </c>
      <c r="O30" s="47">
        <f t="shared" si="1"/>
        <v>2.5266891891891894</v>
      </c>
      <c r="P30" s="9"/>
    </row>
    <row r="31" spans="1:16">
      <c r="A31" s="12"/>
      <c r="B31" s="25">
        <v>339</v>
      </c>
      <c r="C31" s="20" t="s">
        <v>35</v>
      </c>
      <c r="D31" s="46">
        <v>157411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157411</v>
      </c>
      <c r="O31" s="47">
        <f t="shared" si="1"/>
        <v>26.589695945945945</v>
      </c>
      <c r="P31" s="9"/>
    </row>
    <row r="32" spans="1:16" ht="15.75">
      <c r="A32" s="29" t="s">
        <v>40</v>
      </c>
      <c r="B32" s="30"/>
      <c r="C32" s="31"/>
      <c r="D32" s="32">
        <f t="shared" ref="D32:M32" si="8">SUM(D33:D37)</f>
        <v>95992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802862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898854</v>
      </c>
      <c r="O32" s="45">
        <f t="shared" si="1"/>
        <v>151.83344594594595</v>
      </c>
      <c r="P32" s="10"/>
    </row>
    <row r="33" spans="1:16">
      <c r="A33" s="12"/>
      <c r="B33" s="25">
        <v>341.9</v>
      </c>
      <c r="C33" s="20" t="s">
        <v>43</v>
      </c>
      <c r="D33" s="46">
        <v>30636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30636</v>
      </c>
      <c r="O33" s="47">
        <f t="shared" si="1"/>
        <v>5.1749999999999998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631928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631928</v>
      </c>
      <c r="O34" s="47">
        <f t="shared" si="1"/>
        <v>106.74459459459459</v>
      </c>
      <c r="P34" s="9"/>
    </row>
    <row r="35" spans="1:16">
      <c r="A35" s="12"/>
      <c r="B35" s="25">
        <v>343.8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170934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170934</v>
      </c>
      <c r="O35" s="47">
        <f t="shared" si="1"/>
        <v>28.873986486486487</v>
      </c>
      <c r="P35" s="9"/>
    </row>
    <row r="36" spans="1:16">
      <c r="A36" s="12"/>
      <c r="B36" s="25">
        <v>347.2</v>
      </c>
      <c r="C36" s="20" t="s">
        <v>47</v>
      </c>
      <c r="D36" s="46">
        <v>49396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49396</v>
      </c>
      <c r="O36" s="47">
        <f t="shared" si="1"/>
        <v>8.3439189189189182</v>
      </c>
      <c r="P36" s="9"/>
    </row>
    <row r="37" spans="1:16">
      <c r="A37" s="12"/>
      <c r="B37" s="25">
        <v>349</v>
      </c>
      <c r="C37" s="20" t="s">
        <v>1</v>
      </c>
      <c r="D37" s="46">
        <v>15960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15960</v>
      </c>
      <c r="O37" s="47">
        <f t="shared" ref="O37:O54" si="9">(N37/O$56)</f>
        <v>2.6959459459459461</v>
      </c>
      <c r="P37" s="9"/>
    </row>
    <row r="38" spans="1:16" ht="15.75">
      <c r="A38" s="29" t="s">
        <v>41</v>
      </c>
      <c r="B38" s="30"/>
      <c r="C38" s="31"/>
      <c r="D38" s="32">
        <f t="shared" ref="D38:M38" si="10">SUM(D39:D40)</f>
        <v>40623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40623</v>
      </c>
      <c r="O38" s="45">
        <f t="shared" si="9"/>
        <v>6.8619932432432433</v>
      </c>
      <c r="P38" s="10"/>
    </row>
    <row r="39" spans="1:16">
      <c r="A39" s="13"/>
      <c r="B39" s="39">
        <v>351.1</v>
      </c>
      <c r="C39" s="21" t="s">
        <v>50</v>
      </c>
      <c r="D39" s="46">
        <v>16779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16779</v>
      </c>
      <c r="O39" s="47">
        <f t="shared" si="9"/>
        <v>2.8342905405405405</v>
      </c>
      <c r="P39" s="9"/>
    </row>
    <row r="40" spans="1:16">
      <c r="A40" s="13"/>
      <c r="B40" s="39">
        <v>354</v>
      </c>
      <c r="C40" s="21" t="s">
        <v>51</v>
      </c>
      <c r="D40" s="46">
        <v>23844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23844</v>
      </c>
      <c r="O40" s="47">
        <f t="shared" si="9"/>
        <v>4.0277027027027028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SUM(D42:D46)</f>
        <v>226511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1973</v>
      </c>
      <c r="I41" s="32">
        <f t="shared" si="11"/>
        <v>680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7"/>
        <v>229164</v>
      </c>
      <c r="O41" s="45">
        <f t="shared" si="9"/>
        <v>38.710135135135133</v>
      </c>
      <c r="P41" s="10"/>
    </row>
    <row r="42" spans="1:16">
      <c r="A42" s="12"/>
      <c r="B42" s="25">
        <v>361.1</v>
      </c>
      <c r="C42" s="20" t="s">
        <v>52</v>
      </c>
      <c r="D42" s="46">
        <v>1948</v>
      </c>
      <c r="E42" s="46">
        <v>0</v>
      </c>
      <c r="F42" s="46">
        <v>0</v>
      </c>
      <c r="G42" s="46">
        <v>0</v>
      </c>
      <c r="H42" s="46">
        <v>1973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3921</v>
      </c>
      <c r="O42" s="47">
        <f t="shared" si="9"/>
        <v>0.66233108108108107</v>
      </c>
      <c r="P42" s="9"/>
    </row>
    <row r="43" spans="1:16">
      <c r="A43" s="12"/>
      <c r="B43" s="25">
        <v>361.3</v>
      </c>
      <c r="C43" s="20" t="s">
        <v>53</v>
      </c>
      <c r="D43" s="46">
        <v>157</v>
      </c>
      <c r="E43" s="46">
        <v>0</v>
      </c>
      <c r="F43" s="46">
        <v>0</v>
      </c>
      <c r="G43" s="46">
        <v>0</v>
      </c>
      <c r="H43" s="46">
        <v>0</v>
      </c>
      <c r="I43" s="46">
        <v>680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837</v>
      </c>
      <c r="O43" s="47">
        <f t="shared" si="9"/>
        <v>0.14138513513513515</v>
      </c>
      <c r="P43" s="9"/>
    </row>
    <row r="44" spans="1:16">
      <c r="A44" s="12"/>
      <c r="B44" s="25">
        <v>362</v>
      </c>
      <c r="C44" s="20" t="s">
        <v>54</v>
      </c>
      <c r="D44" s="46">
        <v>71290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71290</v>
      </c>
      <c r="O44" s="47">
        <f t="shared" si="9"/>
        <v>12.04222972972973</v>
      </c>
      <c r="P44" s="9"/>
    </row>
    <row r="45" spans="1:16">
      <c r="A45" s="12"/>
      <c r="B45" s="25">
        <v>366</v>
      </c>
      <c r="C45" s="20" t="s">
        <v>56</v>
      </c>
      <c r="D45" s="46">
        <v>42536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42536</v>
      </c>
      <c r="O45" s="47">
        <f t="shared" si="9"/>
        <v>7.1851351351351349</v>
      </c>
      <c r="P45" s="9"/>
    </row>
    <row r="46" spans="1:16">
      <c r="A46" s="12"/>
      <c r="B46" s="25">
        <v>369.9</v>
      </c>
      <c r="C46" s="20" t="s">
        <v>57</v>
      </c>
      <c r="D46" s="46">
        <v>110580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110580</v>
      </c>
      <c r="O46" s="47">
        <f t="shared" si="9"/>
        <v>18.679054054054053</v>
      </c>
      <c r="P46" s="9"/>
    </row>
    <row r="47" spans="1:16" ht="15.75">
      <c r="A47" s="29" t="s">
        <v>42</v>
      </c>
      <c r="B47" s="30"/>
      <c r="C47" s="31"/>
      <c r="D47" s="32">
        <f t="shared" ref="D47:M47" si="12">SUM(D48:D53)</f>
        <v>650819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1726665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7"/>
        <v>2377484</v>
      </c>
      <c r="O47" s="45">
        <f t="shared" si="9"/>
        <v>401.60202702702702</v>
      </c>
      <c r="P47" s="9"/>
    </row>
    <row r="48" spans="1:16">
      <c r="A48" s="12"/>
      <c r="B48" s="25">
        <v>381</v>
      </c>
      <c r="C48" s="20" t="s">
        <v>58</v>
      </c>
      <c r="D48" s="46">
        <v>642869</v>
      </c>
      <c r="E48" s="46">
        <v>0</v>
      </c>
      <c r="F48" s="46">
        <v>0</v>
      </c>
      <c r="G48" s="46">
        <v>0</v>
      </c>
      <c r="H48" s="46">
        <v>0</v>
      </c>
      <c r="I48" s="46">
        <v>1381054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2023923</v>
      </c>
      <c r="O48" s="47">
        <f t="shared" si="9"/>
        <v>341.87888513513514</v>
      </c>
      <c r="P48" s="9"/>
    </row>
    <row r="49" spans="1:119">
      <c r="A49" s="12"/>
      <c r="B49" s="25">
        <v>388.1</v>
      </c>
      <c r="C49" s="20" t="s">
        <v>77</v>
      </c>
      <c r="D49" s="46">
        <v>7950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7950</v>
      </c>
      <c r="O49" s="47">
        <f t="shared" si="9"/>
        <v>1.3429054054054055</v>
      </c>
      <c r="P49" s="9"/>
    </row>
    <row r="50" spans="1:119">
      <c r="A50" s="12"/>
      <c r="B50" s="25">
        <v>389.1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87</v>
      </c>
      <c r="O50" s="47">
        <f t="shared" si="9"/>
        <v>1.4695945945945947E-2</v>
      </c>
      <c r="P50" s="9"/>
    </row>
    <row r="51" spans="1:119">
      <c r="A51" s="12"/>
      <c r="B51" s="25">
        <v>389.4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112739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112739</v>
      </c>
      <c r="O51" s="47">
        <f t="shared" si="9"/>
        <v>19.043749999999999</v>
      </c>
      <c r="P51" s="9"/>
    </row>
    <row r="52" spans="1:119">
      <c r="A52" s="12"/>
      <c r="B52" s="25">
        <v>389.8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168485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168485</v>
      </c>
      <c r="O52" s="47">
        <f t="shared" si="9"/>
        <v>28.460304054054053</v>
      </c>
      <c r="P52" s="9"/>
    </row>
    <row r="53" spans="1:119" ht="15.75" thickBot="1">
      <c r="A53" s="12"/>
      <c r="B53" s="25">
        <v>389.9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64300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64300</v>
      </c>
      <c r="O53" s="47">
        <f t="shared" si="9"/>
        <v>10.861486486486486</v>
      </c>
      <c r="P53" s="9"/>
    </row>
    <row r="54" spans="1:119" ht="16.5" thickBot="1">
      <c r="A54" s="14" t="s">
        <v>48</v>
      </c>
      <c r="B54" s="23"/>
      <c r="C54" s="22"/>
      <c r="D54" s="15">
        <f t="shared" ref="D54:M54" si="13">SUM(D5,D14,D20,D32,D38,D41,D47)</f>
        <v>4102733</v>
      </c>
      <c r="E54" s="15">
        <f t="shared" si="13"/>
        <v>0</v>
      </c>
      <c r="F54" s="15">
        <f t="shared" si="13"/>
        <v>0</v>
      </c>
      <c r="G54" s="15">
        <f t="shared" si="13"/>
        <v>0</v>
      </c>
      <c r="H54" s="15">
        <f t="shared" si="13"/>
        <v>1973</v>
      </c>
      <c r="I54" s="15">
        <f t="shared" si="13"/>
        <v>2791778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7"/>
        <v>6896484</v>
      </c>
      <c r="O54" s="38">
        <f t="shared" si="9"/>
        <v>1164.9466216216217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83</v>
      </c>
      <c r="M56" s="48"/>
      <c r="N56" s="48"/>
      <c r="O56" s="43">
        <v>5920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1269043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1269043</v>
      </c>
      <c r="O5" s="33">
        <f t="shared" ref="O5:O36" si="1">(N5/O$61)</f>
        <v>224.64914144096301</v>
      </c>
      <c r="P5" s="6"/>
    </row>
    <row r="6" spans="1:133">
      <c r="A6" s="12"/>
      <c r="B6" s="25">
        <v>311</v>
      </c>
      <c r="C6" s="20" t="s">
        <v>3</v>
      </c>
      <c r="D6" s="46">
        <v>611989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611989</v>
      </c>
      <c r="O6" s="47">
        <f t="shared" si="1"/>
        <v>108.3358116480793</v>
      </c>
      <c r="P6" s="9"/>
    </row>
    <row r="7" spans="1:133">
      <c r="A7" s="12"/>
      <c r="B7" s="25">
        <v>312.41000000000003</v>
      </c>
      <c r="C7" s="20" t="s">
        <v>12</v>
      </c>
      <c r="D7" s="46">
        <v>52283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52283</v>
      </c>
      <c r="O7" s="47">
        <f t="shared" si="1"/>
        <v>9.2552664188351912</v>
      </c>
      <c r="P7" s="9"/>
    </row>
    <row r="8" spans="1:133">
      <c r="A8" s="12"/>
      <c r="B8" s="25">
        <v>312.42</v>
      </c>
      <c r="C8" s="20" t="s">
        <v>11</v>
      </c>
      <c r="D8" s="46">
        <v>112291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112291</v>
      </c>
      <c r="O8" s="47">
        <f t="shared" si="1"/>
        <v>19.878031510001769</v>
      </c>
      <c r="P8" s="9"/>
    </row>
    <row r="9" spans="1:133">
      <c r="A9" s="12"/>
      <c r="B9" s="25">
        <v>314.10000000000002</v>
      </c>
      <c r="C9" s="20" t="s">
        <v>13</v>
      </c>
      <c r="D9" s="46">
        <v>229144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229144</v>
      </c>
      <c r="O9" s="47">
        <f t="shared" si="1"/>
        <v>40.563639582226941</v>
      </c>
      <c r="P9" s="9"/>
    </row>
    <row r="10" spans="1:133">
      <c r="A10" s="12"/>
      <c r="B10" s="25">
        <v>314.2</v>
      </c>
      <c r="C10" s="20" t="s">
        <v>15</v>
      </c>
      <c r="D10" s="46">
        <v>166299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166299</v>
      </c>
      <c r="O10" s="47">
        <f t="shared" si="1"/>
        <v>29.438661710037174</v>
      </c>
      <c r="P10" s="9"/>
    </row>
    <row r="11" spans="1:133">
      <c r="A11" s="12"/>
      <c r="B11" s="25">
        <v>314.3</v>
      </c>
      <c r="C11" s="20" t="s">
        <v>14</v>
      </c>
      <c r="D11" s="46">
        <v>77691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77691</v>
      </c>
      <c r="O11" s="47">
        <f t="shared" si="1"/>
        <v>13.753053637812002</v>
      </c>
      <c r="P11" s="9"/>
    </row>
    <row r="12" spans="1:133">
      <c r="A12" s="12"/>
      <c r="B12" s="25">
        <v>314.8</v>
      </c>
      <c r="C12" s="20" t="s">
        <v>16</v>
      </c>
      <c r="D12" s="46">
        <v>2700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2700</v>
      </c>
      <c r="O12" s="47">
        <f t="shared" si="1"/>
        <v>0.47796070100902815</v>
      </c>
      <c r="P12" s="9"/>
    </row>
    <row r="13" spans="1:133">
      <c r="A13" s="12"/>
      <c r="B13" s="25">
        <v>316</v>
      </c>
      <c r="C13" s="20" t="s">
        <v>17</v>
      </c>
      <c r="D13" s="46">
        <v>16646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16646</v>
      </c>
      <c r="O13" s="47">
        <f t="shared" si="1"/>
        <v>2.9467162329615859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272067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177000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449067</v>
      </c>
      <c r="O14" s="45">
        <f t="shared" si="1"/>
        <v>79.494954859267125</v>
      </c>
      <c r="P14" s="10"/>
    </row>
    <row r="15" spans="1:133">
      <c r="A15" s="12"/>
      <c r="B15" s="25">
        <v>322</v>
      </c>
      <c r="C15" s="20" t="s">
        <v>0</v>
      </c>
      <c r="D15" s="46">
        <v>27974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27974</v>
      </c>
      <c r="O15" s="47">
        <f t="shared" si="1"/>
        <v>4.9520269074172418</v>
      </c>
      <c r="P15" s="9"/>
    </row>
    <row r="16" spans="1:133">
      <c r="A16" s="12"/>
      <c r="B16" s="25">
        <v>323.10000000000002</v>
      </c>
      <c r="C16" s="20" t="s">
        <v>19</v>
      </c>
      <c r="D16" s="46">
        <v>215575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215575</v>
      </c>
      <c r="O16" s="47">
        <f t="shared" si="1"/>
        <v>38.161621525933796</v>
      </c>
      <c r="P16" s="9"/>
    </row>
    <row r="17" spans="1:16">
      <c r="A17" s="12"/>
      <c r="B17" s="25">
        <v>323.3</v>
      </c>
      <c r="C17" s="20" t="s">
        <v>75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177000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177000</v>
      </c>
      <c r="O17" s="47">
        <f t="shared" si="1"/>
        <v>31.332979288369621</v>
      </c>
      <c r="P17" s="9"/>
    </row>
    <row r="18" spans="1:16">
      <c r="A18" s="12"/>
      <c r="B18" s="25">
        <v>323.7</v>
      </c>
      <c r="C18" s="20" t="s">
        <v>20</v>
      </c>
      <c r="D18" s="46">
        <v>7153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7153</v>
      </c>
      <c r="O18" s="47">
        <f t="shared" si="1"/>
        <v>1.2662418127102142</v>
      </c>
      <c r="P18" s="9"/>
    </row>
    <row r="19" spans="1:16">
      <c r="A19" s="12"/>
      <c r="B19" s="25">
        <v>329</v>
      </c>
      <c r="C19" s="20" t="s">
        <v>21</v>
      </c>
      <c r="D19" s="46">
        <v>21365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21365</v>
      </c>
      <c r="O19" s="47">
        <f t="shared" si="1"/>
        <v>3.7820853248362543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SUM(D21:D32)</f>
        <v>1844044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1844044</v>
      </c>
      <c r="O20" s="45">
        <f t="shared" si="1"/>
        <v>326.43724553018234</v>
      </c>
      <c r="P20" s="10"/>
    </row>
    <row r="21" spans="1:16">
      <c r="A21" s="12"/>
      <c r="B21" s="25">
        <v>334.9</v>
      </c>
      <c r="C21" s="20" t="s">
        <v>24</v>
      </c>
      <c r="D21" s="46">
        <v>107878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107878</v>
      </c>
      <c r="O21" s="47">
        <f t="shared" si="1"/>
        <v>19.096831297574791</v>
      </c>
      <c r="P21" s="9"/>
    </row>
    <row r="22" spans="1:16">
      <c r="A22" s="12"/>
      <c r="B22" s="25">
        <v>335.12</v>
      </c>
      <c r="C22" s="20" t="s">
        <v>25</v>
      </c>
      <c r="D22" s="46">
        <v>256510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256510</v>
      </c>
      <c r="O22" s="47">
        <f t="shared" si="1"/>
        <v>45.408036820676223</v>
      </c>
      <c r="P22" s="9"/>
    </row>
    <row r="23" spans="1:16">
      <c r="A23" s="12"/>
      <c r="B23" s="25">
        <v>335.14</v>
      </c>
      <c r="C23" s="20" t="s">
        <v>26</v>
      </c>
      <c r="D23" s="46">
        <v>6122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6122</v>
      </c>
      <c r="O23" s="47">
        <f t="shared" si="1"/>
        <v>1.0837316339175076</v>
      </c>
      <c r="P23" s="9"/>
    </row>
    <row r="24" spans="1:16">
      <c r="A24" s="12"/>
      <c r="B24" s="25">
        <v>335.15</v>
      </c>
      <c r="C24" s="20" t="s">
        <v>27</v>
      </c>
      <c r="D24" s="46">
        <v>2554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2554</v>
      </c>
      <c r="O24" s="47">
        <f t="shared" si="1"/>
        <v>0.45211541865816957</v>
      </c>
      <c r="P24" s="9"/>
    </row>
    <row r="25" spans="1:16">
      <c r="A25" s="12"/>
      <c r="B25" s="25">
        <v>335.18</v>
      </c>
      <c r="C25" s="20" t="s">
        <v>28</v>
      </c>
      <c r="D25" s="46">
        <v>384051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384051</v>
      </c>
      <c r="O25" s="47">
        <f t="shared" si="1"/>
        <v>67.985661178969735</v>
      </c>
      <c r="P25" s="9"/>
    </row>
    <row r="26" spans="1:16">
      <c r="A26" s="12"/>
      <c r="B26" s="25">
        <v>335.49</v>
      </c>
      <c r="C26" s="20" t="s">
        <v>29</v>
      </c>
      <c r="D26" s="46">
        <v>108048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108048</v>
      </c>
      <c r="O26" s="47">
        <f t="shared" si="1"/>
        <v>19.126925119490174</v>
      </c>
      <c r="P26" s="9"/>
    </row>
    <row r="27" spans="1:16">
      <c r="A27" s="12"/>
      <c r="B27" s="25">
        <v>337.3</v>
      </c>
      <c r="C27" s="20" t="s">
        <v>31</v>
      </c>
      <c r="D27" s="46">
        <v>140934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140934</v>
      </c>
      <c r="O27" s="47">
        <f t="shared" si="1"/>
        <v>24.948486457780138</v>
      </c>
      <c r="P27" s="9"/>
    </row>
    <row r="28" spans="1:16">
      <c r="A28" s="12"/>
      <c r="B28" s="25">
        <v>337.4</v>
      </c>
      <c r="C28" s="20" t="s">
        <v>32</v>
      </c>
      <c r="D28" s="46">
        <v>79125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79125</v>
      </c>
      <c r="O28" s="47">
        <f t="shared" si="1"/>
        <v>14.006903876792352</v>
      </c>
      <c r="P28" s="9"/>
    </row>
    <row r="29" spans="1:16">
      <c r="A29" s="12"/>
      <c r="B29" s="25">
        <v>337.5</v>
      </c>
      <c r="C29" s="20" t="s">
        <v>76</v>
      </c>
      <c r="D29" s="46">
        <v>46912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46912</v>
      </c>
      <c r="O29" s="47">
        <f t="shared" si="1"/>
        <v>8.3044786687909369</v>
      </c>
      <c r="P29" s="9"/>
    </row>
    <row r="30" spans="1:16">
      <c r="A30" s="12"/>
      <c r="B30" s="25">
        <v>337.7</v>
      </c>
      <c r="C30" s="20" t="s">
        <v>33</v>
      </c>
      <c r="D30" s="46">
        <v>539770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539770</v>
      </c>
      <c r="O30" s="47">
        <f t="shared" si="1"/>
        <v>95.551425030978933</v>
      </c>
      <c r="P30" s="9"/>
    </row>
    <row r="31" spans="1:16">
      <c r="A31" s="12"/>
      <c r="B31" s="25">
        <v>338</v>
      </c>
      <c r="C31" s="20" t="s">
        <v>34</v>
      </c>
      <c r="D31" s="46">
        <v>16798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16798</v>
      </c>
      <c r="O31" s="47">
        <f t="shared" si="1"/>
        <v>2.9736236502035758</v>
      </c>
      <c r="P31" s="9"/>
    </row>
    <row r="32" spans="1:16">
      <c r="A32" s="12"/>
      <c r="B32" s="25">
        <v>339</v>
      </c>
      <c r="C32" s="20" t="s">
        <v>35</v>
      </c>
      <c r="D32" s="46">
        <v>155342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155342</v>
      </c>
      <c r="O32" s="47">
        <f t="shared" si="1"/>
        <v>27.499026376349796</v>
      </c>
      <c r="P32" s="9"/>
    </row>
    <row r="33" spans="1:16" ht="15.75">
      <c r="A33" s="29" t="s">
        <v>40</v>
      </c>
      <c r="B33" s="30"/>
      <c r="C33" s="31"/>
      <c r="D33" s="32">
        <f t="shared" ref="D33:M33" si="8">SUM(D34:D39)</f>
        <v>189866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798586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988452</v>
      </c>
      <c r="O33" s="45">
        <f t="shared" si="1"/>
        <v>174.97822623473181</v>
      </c>
      <c r="P33" s="10"/>
    </row>
    <row r="34" spans="1:16">
      <c r="A34" s="12"/>
      <c r="B34" s="25">
        <v>341.9</v>
      </c>
      <c r="C34" s="20" t="s">
        <v>43</v>
      </c>
      <c r="D34" s="46">
        <v>2119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9">SUM(D34:M34)</f>
        <v>2119</v>
      </c>
      <c r="O34" s="47">
        <f t="shared" si="1"/>
        <v>0.37511063905115949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655738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655738</v>
      </c>
      <c r="O35" s="47">
        <f t="shared" si="1"/>
        <v>116.08036820676226</v>
      </c>
      <c r="P35" s="9"/>
    </row>
    <row r="36" spans="1:16">
      <c r="A36" s="12"/>
      <c r="B36" s="25">
        <v>343.6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119</v>
      </c>
      <c r="O36" s="47">
        <f t="shared" si="1"/>
        <v>2.1065675340768277E-2</v>
      </c>
      <c r="P36" s="9"/>
    </row>
    <row r="37" spans="1:16">
      <c r="A37" s="12"/>
      <c r="B37" s="25">
        <v>343.8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142729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142729</v>
      </c>
      <c r="O37" s="47">
        <f t="shared" ref="O37:O59" si="10">(N37/O$61)</f>
        <v>25.266241812710213</v>
      </c>
      <c r="P37" s="9"/>
    </row>
    <row r="38" spans="1:16">
      <c r="A38" s="12"/>
      <c r="B38" s="25">
        <v>347.2</v>
      </c>
      <c r="C38" s="20" t="s">
        <v>47</v>
      </c>
      <c r="D38" s="46">
        <v>17547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17547</v>
      </c>
      <c r="O38" s="47">
        <f t="shared" si="10"/>
        <v>3.1062134891131175</v>
      </c>
      <c r="P38" s="9"/>
    </row>
    <row r="39" spans="1:16">
      <c r="A39" s="12"/>
      <c r="B39" s="25">
        <v>349</v>
      </c>
      <c r="C39" s="20" t="s">
        <v>1</v>
      </c>
      <c r="D39" s="46">
        <v>170200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170200</v>
      </c>
      <c r="O39" s="47">
        <f t="shared" si="10"/>
        <v>30.129226411754292</v>
      </c>
      <c r="P39" s="9"/>
    </row>
    <row r="40" spans="1:16" ht="15.75">
      <c r="A40" s="29" t="s">
        <v>41</v>
      </c>
      <c r="B40" s="30"/>
      <c r="C40" s="31"/>
      <c r="D40" s="32">
        <f t="shared" ref="D40:M40" si="11">SUM(D41:D42)</f>
        <v>19646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ref="N40:N51" si="12">SUM(D40:M40)</f>
        <v>19646</v>
      </c>
      <c r="O40" s="45">
        <f t="shared" si="10"/>
        <v>3.4777836785271727</v>
      </c>
      <c r="P40" s="10"/>
    </row>
    <row r="41" spans="1:16">
      <c r="A41" s="13"/>
      <c r="B41" s="39">
        <v>351.1</v>
      </c>
      <c r="C41" s="21" t="s">
        <v>50</v>
      </c>
      <c r="D41" s="46">
        <v>16781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16781</v>
      </c>
      <c r="O41" s="47">
        <f t="shared" si="10"/>
        <v>2.9706142680120373</v>
      </c>
      <c r="P41" s="9"/>
    </row>
    <row r="42" spans="1:16">
      <c r="A42" s="13"/>
      <c r="B42" s="39">
        <v>354</v>
      </c>
      <c r="C42" s="21" t="s">
        <v>51</v>
      </c>
      <c r="D42" s="46">
        <v>2865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2865</v>
      </c>
      <c r="O42" s="47">
        <f t="shared" si="10"/>
        <v>0.50716941051513542</v>
      </c>
      <c r="P42" s="9"/>
    </row>
    <row r="43" spans="1:16" ht="15.75">
      <c r="A43" s="29" t="s">
        <v>4</v>
      </c>
      <c r="B43" s="30"/>
      <c r="C43" s="31"/>
      <c r="D43" s="32">
        <f t="shared" ref="D43:M43" si="13">SUM(D44:D49)</f>
        <v>570489</v>
      </c>
      <c r="E43" s="32">
        <f t="shared" si="13"/>
        <v>9</v>
      </c>
      <c r="F43" s="32">
        <f t="shared" si="13"/>
        <v>0</v>
      </c>
      <c r="G43" s="32">
        <f t="shared" si="13"/>
        <v>0</v>
      </c>
      <c r="H43" s="32">
        <f t="shared" si="13"/>
        <v>3598</v>
      </c>
      <c r="I43" s="32">
        <f t="shared" si="13"/>
        <v>-5525</v>
      </c>
      <c r="J43" s="32">
        <f t="shared" si="13"/>
        <v>0</v>
      </c>
      <c r="K43" s="32">
        <f t="shared" si="13"/>
        <v>0</v>
      </c>
      <c r="L43" s="32">
        <f t="shared" si="13"/>
        <v>0</v>
      </c>
      <c r="M43" s="32">
        <f t="shared" si="13"/>
        <v>0</v>
      </c>
      <c r="N43" s="32">
        <f t="shared" si="12"/>
        <v>568571</v>
      </c>
      <c r="O43" s="45">
        <f t="shared" si="10"/>
        <v>100.64984953089042</v>
      </c>
      <c r="P43" s="10"/>
    </row>
    <row r="44" spans="1:16">
      <c r="A44" s="12"/>
      <c r="B44" s="25">
        <v>361.1</v>
      </c>
      <c r="C44" s="20" t="s">
        <v>52</v>
      </c>
      <c r="D44" s="46">
        <v>4303</v>
      </c>
      <c r="E44" s="46">
        <v>0</v>
      </c>
      <c r="F44" s="46">
        <v>0</v>
      </c>
      <c r="G44" s="46">
        <v>0</v>
      </c>
      <c r="H44" s="46">
        <v>3598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7901</v>
      </c>
      <c r="O44" s="47">
        <f t="shared" si="10"/>
        <v>1.3986546291379005</v>
      </c>
      <c r="P44" s="9"/>
    </row>
    <row r="45" spans="1:16">
      <c r="A45" s="12"/>
      <c r="B45" s="25">
        <v>361.3</v>
      </c>
      <c r="C45" s="20" t="s">
        <v>53</v>
      </c>
      <c r="D45" s="46">
        <v>455</v>
      </c>
      <c r="E45" s="46">
        <v>0</v>
      </c>
      <c r="F45" s="46">
        <v>0</v>
      </c>
      <c r="G45" s="46">
        <v>0</v>
      </c>
      <c r="H45" s="46">
        <v>0</v>
      </c>
      <c r="I45" s="46">
        <v>1975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2430</v>
      </c>
      <c r="O45" s="47">
        <f t="shared" si="10"/>
        <v>0.43016463090812534</v>
      </c>
      <c r="P45" s="9"/>
    </row>
    <row r="46" spans="1:16">
      <c r="A46" s="12"/>
      <c r="B46" s="25">
        <v>362</v>
      </c>
      <c r="C46" s="20" t="s">
        <v>54</v>
      </c>
      <c r="D46" s="46">
        <v>56491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56491</v>
      </c>
      <c r="O46" s="47">
        <f t="shared" si="10"/>
        <v>10.000177022481855</v>
      </c>
      <c r="P46" s="9"/>
    </row>
    <row r="47" spans="1:16">
      <c r="A47" s="12"/>
      <c r="B47" s="25">
        <v>364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-7500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-7500</v>
      </c>
      <c r="O47" s="47">
        <f t="shared" si="10"/>
        <v>-1.3276686139139671</v>
      </c>
      <c r="P47" s="9"/>
    </row>
    <row r="48" spans="1:16">
      <c r="A48" s="12"/>
      <c r="B48" s="25">
        <v>366</v>
      </c>
      <c r="C48" s="20" t="s">
        <v>56</v>
      </c>
      <c r="D48" s="46">
        <v>23202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23202</v>
      </c>
      <c r="O48" s="47">
        <f t="shared" si="10"/>
        <v>4.1072756240042487</v>
      </c>
      <c r="P48" s="9"/>
    </row>
    <row r="49" spans="1:119">
      <c r="A49" s="12"/>
      <c r="B49" s="25">
        <v>369.9</v>
      </c>
      <c r="C49" s="20" t="s">
        <v>57</v>
      </c>
      <c r="D49" s="46">
        <v>486038</v>
      </c>
      <c r="E49" s="46">
        <v>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486047</v>
      </c>
      <c r="O49" s="47">
        <f t="shared" si="10"/>
        <v>86.041246238272265</v>
      </c>
      <c r="P49" s="9"/>
    </row>
    <row r="50" spans="1:119" ht="15.75">
      <c r="A50" s="29" t="s">
        <v>42</v>
      </c>
      <c r="B50" s="30"/>
      <c r="C50" s="31"/>
      <c r="D50" s="32">
        <f t="shared" ref="D50:M50" si="14">SUM(D51:D58)</f>
        <v>130114</v>
      </c>
      <c r="E50" s="32">
        <f t="shared" si="14"/>
        <v>0</v>
      </c>
      <c r="F50" s="32">
        <f t="shared" si="14"/>
        <v>0</v>
      </c>
      <c r="G50" s="32">
        <f t="shared" si="14"/>
        <v>0</v>
      </c>
      <c r="H50" s="32">
        <f t="shared" si="14"/>
        <v>0</v>
      </c>
      <c r="I50" s="32">
        <f t="shared" si="14"/>
        <v>2965893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2"/>
        <v>3096007</v>
      </c>
      <c r="O50" s="45">
        <f t="shared" si="10"/>
        <v>548.06284298105857</v>
      </c>
      <c r="P50" s="9"/>
    </row>
    <row r="51" spans="1:119">
      <c r="A51" s="12"/>
      <c r="B51" s="25">
        <v>381</v>
      </c>
      <c r="C51" s="20" t="s">
        <v>58</v>
      </c>
      <c r="D51" s="46">
        <v>9088</v>
      </c>
      <c r="E51" s="46">
        <v>0</v>
      </c>
      <c r="F51" s="46">
        <v>0</v>
      </c>
      <c r="G51" s="46">
        <v>0</v>
      </c>
      <c r="H51" s="46">
        <v>0</v>
      </c>
      <c r="I51" s="46">
        <v>3596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12684</v>
      </c>
      <c r="O51" s="47">
        <f t="shared" si="10"/>
        <v>2.2453531598513012</v>
      </c>
      <c r="P51" s="9"/>
    </row>
    <row r="52" spans="1:119">
      <c r="A52" s="12"/>
      <c r="B52" s="25">
        <v>384</v>
      </c>
      <c r="C52" s="20" t="s">
        <v>59</v>
      </c>
      <c r="D52" s="46">
        <v>100000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5">SUM(D52:M52)</f>
        <v>100000</v>
      </c>
      <c r="O52" s="47">
        <f t="shared" si="10"/>
        <v>17.702248185519561</v>
      </c>
      <c r="P52" s="9"/>
    </row>
    <row r="53" spans="1:119">
      <c r="A53" s="12"/>
      <c r="B53" s="25">
        <v>388.1</v>
      </c>
      <c r="C53" s="20" t="s">
        <v>77</v>
      </c>
      <c r="D53" s="46">
        <v>21026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21026</v>
      </c>
      <c r="O53" s="47">
        <f t="shared" si="10"/>
        <v>3.7220747034873427</v>
      </c>
      <c r="P53" s="9"/>
    </row>
    <row r="54" spans="1:119">
      <c r="A54" s="12"/>
      <c r="B54" s="25">
        <v>389.1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154</v>
      </c>
      <c r="O54" s="47">
        <f t="shared" si="10"/>
        <v>2.7261462205700124E-2</v>
      </c>
      <c r="P54" s="9"/>
    </row>
    <row r="55" spans="1:119">
      <c r="A55" s="12"/>
      <c r="B55" s="25">
        <v>389.3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32900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32900</v>
      </c>
      <c r="O55" s="47">
        <f t="shared" si="10"/>
        <v>5.8240396530359355</v>
      </c>
      <c r="P55" s="9"/>
    </row>
    <row r="56" spans="1:119">
      <c r="A56" s="12"/>
      <c r="B56" s="25">
        <v>389.4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2191782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2191782</v>
      </c>
      <c r="O56" s="47">
        <f t="shared" si="10"/>
        <v>387.99468932554436</v>
      </c>
      <c r="P56" s="9"/>
    </row>
    <row r="57" spans="1:119">
      <c r="A57" s="12"/>
      <c r="B57" s="25">
        <v>389.8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695370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695370</v>
      </c>
      <c r="O57" s="47">
        <f t="shared" si="10"/>
        <v>123.09612320764737</v>
      </c>
      <c r="P57" s="9"/>
    </row>
    <row r="58" spans="1:119" ht="15.75" thickBot="1">
      <c r="A58" s="12"/>
      <c r="B58" s="25">
        <v>389.9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42091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42091</v>
      </c>
      <c r="O58" s="47">
        <f t="shared" si="10"/>
        <v>7.4510532837670382</v>
      </c>
      <c r="P58" s="9"/>
    </row>
    <row r="59" spans="1:119" ht="16.5" thickBot="1">
      <c r="A59" s="14" t="s">
        <v>48</v>
      </c>
      <c r="B59" s="23"/>
      <c r="C59" s="22"/>
      <c r="D59" s="15">
        <f t="shared" ref="D59:M59" si="16">SUM(D5,D14,D20,D33,D40,D43,D50)</f>
        <v>4295269</v>
      </c>
      <c r="E59" s="15">
        <f t="shared" si="16"/>
        <v>9</v>
      </c>
      <c r="F59" s="15">
        <f t="shared" si="16"/>
        <v>0</v>
      </c>
      <c r="G59" s="15">
        <f t="shared" si="16"/>
        <v>0</v>
      </c>
      <c r="H59" s="15">
        <f t="shared" si="16"/>
        <v>3598</v>
      </c>
      <c r="I59" s="15">
        <f t="shared" si="16"/>
        <v>3935954</v>
      </c>
      <c r="J59" s="15">
        <f t="shared" si="16"/>
        <v>0</v>
      </c>
      <c r="K59" s="15">
        <f t="shared" si="16"/>
        <v>0</v>
      </c>
      <c r="L59" s="15">
        <f t="shared" si="16"/>
        <v>0</v>
      </c>
      <c r="M59" s="15">
        <f t="shared" si="16"/>
        <v>0</v>
      </c>
      <c r="N59" s="15">
        <f>SUM(D59:M59)</f>
        <v>8234830</v>
      </c>
      <c r="O59" s="38">
        <f t="shared" si="10"/>
        <v>1457.7500442556204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78</v>
      </c>
      <c r="M61" s="48"/>
      <c r="N61" s="48"/>
      <c r="O61" s="43">
        <v>5649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1296564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1296564</v>
      </c>
      <c r="O5" s="33">
        <f t="shared" ref="O5:O36" si="1">(N5/O$61)</f>
        <v>209.52876535229476</v>
      </c>
      <c r="P5" s="6"/>
    </row>
    <row r="6" spans="1:133">
      <c r="A6" s="12"/>
      <c r="B6" s="25">
        <v>311</v>
      </c>
      <c r="C6" s="20" t="s">
        <v>3</v>
      </c>
      <c r="D6" s="46">
        <v>622723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622723</v>
      </c>
      <c r="O6" s="47">
        <f t="shared" si="1"/>
        <v>100.63396897220427</v>
      </c>
      <c r="P6" s="9"/>
    </row>
    <row r="7" spans="1:133">
      <c r="A7" s="12"/>
      <c r="B7" s="25">
        <v>312.41000000000003</v>
      </c>
      <c r="C7" s="20" t="s">
        <v>12</v>
      </c>
      <c r="D7" s="46">
        <v>52771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52771</v>
      </c>
      <c r="O7" s="47">
        <f t="shared" si="1"/>
        <v>8.527957336780867</v>
      </c>
      <c r="P7" s="9"/>
    </row>
    <row r="8" spans="1:133">
      <c r="A8" s="12"/>
      <c r="B8" s="25">
        <v>312.42</v>
      </c>
      <c r="C8" s="20" t="s">
        <v>11</v>
      </c>
      <c r="D8" s="46">
        <v>111214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111214</v>
      </c>
      <c r="O8" s="47">
        <f t="shared" si="1"/>
        <v>17.972527472527471</v>
      </c>
      <c r="P8" s="9"/>
    </row>
    <row r="9" spans="1:133">
      <c r="A9" s="12"/>
      <c r="B9" s="25">
        <v>314.10000000000002</v>
      </c>
      <c r="C9" s="20" t="s">
        <v>13</v>
      </c>
      <c r="D9" s="46">
        <v>208020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208020</v>
      </c>
      <c r="O9" s="47">
        <f t="shared" si="1"/>
        <v>33.61667744020685</v>
      </c>
      <c r="P9" s="9"/>
    </row>
    <row r="10" spans="1:133">
      <c r="A10" s="12"/>
      <c r="B10" s="25">
        <v>314.2</v>
      </c>
      <c r="C10" s="20" t="s">
        <v>15</v>
      </c>
      <c r="D10" s="46">
        <v>203455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203455</v>
      </c>
      <c r="O10" s="47">
        <f t="shared" si="1"/>
        <v>32.878959276018101</v>
      </c>
      <c r="P10" s="9"/>
    </row>
    <row r="11" spans="1:133">
      <c r="A11" s="12"/>
      <c r="B11" s="25">
        <v>314.3</v>
      </c>
      <c r="C11" s="20" t="s">
        <v>14</v>
      </c>
      <c r="D11" s="46">
        <v>80052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80052</v>
      </c>
      <c r="O11" s="47">
        <f t="shared" si="1"/>
        <v>12.936651583710407</v>
      </c>
      <c r="P11" s="9"/>
    </row>
    <row r="12" spans="1:133">
      <c r="A12" s="12"/>
      <c r="B12" s="25">
        <v>314.8</v>
      </c>
      <c r="C12" s="20" t="s">
        <v>16</v>
      </c>
      <c r="D12" s="46">
        <v>3996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3996</v>
      </c>
      <c r="O12" s="47">
        <f t="shared" si="1"/>
        <v>0.64576599870717522</v>
      </c>
      <c r="P12" s="9"/>
    </row>
    <row r="13" spans="1:133">
      <c r="A13" s="12"/>
      <c r="B13" s="25">
        <v>316</v>
      </c>
      <c r="C13" s="20" t="s">
        <v>17</v>
      </c>
      <c r="D13" s="46">
        <v>14333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14333</v>
      </c>
      <c r="O13" s="47">
        <f t="shared" si="1"/>
        <v>2.3162572721396253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SUM(D15:D18)</f>
        <v>330059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330059</v>
      </c>
      <c r="O14" s="45">
        <f t="shared" si="1"/>
        <v>53.338558500323209</v>
      </c>
      <c r="P14" s="10"/>
    </row>
    <row r="15" spans="1:133">
      <c r="A15" s="12"/>
      <c r="B15" s="25">
        <v>322</v>
      </c>
      <c r="C15" s="20" t="s">
        <v>0</v>
      </c>
      <c r="D15" s="46">
        <v>86036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86036</v>
      </c>
      <c r="O15" s="47">
        <f t="shared" si="1"/>
        <v>13.903684550743375</v>
      </c>
      <c r="P15" s="9"/>
    </row>
    <row r="16" spans="1:133">
      <c r="A16" s="12"/>
      <c r="B16" s="25">
        <v>323.10000000000002</v>
      </c>
      <c r="C16" s="20" t="s">
        <v>19</v>
      </c>
      <c r="D16" s="46">
        <v>238150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238150</v>
      </c>
      <c r="O16" s="47">
        <f t="shared" si="1"/>
        <v>38.485778926955398</v>
      </c>
      <c r="P16" s="9"/>
    </row>
    <row r="17" spans="1:16">
      <c r="A17" s="12"/>
      <c r="B17" s="25">
        <v>323.7</v>
      </c>
      <c r="C17" s="20" t="s">
        <v>20</v>
      </c>
      <c r="D17" s="46">
        <v>5773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5773</v>
      </c>
      <c r="O17" s="47">
        <f t="shared" si="1"/>
        <v>0.93293471234647707</v>
      </c>
      <c r="P17" s="9"/>
    </row>
    <row r="18" spans="1:16">
      <c r="A18" s="12"/>
      <c r="B18" s="25">
        <v>329</v>
      </c>
      <c r="C18" s="20" t="s">
        <v>21</v>
      </c>
      <c r="D18" s="46">
        <v>100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</v>
      </c>
      <c r="O18" s="47">
        <f t="shared" si="1"/>
        <v>1.6160310277957338E-2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SUM(D20:D32)</f>
        <v>2157708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2157708</v>
      </c>
      <c r="O19" s="45">
        <f t="shared" si="1"/>
        <v>348.69230769230768</v>
      </c>
      <c r="P19" s="10"/>
    </row>
    <row r="20" spans="1:16">
      <c r="A20" s="12"/>
      <c r="B20" s="25">
        <v>331.9</v>
      </c>
      <c r="C20" s="20" t="s">
        <v>23</v>
      </c>
      <c r="D20" s="46">
        <v>115720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115720</v>
      </c>
      <c r="O20" s="47">
        <f t="shared" si="1"/>
        <v>18.700711053652231</v>
      </c>
      <c r="P20" s="9"/>
    </row>
    <row r="21" spans="1:16">
      <c r="A21" s="12"/>
      <c r="B21" s="25">
        <v>334.9</v>
      </c>
      <c r="C21" s="20" t="s">
        <v>24</v>
      </c>
      <c r="D21" s="46">
        <v>35987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35987</v>
      </c>
      <c r="O21" s="47">
        <f t="shared" si="1"/>
        <v>5.8156108597285066</v>
      </c>
      <c r="P21" s="9"/>
    </row>
    <row r="22" spans="1:16">
      <c r="A22" s="12"/>
      <c r="B22" s="25">
        <v>335.12</v>
      </c>
      <c r="C22" s="20" t="s">
        <v>25</v>
      </c>
      <c r="D22" s="46">
        <v>256747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256747</v>
      </c>
      <c r="O22" s="47">
        <f t="shared" si="1"/>
        <v>41.491111829347126</v>
      </c>
      <c r="P22" s="9"/>
    </row>
    <row r="23" spans="1:16">
      <c r="A23" s="12"/>
      <c r="B23" s="25">
        <v>335.14</v>
      </c>
      <c r="C23" s="20" t="s">
        <v>26</v>
      </c>
      <c r="D23" s="46">
        <v>6392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6392</v>
      </c>
      <c r="O23" s="47">
        <f t="shared" si="1"/>
        <v>1.0329670329670331</v>
      </c>
      <c r="P23" s="9"/>
    </row>
    <row r="24" spans="1:16">
      <c r="A24" s="12"/>
      <c r="B24" s="25">
        <v>335.15</v>
      </c>
      <c r="C24" s="20" t="s">
        <v>27</v>
      </c>
      <c r="D24" s="46">
        <v>1291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1291</v>
      </c>
      <c r="O24" s="47">
        <f t="shared" si="1"/>
        <v>0.20862960568842923</v>
      </c>
      <c r="P24" s="9"/>
    </row>
    <row r="25" spans="1:16">
      <c r="A25" s="12"/>
      <c r="B25" s="25">
        <v>335.18</v>
      </c>
      <c r="C25" s="20" t="s">
        <v>28</v>
      </c>
      <c r="D25" s="46">
        <v>386160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386160</v>
      </c>
      <c r="O25" s="47">
        <f t="shared" si="1"/>
        <v>62.40465416936005</v>
      </c>
      <c r="P25" s="9"/>
    </row>
    <row r="26" spans="1:16">
      <c r="A26" s="12"/>
      <c r="B26" s="25">
        <v>335.49</v>
      </c>
      <c r="C26" s="20" t="s">
        <v>29</v>
      </c>
      <c r="D26" s="46">
        <v>107289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107289</v>
      </c>
      <c r="O26" s="47">
        <f t="shared" si="1"/>
        <v>17.338235294117649</v>
      </c>
      <c r="P26" s="9"/>
    </row>
    <row r="27" spans="1:16">
      <c r="A27" s="12"/>
      <c r="B27" s="25">
        <v>337.1</v>
      </c>
      <c r="C27" s="20" t="s">
        <v>30</v>
      </c>
      <c r="D27" s="46">
        <v>50000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50000</v>
      </c>
      <c r="O27" s="47">
        <f t="shared" si="1"/>
        <v>8.0801551389786681</v>
      </c>
      <c r="P27" s="9"/>
    </row>
    <row r="28" spans="1:16">
      <c r="A28" s="12"/>
      <c r="B28" s="25">
        <v>337.3</v>
      </c>
      <c r="C28" s="20" t="s">
        <v>31</v>
      </c>
      <c r="D28" s="46">
        <v>159066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159066</v>
      </c>
      <c r="O28" s="47">
        <f t="shared" si="1"/>
        <v>25.705559146735617</v>
      </c>
      <c r="P28" s="9"/>
    </row>
    <row r="29" spans="1:16">
      <c r="A29" s="12"/>
      <c r="B29" s="25">
        <v>337.4</v>
      </c>
      <c r="C29" s="20" t="s">
        <v>32</v>
      </c>
      <c r="D29" s="46">
        <v>220198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220198</v>
      </c>
      <c r="O29" s="47">
        <f t="shared" si="1"/>
        <v>35.5846800258565</v>
      </c>
      <c r="P29" s="9"/>
    </row>
    <row r="30" spans="1:16">
      <c r="A30" s="12"/>
      <c r="B30" s="25">
        <v>337.7</v>
      </c>
      <c r="C30" s="20" t="s">
        <v>33</v>
      </c>
      <c r="D30" s="46">
        <v>646215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646215</v>
      </c>
      <c r="O30" s="47">
        <f t="shared" si="1"/>
        <v>104.43034906270201</v>
      </c>
      <c r="P30" s="9"/>
    </row>
    <row r="31" spans="1:16">
      <c r="A31" s="12"/>
      <c r="B31" s="25">
        <v>338</v>
      </c>
      <c r="C31" s="20" t="s">
        <v>34</v>
      </c>
      <c r="D31" s="46">
        <v>16734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16734</v>
      </c>
      <c r="O31" s="47">
        <f t="shared" si="1"/>
        <v>2.7042663219133809</v>
      </c>
      <c r="P31" s="9"/>
    </row>
    <row r="32" spans="1:16">
      <c r="A32" s="12"/>
      <c r="B32" s="25">
        <v>339</v>
      </c>
      <c r="C32" s="20" t="s">
        <v>35</v>
      </c>
      <c r="D32" s="46">
        <v>155909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155909</v>
      </c>
      <c r="O32" s="47">
        <f t="shared" si="1"/>
        <v>25.195378151260503</v>
      </c>
      <c r="P32" s="9"/>
    </row>
    <row r="33" spans="1:16" ht="15.75">
      <c r="A33" s="29" t="s">
        <v>40</v>
      </c>
      <c r="B33" s="30"/>
      <c r="C33" s="31"/>
      <c r="D33" s="32">
        <f t="shared" ref="D33:M33" si="8">SUM(D34:D39)</f>
        <v>192230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3190362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51" si="9">SUM(D33:M33)</f>
        <v>3382592</v>
      </c>
      <c r="O33" s="45">
        <f t="shared" si="1"/>
        <v>546.63736263736268</v>
      </c>
      <c r="P33" s="10"/>
    </row>
    <row r="34" spans="1:16">
      <c r="A34" s="12"/>
      <c r="B34" s="25">
        <v>341.9</v>
      </c>
      <c r="C34" s="20" t="s">
        <v>43</v>
      </c>
      <c r="D34" s="46">
        <v>1560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1560</v>
      </c>
      <c r="O34" s="47">
        <f t="shared" si="1"/>
        <v>0.25210084033613445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622127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622127</v>
      </c>
      <c r="O35" s="47">
        <f t="shared" si="1"/>
        <v>100.53765352294764</v>
      </c>
      <c r="P35" s="9"/>
    </row>
    <row r="36" spans="1:16">
      <c r="A36" s="12"/>
      <c r="B36" s="25">
        <v>343.6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2402232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2402232</v>
      </c>
      <c r="O36" s="47">
        <f t="shared" si="1"/>
        <v>388.20814479638011</v>
      </c>
      <c r="P36" s="9"/>
    </row>
    <row r="37" spans="1:16">
      <c r="A37" s="12"/>
      <c r="B37" s="25">
        <v>343.8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166003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166003</v>
      </c>
      <c r="O37" s="47">
        <f t="shared" ref="O37:O59" si="10">(N37/O$61)</f>
        <v>26.826599870717519</v>
      </c>
      <c r="P37" s="9"/>
    </row>
    <row r="38" spans="1:16">
      <c r="A38" s="12"/>
      <c r="B38" s="25">
        <v>347.2</v>
      </c>
      <c r="C38" s="20" t="s">
        <v>47</v>
      </c>
      <c r="D38" s="46">
        <v>15330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15330</v>
      </c>
      <c r="O38" s="47">
        <f t="shared" si="10"/>
        <v>2.4773755656108598</v>
      </c>
      <c r="P38" s="9"/>
    </row>
    <row r="39" spans="1:16">
      <c r="A39" s="12"/>
      <c r="B39" s="25">
        <v>349</v>
      </c>
      <c r="C39" s="20" t="s">
        <v>1</v>
      </c>
      <c r="D39" s="46">
        <v>175340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175340</v>
      </c>
      <c r="O39" s="47">
        <f t="shared" si="10"/>
        <v>28.335488041370393</v>
      </c>
      <c r="P39" s="9"/>
    </row>
    <row r="40" spans="1:16" ht="15.75">
      <c r="A40" s="29" t="s">
        <v>41</v>
      </c>
      <c r="B40" s="30"/>
      <c r="C40" s="31"/>
      <c r="D40" s="32">
        <f t="shared" ref="D40:M40" si="11">SUM(D41:D42)</f>
        <v>12041</v>
      </c>
      <c r="E40" s="32">
        <f t="shared" si="11"/>
        <v>9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12050</v>
      </c>
      <c r="O40" s="45">
        <f t="shared" si="10"/>
        <v>1.947317388493859</v>
      </c>
      <c r="P40" s="10"/>
    </row>
    <row r="41" spans="1:16">
      <c r="A41" s="13"/>
      <c r="B41" s="39">
        <v>351.1</v>
      </c>
      <c r="C41" s="21" t="s">
        <v>50</v>
      </c>
      <c r="D41" s="46">
        <v>10413</v>
      </c>
      <c r="E41" s="46">
        <v>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10422</v>
      </c>
      <c r="O41" s="47">
        <f t="shared" si="10"/>
        <v>1.6842275371687137</v>
      </c>
      <c r="P41" s="9"/>
    </row>
    <row r="42" spans="1:16">
      <c r="A42" s="13"/>
      <c r="B42" s="39">
        <v>354</v>
      </c>
      <c r="C42" s="21" t="s">
        <v>51</v>
      </c>
      <c r="D42" s="46">
        <v>1628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1628</v>
      </c>
      <c r="O42" s="47">
        <f t="shared" si="10"/>
        <v>0.26308985132514545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SUM(D44:D49)</f>
        <v>562893</v>
      </c>
      <c r="E43" s="32">
        <f t="shared" si="12"/>
        <v>47</v>
      </c>
      <c r="F43" s="32">
        <f t="shared" si="12"/>
        <v>0</v>
      </c>
      <c r="G43" s="32">
        <f t="shared" si="12"/>
        <v>0</v>
      </c>
      <c r="H43" s="32">
        <f t="shared" si="12"/>
        <v>9598</v>
      </c>
      <c r="I43" s="32">
        <f t="shared" si="12"/>
        <v>-1617</v>
      </c>
      <c r="J43" s="32">
        <f t="shared" si="12"/>
        <v>0</v>
      </c>
      <c r="K43" s="32">
        <f t="shared" si="12"/>
        <v>-99332</v>
      </c>
      <c r="L43" s="32">
        <f t="shared" si="12"/>
        <v>0</v>
      </c>
      <c r="M43" s="32">
        <f t="shared" si="12"/>
        <v>0</v>
      </c>
      <c r="N43" s="32">
        <f t="shared" si="9"/>
        <v>471589</v>
      </c>
      <c r="O43" s="45">
        <f t="shared" si="10"/>
        <v>76.210245636716223</v>
      </c>
      <c r="P43" s="10"/>
    </row>
    <row r="44" spans="1:16">
      <c r="A44" s="12"/>
      <c r="B44" s="25">
        <v>361.1</v>
      </c>
      <c r="C44" s="20" t="s">
        <v>52</v>
      </c>
      <c r="D44" s="46">
        <v>5572</v>
      </c>
      <c r="E44" s="46">
        <v>47</v>
      </c>
      <c r="F44" s="46">
        <v>0</v>
      </c>
      <c r="G44" s="46">
        <v>0</v>
      </c>
      <c r="H44" s="46">
        <v>9598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15217</v>
      </c>
      <c r="O44" s="47">
        <f t="shared" si="10"/>
        <v>2.4591144149967681</v>
      </c>
      <c r="P44" s="9"/>
    </row>
    <row r="45" spans="1:16">
      <c r="A45" s="12"/>
      <c r="B45" s="25">
        <v>361.3</v>
      </c>
      <c r="C45" s="20" t="s">
        <v>53</v>
      </c>
      <c r="D45" s="46">
        <v>-420</v>
      </c>
      <c r="E45" s="46">
        <v>0</v>
      </c>
      <c r="F45" s="46">
        <v>0</v>
      </c>
      <c r="G45" s="46">
        <v>0</v>
      </c>
      <c r="H45" s="46">
        <v>0</v>
      </c>
      <c r="I45" s="46">
        <v>-1617</v>
      </c>
      <c r="J45" s="46">
        <v>0</v>
      </c>
      <c r="K45" s="46">
        <v>-99332</v>
      </c>
      <c r="L45" s="46">
        <v>0</v>
      </c>
      <c r="M45" s="46">
        <v>0</v>
      </c>
      <c r="N45" s="46">
        <f t="shared" si="9"/>
        <v>-101369</v>
      </c>
      <c r="O45" s="47">
        <f t="shared" si="10"/>
        <v>-16.381544925662574</v>
      </c>
      <c r="P45" s="9"/>
    </row>
    <row r="46" spans="1:16">
      <c r="A46" s="12"/>
      <c r="B46" s="25">
        <v>362</v>
      </c>
      <c r="C46" s="20" t="s">
        <v>54</v>
      </c>
      <c r="D46" s="46">
        <v>92917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92917</v>
      </c>
      <c r="O46" s="47">
        <f t="shared" si="10"/>
        <v>15.015675500969619</v>
      </c>
      <c r="P46" s="9"/>
    </row>
    <row r="47" spans="1:16">
      <c r="A47" s="12"/>
      <c r="B47" s="25">
        <v>364</v>
      </c>
      <c r="C47" s="20" t="s">
        <v>55</v>
      </c>
      <c r="D47" s="46">
        <v>5940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5940</v>
      </c>
      <c r="O47" s="47">
        <f t="shared" si="10"/>
        <v>0.95992243051066584</v>
      </c>
      <c r="P47" s="9"/>
    </row>
    <row r="48" spans="1:16">
      <c r="A48" s="12"/>
      <c r="B48" s="25">
        <v>366</v>
      </c>
      <c r="C48" s="20" t="s">
        <v>56</v>
      </c>
      <c r="D48" s="46">
        <v>14520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14520</v>
      </c>
      <c r="O48" s="47">
        <f t="shared" si="10"/>
        <v>2.3464770523594054</v>
      </c>
      <c r="P48" s="9"/>
    </row>
    <row r="49" spans="1:119">
      <c r="A49" s="12"/>
      <c r="B49" s="25">
        <v>369.9</v>
      </c>
      <c r="C49" s="20" t="s">
        <v>57</v>
      </c>
      <c r="D49" s="46">
        <v>444364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444364</v>
      </c>
      <c r="O49" s="47">
        <f t="shared" si="10"/>
        <v>71.810601163542344</v>
      </c>
      <c r="P49" s="9"/>
    </row>
    <row r="50" spans="1:119" ht="15.75">
      <c r="A50" s="29" t="s">
        <v>42</v>
      </c>
      <c r="B50" s="30"/>
      <c r="C50" s="31"/>
      <c r="D50" s="32">
        <f t="shared" ref="D50:M50" si="13">SUM(D51:D58)</f>
        <v>1047597</v>
      </c>
      <c r="E50" s="32">
        <f t="shared" si="13"/>
        <v>0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3674983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9"/>
        <v>4722580</v>
      </c>
      <c r="O50" s="45">
        <f t="shared" si="10"/>
        <v>763.18358112475755</v>
      </c>
      <c r="P50" s="9"/>
    </row>
    <row r="51" spans="1:119">
      <c r="A51" s="12"/>
      <c r="B51" s="25">
        <v>381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15144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15144</v>
      </c>
      <c r="O51" s="47">
        <f t="shared" si="10"/>
        <v>2.4473173884938593</v>
      </c>
      <c r="P51" s="9"/>
    </row>
    <row r="52" spans="1:119">
      <c r="A52" s="12"/>
      <c r="B52" s="25">
        <v>384</v>
      </c>
      <c r="C52" s="20" t="s">
        <v>59</v>
      </c>
      <c r="D52" s="46">
        <v>491941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4">SUM(D52:M52)</f>
        <v>491941</v>
      </c>
      <c r="O52" s="47">
        <f t="shared" si="10"/>
        <v>79.499191984486103</v>
      </c>
      <c r="P52" s="9"/>
    </row>
    <row r="53" spans="1:119">
      <c r="A53" s="12"/>
      <c r="B53" s="25">
        <v>385</v>
      </c>
      <c r="C53" s="20" t="s">
        <v>60</v>
      </c>
      <c r="D53" s="46">
        <v>555656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555656</v>
      </c>
      <c r="O53" s="47">
        <f t="shared" si="10"/>
        <v>89.79573367808662</v>
      </c>
      <c r="P53" s="9"/>
    </row>
    <row r="54" spans="1:119">
      <c r="A54" s="12"/>
      <c r="B54" s="25">
        <v>389.1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10174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10174</v>
      </c>
      <c r="O54" s="47">
        <f t="shared" si="10"/>
        <v>1.6441499676793794</v>
      </c>
      <c r="P54" s="9"/>
    </row>
    <row r="55" spans="1:119">
      <c r="A55" s="12"/>
      <c r="B55" s="25">
        <v>389.3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1614392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1614392</v>
      </c>
      <c r="O55" s="47">
        <f t="shared" si="10"/>
        <v>260.89075630252103</v>
      </c>
      <c r="P55" s="9"/>
    </row>
    <row r="56" spans="1:119">
      <c r="A56" s="12"/>
      <c r="B56" s="25">
        <v>389.4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1063837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1063837</v>
      </c>
      <c r="O56" s="47">
        <f t="shared" si="10"/>
        <v>171.919360051713</v>
      </c>
      <c r="P56" s="9"/>
    </row>
    <row r="57" spans="1:119">
      <c r="A57" s="12"/>
      <c r="B57" s="25">
        <v>389.8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929191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929191</v>
      </c>
      <c r="O57" s="47">
        <f t="shared" si="10"/>
        <v>150.16014867485455</v>
      </c>
      <c r="P57" s="9"/>
    </row>
    <row r="58" spans="1:119" ht="15.75" thickBot="1">
      <c r="A58" s="12"/>
      <c r="B58" s="25">
        <v>389.9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42245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42245</v>
      </c>
      <c r="O58" s="47">
        <f t="shared" si="10"/>
        <v>6.8269230769230766</v>
      </c>
      <c r="P58" s="9"/>
    </row>
    <row r="59" spans="1:119" ht="16.5" thickBot="1">
      <c r="A59" s="14" t="s">
        <v>48</v>
      </c>
      <c r="B59" s="23"/>
      <c r="C59" s="22"/>
      <c r="D59" s="15">
        <f t="shared" ref="D59:M59" si="15">SUM(D5,D14,D19,D33,D40,D43,D50)</f>
        <v>5599092</v>
      </c>
      <c r="E59" s="15">
        <f t="shared" si="15"/>
        <v>56</v>
      </c>
      <c r="F59" s="15">
        <f t="shared" si="15"/>
        <v>0</v>
      </c>
      <c r="G59" s="15">
        <f t="shared" si="15"/>
        <v>0</v>
      </c>
      <c r="H59" s="15">
        <f t="shared" si="15"/>
        <v>9598</v>
      </c>
      <c r="I59" s="15">
        <f t="shared" si="15"/>
        <v>6863728</v>
      </c>
      <c r="J59" s="15">
        <f t="shared" si="15"/>
        <v>0</v>
      </c>
      <c r="K59" s="15">
        <f t="shared" si="15"/>
        <v>-99332</v>
      </c>
      <c r="L59" s="15">
        <f t="shared" si="15"/>
        <v>0</v>
      </c>
      <c r="M59" s="15">
        <f t="shared" si="15"/>
        <v>0</v>
      </c>
      <c r="N59" s="15">
        <f>SUM(D59:M59)</f>
        <v>12373142</v>
      </c>
      <c r="O59" s="38">
        <f t="shared" si="10"/>
        <v>1999.538138332256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72</v>
      </c>
      <c r="M61" s="48"/>
      <c r="N61" s="48"/>
      <c r="O61" s="43">
        <v>6188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thickBot="1">
      <c r="A63" s="52" t="s">
        <v>79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1316005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1316005</v>
      </c>
      <c r="O5" s="33">
        <f t="shared" ref="O5:O36" si="1">(N5/O$59)</f>
        <v>207.17962846347606</v>
      </c>
      <c r="P5" s="6"/>
    </row>
    <row r="6" spans="1:133">
      <c r="A6" s="12"/>
      <c r="B6" s="25">
        <v>311</v>
      </c>
      <c r="C6" s="20" t="s">
        <v>3</v>
      </c>
      <c r="D6" s="46">
        <v>671347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671347</v>
      </c>
      <c r="O6" s="47">
        <f t="shared" si="1"/>
        <v>105.69064861460957</v>
      </c>
      <c r="P6" s="9"/>
    </row>
    <row r="7" spans="1:133">
      <c r="A7" s="12"/>
      <c r="B7" s="25">
        <v>312.41000000000003</v>
      </c>
      <c r="C7" s="20" t="s">
        <v>12</v>
      </c>
      <c r="D7" s="46">
        <v>49916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49916</v>
      </c>
      <c r="O7" s="47">
        <f t="shared" si="1"/>
        <v>7.8583123425692696</v>
      </c>
      <c r="P7" s="9"/>
    </row>
    <row r="8" spans="1:133">
      <c r="A8" s="12"/>
      <c r="B8" s="25">
        <v>312.42</v>
      </c>
      <c r="C8" s="20" t="s">
        <v>11</v>
      </c>
      <c r="D8" s="46">
        <v>106797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106797</v>
      </c>
      <c r="O8" s="47">
        <f t="shared" si="1"/>
        <v>16.813129722921914</v>
      </c>
      <c r="P8" s="9"/>
    </row>
    <row r="9" spans="1:133">
      <c r="A9" s="12"/>
      <c r="B9" s="25">
        <v>314.10000000000002</v>
      </c>
      <c r="C9" s="20" t="s">
        <v>13</v>
      </c>
      <c r="D9" s="46">
        <v>214140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214140</v>
      </c>
      <c r="O9" s="47">
        <f t="shared" si="1"/>
        <v>33.712216624685141</v>
      </c>
      <c r="P9" s="9"/>
    </row>
    <row r="10" spans="1:133">
      <c r="A10" s="12"/>
      <c r="B10" s="25">
        <v>314.2</v>
      </c>
      <c r="C10" s="20" t="s">
        <v>15</v>
      </c>
      <c r="D10" s="46">
        <v>197392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197392</v>
      </c>
      <c r="O10" s="47">
        <f t="shared" si="1"/>
        <v>31.075566750629722</v>
      </c>
      <c r="P10" s="9"/>
    </row>
    <row r="11" spans="1:133">
      <c r="A11" s="12"/>
      <c r="B11" s="25">
        <v>314.3</v>
      </c>
      <c r="C11" s="20" t="s">
        <v>14</v>
      </c>
      <c r="D11" s="46">
        <v>62208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62208</v>
      </c>
      <c r="O11" s="47">
        <f t="shared" si="1"/>
        <v>9.79345088161209</v>
      </c>
      <c r="P11" s="9"/>
    </row>
    <row r="12" spans="1:133">
      <c r="A12" s="12"/>
      <c r="B12" s="25">
        <v>314.8</v>
      </c>
      <c r="C12" s="20" t="s">
        <v>16</v>
      </c>
      <c r="D12" s="46">
        <v>5241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5241</v>
      </c>
      <c r="O12" s="47">
        <f t="shared" si="1"/>
        <v>0.8250944584382871</v>
      </c>
      <c r="P12" s="9"/>
    </row>
    <row r="13" spans="1:133">
      <c r="A13" s="12"/>
      <c r="B13" s="25">
        <v>316</v>
      </c>
      <c r="C13" s="20" t="s">
        <v>17</v>
      </c>
      <c r="D13" s="46">
        <v>8964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8964</v>
      </c>
      <c r="O13" s="47">
        <f t="shared" si="1"/>
        <v>1.4112090680100755</v>
      </c>
      <c r="P13" s="9"/>
    </row>
    <row r="14" spans="1:133" ht="15.75">
      <c r="A14" s="29" t="s">
        <v>100</v>
      </c>
      <c r="B14" s="30"/>
      <c r="C14" s="31"/>
      <c r="D14" s="32">
        <f t="shared" ref="D14:M14" si="3">SUM(D15:D18)</f>
        <v>287895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287895</v>
      </c>
      <c r="O14" s="45">
        <f t="shared" si="1"/>
        <v>45.323520151133501</v>
      </c>
      <c r="P14" s="10"/>
    </row>
    <row r="15" spans="1:133">
      <c r="A15" s="12"/>
      <c r="B15" s="25">
        <v>322</v>
      </c>
      <c r="C15" s="20" t="s">
        <v>0</v>
      </c>
      <c r="D15" s="46">
        <v>32619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32619</v>
      </c>
      <c r="O15" s="47">
        <f t="shared" si="1"/>
        <v>5.1352329974811086</v>
      </c>
      <c r="P15" s="9"/>
    </row>
    <row r="16" spans="1:133">
      <c r="A16" s="12"/>
      <c r="B16" s="25">
        <v>323.10000000000002</v>
      </c>
      <c r="C16" s="20" t="s">
        <v>19</v>
      </c>
      <c r="D16" s="46">
        <v>235782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235782</v>
      </c>
      <c r="O16" s="47">
        <f t="shared" si="1"/>
        <v>37.119332493702771</v>
      </c>
      <c r="P16" s="9"/>
    </row>
    <row r="17" spans="1:16">
      <c r="A17" s="12"/>
      <c r="B17" s="25">
        <v>323.7</v>
      </c>
      <c r="C17" s="20" t="s">
        <v>20</v>
      </c>
      <c r="D17" s="46">
        <v>15744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15744</v>
      </c>
      <c r="O17" s="47">
        <f t="shared" si="1"/>
        <v>2.4785894206549117</v>
      </c>
      <c r="P17" s="9"/>
    </row>
    <row r="18" spans="1:16">
      <c r="A18" s="12"/>
      <c r="B18" s="25">
        <v>329</v>
      </c>
      <c r="C18" s="20" t="s">
        <v>101</v>
      </c>
      <c r="D18" s="46">
        <v>3750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3750</v>
      </c>
      <c r="O18" s="47">
        <f t="shared" si="1"/>
        <v>0.5903652392947103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SUM(D20:D31)</f>
        <v>1589307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1589307</v>
      </c>
      <c r="O19" s="45">
        <f t="shared" si="1"/>
        <v>250.20576196473553</v>
      </c>
      <c r="P19" s="10"/>
    </row>
    <row r="20" spans="1:16">
      <c r="A20" s="12"/>
      <c r="B20" s="25">
        <v>331.9</v>
      </c>
      <c r="C20" s="20" t="s">
        <v>23</v>
      </c>
      <c r="D20" s="46">
        <v>136996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136996</v>
      </c>
      <c r="O20" s="47">
        <f t="shared" si="1"/>
        <v>21.567380352644836</v>
      </c>
      <c r="P20" s="9"/>
    </row>
    <row r="21" spans="1:16">
      <c r="A21" s="12"/>
      <c r="B21" s="25">
        <v>334.9</v>
      </c>
      <c r="C21" s="20" t="s">
        <v>24</v>
      </c>
      <c r="D21" s="46">
        <v>35987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35987</v>
      </c>
      <c r="O21" s="47">
        <f t="shared" si="1"/>
        <v>5.6654596977329978</v>
      </c>
      <c r="P21" s="9"/>
    </row>
    <row r="22" spans="1:16">
      <c r="A22" s="12"/>
      <c r="B22" s="25">
        <v>335.12</v>
      </c>
      <c r="C22" s="20" t="s">
        <v>25</v>
      </c>
      <c r="D22" s="46">
        <v>267414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267414</v>
      </c>
      <c r="O22" s="47">
        <f t="shared" si="1"/>
        <v>42.099181360201513</v>
      </c>
      <c r="P22" s="9"/>
    </row>
    <row r="23" spans="1:16">
      <c r="A23" s="12"/>
      <c r="B23" s="25">
        <v>335.14</v>
      </c>
      <c r="C23" s="20" t="s">
        <v>26</v>
      </c>
      <c r="D23" s="46">
        <v>6057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6057</v>
      </c>
      <c r="O23" s="47">
        <f t="shared" si="1"/>
        <v>0.9535579345088161</v>
      </c>
      <c r="P23" s="9"/>
    </row>
    <row r="24" spans="1:16">
      <c r="A24" s="12"/>
      <c r="B24" s="25">
        <v>335.15</v>
      </c>
      <c r="C24" s="20" t="s">
        <v>27</v>
      </c>
      <c r="D24" s="46">
        <v>2108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2108</v>
      </c>
      <c r="O24" s="47">
        <f t="shared" si="1"/>
        <v>0.33186397984886651</v>
      </c>
      <c r="P24" s="9"/>
    </row>
    <row r="25" spans="1:16">
      <c r="A25" s="12"/>
      <c r="B25" s="25">
        <v>335.18</v>
      </c>
      <c r="C25" s="20" t="s">
        <v>28</v>
      </c>
      <c r="D25" s="46">
        <v>428803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428803</v>
      </c>
      <c r="O25" s="47">
        <f t="shared" si="1"/>
        <v>67.506769521410575</v>
      </c>
      <c r="P25" s="9"/>
    </row>
    <row r="26" spans="1:16">
      <c r="A26" s="12"/>
      <c r="B26" s="25">
        <v>335.49</v>
      </c>
      <c r="C26" s="20" t="s">
        <v>29</v>
      </c>
      <c r="D26" s="46">
        <v>98100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98100</v>
      </c>
      <c r="O26" s="47">
        <f t="shared" si="1"/>
        <v>15.443954659949622</v>
      </c>
      <c r="P26" s="9"/>
    </row>
    <row r="27" spans="1:16">
      <c r="A27" s="12"/>
      <c r="B27" s="25">
        <v>337.4</v>
      </c>
      <c r="C27" s="20" t="s">
        <v>32</v>
      </c>
      <c r="D27" s="46">
        <v>1107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1107</v>
      </c>
      <c r="O27" s="47">
        <f t="shared" si="1"/>
        <v>0.17427581863979849</v>
      </c>
      <c r="P27" s="9"/>
    </row>
    <row r="28" spans="1:16">
      <c r="A28" s="12"/>
      <c r="B28" s="25">
        <v>337.7</v>
      </c>
      <c r="C28" s="20" t="s">
        <v>33</v>
      </c>
      <c r="D28" s="46">
        <v>435889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435889</v>
      </c>
      <c r="O28" s="47">
        <f t="shared" si="1"/>
        <v>68.622323677581861</v>
      </c>
      <c r="P28" s="9"/>
    </row>
    <row r="29" spans="1:16">
      <c r="A29" s="12"/>
      <c r="B29" s="25">
        <v>337.9</v>
      </c>
      <c r="C29" s="20" t="s">
        <v>102</v>
      </c>
      <c r="D29" s="46">
        <v>939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939</v>
      </c>
      <c r="O29" s="47">
        <f t="shared" si="1"/>
        <v>0.14782745591939547</v>
      </c>
      <c r="P29" s="9"/>
    </row>
    <row r="30" spans="1:16">
      <c r="A30" s="12"/>
      <c r="B30" s="25">
        <v>338</v>
      </c>
      <c r="C30" s="20" t="s">
        <v>34</v>
      </c>
      <c r="D30" s="46">
        <v>19947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19947</v>
      </c>
      <c r="O30" s="47">
        <f t="shared" si="1"/>
        <v>3.1402707808564232</v>
      </c>
      <c r="P30" s="9"/>
    </row>
    <row r="31" spans="1:16">
      <c r="A31" s="12"/>
      <c r="B31" s="25">
        <v>339</v>
      </c>
      <c r="C31" s="20" t="s">
        <v>35</v>
      </c>
      <c r="D31" s="46">
        <v>155960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155960</v>
      </c>
      <c r="O31" s="47">
        <f t="shared" si="1"/>
        <v>24.552896725440807</v>
      </c>
      <c r="P31" s="9"/>
    </row>
    <row r="32" spans="1:16" ht="15.75">
      <c r="A32" s="29" t="s">
        <v>40</v>
      </c>
      <c r="B32" s="30"/>
      <c r="C32" s="31"/>
      <c r="D32" s="32">
        <f t="shared" ref="D32:M32" si="8">SUM(D33:D39)</f>
        <v>345560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2775776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3121336</v>
      </c>
      <c r="O32" s="45">
        <f t="shared" si="1"/>
        <v>491.39420654911839</v>
      </c>
      <c r="P32" s="10"/>
    </row>
    <row r="33" spans="1:16">
      <c r="A33" s="12"/>
      <c r="B33" s="25">
        <v>341.9</v>
      </c>
      <c r="C33" s="20" t="s">
        <v>43</v>
      </c>
      <c r="D33" s="46">
        <v>1941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9">SUM(D33:M33)</f>
        <v>1941</v>
      </c>
      <c r="O33" s="47">
        <f t="shared" si="1"/>
        <v>0.30557304785894207</v>
      </c>
      <c r="P33" s="9"/>
    </row>
    <row r="34" spans="1:16">
      <c r="A34" s="12"/>
      <c r="B34" s="25">
        <v>342.1</v>
      </c>
      <c r="C34" s="20" t="s">
        <v>103</v>
      </c>
      <c r="D34" s="46">
        <v>205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205</v>
      </c>
      <c r="O34" s="47">
        <f t="shared" si="1"/>
        <v>3.2273299748110829E-2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1975580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1975580</v>
      </c>
      <c r="O35" s="47">
        <f t="shared" si="1"/>
        <v>311.01700251889167</v>
      </c>
      <c r="P35" s="9"/>
    </row>
    <row r="36" spans="1:16">
      <c r="A36" s="12"/>
      <c r="B36" s="25">
        <v>343.6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662043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662043</v>
      </c>
      <c r="O36" s="47">
        <f t="shared" si="1"/>
        <v>104.22591309823677</v>
      </c>
      <c r="P36" s="9"/>
    </row>
    <row r="37" spans="1:16">
      <c r="A37" s="12"/>
      <c r="B37" s="25">
        <v>343.8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138153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138153</v>
      </c>
      <c r="O37" s="47">
        <f t="shared" ref="O37:O57" si="10">(N37/O$59)</f>
        <v>21.749527707808564</v>
      </c>
      <c r="P37" s="9"/>
    </row>
    <row r="38" spans="1:16">
      <c r="A38" s="12"/>
      <c r="B38" s="25">
        <v>347.2</v>
      </c>
      <c r="C38" s="20" t="s">
        <v>47</v>
      </c>
      <c r="D38" s="46">
        <v>26845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26845</v>
      </c>
      <c r="O38" s="47">
        <f t="shared" si="10"/>
        <v>4.2262279596977326</v>
      </c>
      <c r="P38" s="9"/>
    </row>
    <row r="39" spans="1:16">
      <c r="A39" s="12"/>
      <c r="B39" s="25">
        <v>349</v>
      </c>
      <c r="C39" s="20" t="s">
        <v>1</v>
      </c>
      <c r="D39" s="46">
        <v>316569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316569</v>
      </c>
      <c r="O39" s="47">
        <f t="shared" si="10"/>
        <v>49.837688916876573</v>
      </c>
      <c r="P39" s="9"/>
    </row>
    <row r="40" spans="1:16" ht="15.75">
      <c r="A40" s="29" t="s">
        <v>41</v>
      </c>
      <c r="B40" s="30"/>
      <c r="C40" s="31"/>
      <c r="D40" s="32">
        <f t="shared" ref="D40:M40" si="11">SUM(D41:D41)</f>
        <v>18968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18968</v>
      </c>
      <c r="O40" s="45">
        <f t="shared" si="10"/>
        <v>2.986146095717884</v>
      </c>
      <c r="P40" s="10"/>
    </row>
    <row r="41" spans="1:16">
      <c r="A41" s="13"/>
      <c r="B41" s="39">
        <v>351.1</v>
      </c>
      <c r="C41" s="21" t="s">
        <v>50</v>
      </c>
      <c r="D41" s="46">
        <v>18968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18968</v>
      </c>
      <c r="O41" s="47">
        <f t="shared" si="10"/>
        <v>2.986146095717884</v>
      </c>
      <c r="P41" s="9"/>
    </row>
    <row r="42" spans="1:16" ht="15.75">
      <c r="A42" s="29" t="s">
        <v>4</v>
      </c>
      <c r="B42" s="30"/>
      <c r="C42" s="31"/>
      <c r="D42" s="32">
        <f t="shared" ref="D42:M42" si="12">SUM(D43:D48)</f>
        <v>262713</v>
      </c>
      <c r="E42" s="32">
        <f t="shared" si="12"/>
        <v>255</v>
      </c>
      <c r="F42" s="32">
        <f t="shared" si="12"/>
        <v>0</v>
      </c>
      <c r="G42" s="32">
        <f t="shared" si="12"/>
        <v>0</v>
      </c>
      <c r="H42" s="32">
        <f t="shared" si="12"/>
        <v>30627</v>
      </c>
      <c r="I42" s="32">
        <f t="shared" si="12"/>
        <v>-2125</v>
      </c>
      <c r="J42" s="32">
        <f t="shared" si="12"/>
        <v>0</v>
      </c>
      <c r="K42" s="32">
        <f t="shared" si="12"/>
        <v>-69680</v>
      </c>
      <c r="L42" s="32">
        <f t="shared" si="12"/>
        <v>0</v>
      </c>
      <c r="M42" s="32">
        <f t="shared" si="12"/>
        <v>0</v>
      </c>
      <c r="N42" s="32">
        <f t="shared" ref="N42:N50" si="13">SUM(D42:M42)</f>
        <v>221790</v>
      </c>
      <c r="O42" s="45">
        <f t="shared" si="10"/>
        <v>34.916561712846345</v>
      </c>
      <c r="P42" s="10"/>
    </row>
    <row r="43" spans="1:16">
      <c r="A43" s="12"/>
      <c r="B43" s="25">
        <v>361.1</v>
      </c>
      <c r="C43" s="20" t="s">
        <v>52</v>
      </c>
      <c r="D43" s="46">
        <v>34447</v>
      </c>
      <c r="E43" s="46">
        <v>255</v>
      </c>
      <c r="F43" s="46">
        <v>0</v>
      </c>
      <c r="G43" s="46">
        <v>0</v>
      </c>
      <c r="H43" s="46">
        <v>30627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65329</v>
      </c>
      <c r="O43" s="47">
        <f t="shared" si="10"/>
        <v>10.284792191435768</v>
      </c>
      <c r="P43" s="9"/>
    </row>
    <row r="44" spans="1:16">
      <c r="A44" s="12"/>
      <c r="B44" s="25">
        <v>361.3</v>
      </c>
      <c r="C44" s="20" t="s">
        <v>53</v>
      </c>
      <c r="D44" s="46">
        <v>-495</v>
      </c>
      <c r="E44" s="46">
        <v>0</v>
      </c>
      <c r="F44" s="46">
        <v>0</v>
      </c>
      <c r="G44" s="46">
        <v>0</v>
      </c>
      <c r="H44" s="46">
        <v>0</v>
      </c>
      <c r="I44" s="46">
        <v>-2125</v>
      </c>
      <c r="J44" s="46">
        <v>0</v>
      </c>
      <c r="K44" s="46">
        <v>-110919</v>
      </c>
      <c r="L44" s="46">
        <v>0</v>
      </c>
      <c r="M44" s="46">
        <v>0</v>
      </c>
      <c r="N44" s="46">
        <f t="shared" si="13"/>
        <v>-113539</v>
      </c>
      <c r="O44" s="47">
        <f t="shared" si="10"/>
        <v>-17.874527707808564</v>
      </c>
      <c r="P44" s="9"/>
    </row>
    <row r="45" spans="1:16">
      <c r="A45" s="12"/>
      <c r="B45" s="25">
        <v>362</v>
      </c>
      <c r="C45" s="20" t="s">
        <v>54</v>
      </c>
      <c r="D45" s="46">
        <v>107075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107075</v>
      </c>
      <c r="O45" s="47">
        <f t="shared" si="10"/>
        <v>16.856895465994963</v>
      </c>
      <c r="P45" s="9"/>
    </row>
    <row r="46" spans="1:16">
      <c r="A46" s="12"/>
      <c r="B46" s="25">
        <v>366</v>
      </c>
      <c r="C46" s="20" t="s">
        <v>56</v>
      </c>
      <c r="D46" s="46">
        <v>28890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28890</v>
      </c>
      <c r="O46" s="47">
        <f t="shared" si="10"/>
        <v>4.5481738035264483</v>
      </c>
      <c r="P46" s="9"/>
    </row>
    <row r="47" spans="1:16">
      <c r="A47" s="12"/>
      <c r="B47" s="25">
        <v>368</v>
      </c>
      <c r="C47" s="20" t="s">
        <v>104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33480</v>
      </c>
      <c r="L47" s="46">
        <v>0</v>
      </c>
      <c r="M47" s="46">
        <v>0</v>
      </c>
      <c r="N47" s="46">
        <f t="shared" si="13"/>
        <v>33480</v>
      </c>
      <c r="O47" s="47">
        <f t="shared" si="10"/>
        <v>5.2707808564231735</v>
      </c>
      <c r="P47" s="9"/>
    </row>
    <row r="48" spans="1:16">
      <c r="A48" s="12"/>
      <c r="B48" s="25">
        <v>369.9</v>
      </c>
      <c r="C48" s="20" t="s">
        <v>57</v>
      </c>
      <c r="D48" s="46">
        <v>92796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7759</v>
      </c>
      <c r="L48" s="46">
        <v>0</v>
      </c>
      <c r="M48" s="46">
        <v>0</v>
      </c>
      <c r="N48" s="46">
        <f t="shared" si="13"/>
        <v>100555</v>
      </c>
      <c r="O48" s="47">
        <f t="shared" si="10"/>
        <v>15.83044710327456</v>
      </c>
      <c r="P48" s="9"/>
    </row>
    <row r="49" spans="1:119" ht="15.75">
      <c r="A49" s="29" t="s">
        <v>42</v>
      </c>
      <c r="B49" s="30"/>
      <c r="C49" s="31"/>
      <c r="D49" s="32">
        <f t="shared" ref="D49:M49" si="14">SUM(D50:D56)</f>
        <v>0</v>
      </c>
      <c r="E49" s="32">
        <f t="shared" si="14"/>
        <v>0</v>
      </c>
      <c r="F49" s="32">
        <f t="shared" si="14"/>
        <v>0</v>
      </c>
      <c r="G49" s="32">
        <f t="shared" si="14"/>
        <v>0</v>
      </c>
      <c r="H49" s="32">
        <f t="shared" si="14"/>
        <v>0</v>
      </c>
      <c r="I49" s="32">
        <f t="shared" si="14"/>
        <v>2052304</v>
      </c>
      <c r="J49" s="32">
        <f t="shared" si="14"/>
        <v>0</v>
      </c>
      <c r="K49" s="32">
        <f t="shared" si="14"/>
        <v>0</v>
      </c>
      <c r="L49" s="32">
        <f t="shared" si="14"/>
        <v>0</v>
      </c>
      <c r="M49" s="32">
        <f t="shared" si="14"/>
        <v>0</v>
      </c>
      <c r="N49" s="32">
        <f t="shared" si="13"/>
        <v>2052304</v>
      </c>
      <c r="O49" s="45">
        <f t="shared" si="10"/>
        <v>323.09571788413098</v>
      </c>
      <c r="P49" s="9"/>
    </row>
    <row r="50" spans="1:119">
      <c r="A50" s="12"/>
      <c r="B50" s="25">
        <v>381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25067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25067</v>
      </c>
      <c r="O50" s="47">
        <f t="shared" si="10"/>
        <v>3.946316120906801</v>
      </c>
      <c r="P50" s="9"/>
    </row>
    <row r="51" spans="1:119">
      <c r="A51" s="12"/>
      <c r="B51" s="25">
        <v>389.1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62725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5">SUM(D51:M51)</f>
        <v>62725</v>
      </c>
      <c r="O51" s="47">
        <f t="shared" si="10"/>
        <v>9.8748425692695214</v>
      </c>
      <c r="P51" s="9"/>
    </row>
    <row r="52" spans="1:119">
      <c r="A52" s="12"/>
      <c r="B52" s="25">
        <v>389.2</v>
      </c>
      <c r="C52" s="20" t="s">
        <v>105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587796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587796</v>
      </c>
      <c r="O52" s="47">
        <f t="shared" si="10"/>
        <v>92.537153652392945</v>
      </c>
      <c r="P52" s="9"/>
    </row>
    <row r="53" spans="1:119">
      <c r="A53" s="12"/>
      <c r="B53" s="25">
        <v>389.3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272458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272458</v>
      </c>
      <c r="O53" s="47">
        <f t="shared" si="10"/>
        <v>42.893261964735515</v>
      </c>
      <c r="P53" s="9"/>
    </row>
    <row r="54" spans="1:119">
      <c r="A54" s="12"/>
      <c r="B54" s="25">
        <v>389.4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709466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709466</v>
      </c>
      <c r="O54" s="47">
        <f t="shared" si="10"/>
        <v>111.69175062972292</v>
      </c>
      <c r="P54" s="9"/>
    </row>
    <row r="55" spans="1:119">
      <c r="A55" s="12"/>
      <c r="B55" s="25">
        <v>389.8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381874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381874</v>
      </c>
      <c r="O55" s="47">
        <f t="shared" si="10"/>
        <v>60.118702770780857</v>
      </c>
      <c r="P55" s="9"/>
    </row>
    <row r="56" spans="1:119" ht="15.75" thickBot="1">
      <c r="A56" s="12"/>
      <c r="B56" s="25">
        <v>389.9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12918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12918</v>
      </c>
      <c r="O56" s="47">
        <f t="shared" si="10"/>
        <v>2.033690176322418</v>
      </c>
      <c r="P56" s="9"/>
    </row>
    <row r="57" spans="1:119" ht="16.5" thickBot="1">
      <c r="A57" s="14" t="s">
        <v>48</v>
      </c>
      <c r="B57" s="23"/>
      <c r="C57" s="22"/>
      <c r="D57" s="15">
        <f t="shared" ref="D57:M57" si="16">SUM(D5,D14,D19,D32,D40,D42,D49)</f>
        <v>3820448</v>
      </c>
      <c r="E57" s="15">
        <f t="shared" si="16"/>
        <v>255</v>
      </c>
      <c r="F57" s="15">
        <f t="shared" si="16"/>
        <v>0</v>
      </c>
      <c r="G57" s="15">
        <f t="shared" si="16"/>
        <v>0</v>
      </c>
      <c r="H57" s="15">
        <f t="shared" si="16"/>
        <v>30627</v>
      </c>
      <c r="I57" s="15">
        <f t="shared" si="16"/>
        <v>4825955</v>
      </c>
      <c r="J57" s="15">
        <f t="shared" si="16"/>
        <v>0</v>
      </c>
      <c r="K57" s="15">
        <f t="shared" si="16"/>
        <v>-69680</v>
      </c>
      <c r="L57" s="15">
        <f t="shared" si="16"/>
        <v>0</v>
      </c>
      <c r="M57" s="15">
        <f t="shared" si="16"/>
        <v>0</v>
      </c>
      <c r="N57" s="15">
        <f>SUM(D57:M57)</f>
        <v>8607605</v>
      </c>
      <c r="O57" s="38">
        <f t="shared" si="10"/>
        <v>1355.1015428211588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106</v>
      </c>
      <c r="M59" s="48"/>
      <c r="N59" s="48"/>
      <c r="O59" s="43">
        <v>6352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79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126</v>
      </c>
      <c r="N4" s="35" t="s">
        <v>10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SUM(D6:D13)</f>
        <v>1211295</v>
      </c>
      <c r="E5" s="27">
        <f t="shared" si="0"/>
        <v>443363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1654658</v>
      </c>
      <c r="P5" s="33">
        <f t="shared" ref="P5:P36" si="1">(O5/P$55)</f>
        <v>296.53369175627239</v>
      </c>
      <c r="Q5" s="6"/>
    </row>
    <row r="6" spans="1:134">
      <c r="A6" s="12"/>
      <c r="B6" s="25">
        <v>311</v>
      </c>
      <c r="C6" s="20" t="s">
        <v>3</v>
      </c>
      <c r="D6" s="46">
        <v>602961</v>
      </c>
      <c r="E6" s="46">
        <v>443363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1046324</v>
      </c>
      <c r="P6" s="47">
        <f t="shared" si="1"/>
        <v>187.51326164874553</v>
      </c>
      <c r="Q6" s="9"/>
    </row>
    <row r="7" spans="1:134">
      <c r="A7" s="12"/>
      <c r="B7" s="25">
        <v>312.41000000000003</v>
      </c>
      <c r="C7" s="20" t="s">
        <v>129</v>
      </c>
      <c r="D7" s="46">
        <v>55387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55387</v>
      </c>
      <c r="P7" s="47">
        <f t="shared" si="1"/>
        <v>9.9259856630824377</v>
      </c>
      <c r="Q7" s="9"/>
    </row>
    <row r="8" spans="1:134">
      <c r="A8" s="12"/>
      <c r="B8" s="25">
        <v>312.43</v>
      </c>
      <c r="C8" s="20" t="s">
        <v>130</v>
      </c>
      <c r="D8" s="46">
        <v>121549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121549</v>
      </c>
      <c r="P8" s="47">
        <f t="shared" si="1"/>
        <v>21.782974910394266</v>
      </c>
      <c r="Q8" s="9"/>
    </row>
    <row r="9" spans="1:134">
      <c r="A9" s="12"/>
      <c r="B9" s="25">
        <v>314.10000000000002</v>
      </c>
      <c r="C9" s="20" t="s">
        <v>13</v>
      </c>
      <c r="D9" s="46">
        <v>267271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267271</v>
      </c>
      <c r="P9" s="47">
        <f t="shared" si="1"/>
        <v>47.898028673835128</v>
      </c>
      <c r="Q9" s="9"/>
    </row>
    <row r="10" spans="1:134">
      <c r="A10" s="12"/>
      <c r="B10" s="25">
        <v>314.3</v>
      </c>
      <c r="C10" s="20" t="s">
        <v>14</v>
      </c>
      <c r="D10" s="46">
        <v>65530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65530</v>
      </c>
      <c r="P10" s="47">
        <f t="shared" si="1"/>
        <v>11.743727598566307</v>
      </c>
      <c r="Q10" s="9"/>
    </row>
    <row r="11" spans="1:134">
      <c r="A11" s="12"/>
      <c r="B11" s="25">
        <v>314.8</v>
      </c>
      <c r="C11" s="20" t="s">
        <v>16</v>
      </c>
      <c r="D11" s="46">
        <v>6574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6574</v>
      </c>
      <c r="P11" s="47">
        <f t="shared" si="1"/>
        <v>1.1781362007168459</v>
      </c>
      <c r="Q11" s="9"/>
    </row>
    <row r="12" spans="1:134">
      <c r="A12" s="12"/>
      <c r="B12" s="25">
        <v>315.10000000000002</v>
      </c>
      <c r="C12" s="20" t="s">
        <v>131</v>
      </c>
      <c r="D12" s="46">
        <v>74028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74028</v>
      </c>
      <c r="P12" s="47">
        <f t="shared" si="1"/>
        <v>13.266666666666667</v>
      </c>
      <c r="Q12" s="9"/>
    </row>
    <row r="13" spans="1:134">
      <c r="A13" s="12"/>
      <c r="B13" s="25">
        <v>316</v>
      </c>
      <c r="C13" s="20" t="s">
        <v>89</v>
      </c>
      <c r="D13" s="46">
        <v>17995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17995</v>
      </c>
      <c r="P13" s="47">
        <f t="shared" si="1"/>
        <v>3.2249103942652328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SUM(D15:D17)</f>
        <v>311882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311882</v>
      </c>
      <c r="P14" s="45">
        <f t="shared" si="1"/>
        <v>55.892831541218641</v>
      </c>
      <c r="Q14" s="10"/>
    </row>
    <row r="15" spans="1:134">
      <c r="A15" s="12"/>
      <c r="B15" s="25">
        <v>322</v>
      </c>
      <c r="C15" s="20" t="s">
        <v>132</v>
      </c>
      <c r="D15" s="46">
        <v>45504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45504</v>
      </c>
      <c r="P15" s="47">
        <f t="shared" si="1"/>
        <v>8.1548387096774189</v>
      </c>
      <c r="Q15" s="9"/>
    </row>
    <row r="16" spans="1:134">
      <c r="A16" s="12"/>
      <c r="B16" s="25">
        <v>322.89999999999998</v>
      </c>
      <c r="C16" s="20" t="s">
        <v>133</v>
      </c>
      <c r="D16" s="46">
        <v>33858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33858</v>
      </c>
      <c r="P16" s="47">
        <f t="shared" si="1"/>
        <v>6.0677419354838706</v>
      </c>
      <c r="Q16" s="9"/>
    </row>
    <row r="17" spans="1:17">
      <c r="A17" s="12"/>
      <c r="B17" s="25">
        <v>323.10000000000002</v>
      </c>
      <c r="C17" s="20" t="s">
        <v>19</v>
      </c>
      <c r="D17" s="46">
        <v>232520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232520</v>
      </c>
      <c r="P17" s="47">
        <f t="shared" si="1"/>
        <v>41.670250896057347</v>
      </c>
      <c r="Q17" s="9"/>
    </row>
    <row r="18" spans="1:17" ht="15.75">
      <c r="A18" s="29" t="s">
        <v>134</v>
      </c>
      <c r="B18" s="30"/>
      <c r="C18" s="31"/>
      <c r="D18" s="32">
        <f t="shared" ref="D18:N18" si="5">SUM(D19:D31)</f>
        <v>1301752</v>
      </c>
      <c r="E18" s="32">
        <f t="shared" si="5"/>
        <v>0</v>
      </c>
      <c r="F18" s="32">
        <f t="shared" si="5"/>
        <v>0</v>
      </c>
      <c r="G18" s="32">
        <f t="shared" si="5"/>
        <v>1166350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2468102</v>
      </c>
      <c r="P18" s="45">
        <f t="shared" si="1"/>
        <v>442.31218637992833</v>
      </c>
      <c r="Q18" s="10"/>
    </row>
    <row r="19" spans="1:17">
      <c r="A19" s="12"/>
      <c r="B19" s="25">
        <v>331.9</v>
      </c>
      <c r="C19" s="20" t="s">
        <v>23</v>
      </c>
      <c r="D19" s="46">
        <v>1640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1640</v>
      </c>
      <c r="P19" s="47">
        <f t="shared" si="1"/>
        <v>0.29390681003584229</v>
      </c>
      <c r="Q19" s="9"/>
    </row>
    <row r="20" spans="1:17">
      <c r="A20" s="12"/>
      <c r="B20" s="25">
        <v>334.9</v>
      </c>
      <c r="C20" s="20" t="s">
        <v>24</v>
      </c>
      <c r="D20" s="46">
        <v>59720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59720</v>
      </c>
      <c r="P20" s="47">
        <f t="shared" si="1"/>
        <v>10.702508960573477</v>
      </c>
      <c r="Q20" s="9"/>
    </row>
    <row r="21" spans="1:17">
      <c r="A21" s="12"/>
      <c r="B21" s="25">
        <v>335.125</v>
      </c>
      <c r="C21" s="20" t="s">
        <v>135</v>
      </c>
      <c r="D21" s="46">
        <v>340465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340465</v>
      </c>
      <c r="P21" s="47">
        <f t="shared" si="1"/>
        <v>61.015232974910397</v>
      </c>
      <c r="Q21" s="9"/>
    </row>
    <row r="22" spans="1:17">
      <c r="A22" s="12"/>
      <c r="B22" s="25">
        <v>335.14</v>
      </c>
      <c r="C22" s="20" t="s">
        <v>91</v>
      </c>
      <c r="D22" s="46">
        <v>6235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6235</v>
      </c>
      <c r="P22" s="47">
        <f t="shared" si="1"/>
        <v>1.1173835125448028</v>
      </c>
      <c r="Q22" s="9"/>
    </row>
    <row r="23" spans="1:17">
      <c r="A23" s="12"/>
      <c r="B23" s="25">
        <v>335.15</v>
      </c>
      <c r="C23" s="20" t="s">
        <v>92</v>
      </c>
      <c r="D23" s="46">
        <v>989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989</v>
      </c>
      <c r="P23" s="47">
        <f t="shared" si="1"/>
        <v>0.17724014336917562</v>
      </c>
      <c r="Q23" s="9"/>
    </row>
    <row r="24" spans="1:17">
      <c r="A24" s="12"/>
      <c r="B24" s="25">
        <v>335.18</v>
      </c>
      <c r="C24" s="20" t="s">
        <v>136</v>
      </c>
      <c r="D24" s="46">
        <v>483836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483836</v>
      </c>
      <c r="P24" s="47">
        <f t="shared" si="1"/>
        <v>86.708960573476702</v>
      </c>
      <c r="Q24" s="9"/>
    </row>
    <row r="25" spans="1:17">
      <c r="A25" s="12"/>
      <c r="B25" s="25">
        <v>335.45</v>
      </c>
      <c r="C25" s="20" t="s">
        <v>137</v>
      </c>
      <c r="D25" s="46">
        <v>468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7">SUM(D25:N25)</f>
        <v>468</v>
      </c>
      <c r="P25" s="47">
        <f t="shared" si="1"/>
        <v>8.387096774193549E-2</v>
      </c>
      <c r="Q25" s="9"/>
    </row>
    <row r="26" spans="1:17">
      <c r="A26" s="12"/>
      <c r="B26" s="25">
        <v>335.48</v>
      </c>
      <c r="C26" s="20" t="s">
        <v>29</v>
      </c>
      <c r="D26" s="46">
        <v>106340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106340</v>
      </c>
      <c r="P26" s="47">
        <f t="shared" si="1"/>
        <v>19.057347670250895</v>
      </c>
      <c r="Q26" s="9"/>
    </row>
    <row r="27" spans="1:17">
      <c r="A27" s="12"/>
      <c r="B27" s="25">
        <v>337.3</v>
      </c>
      <c r="C27" s="20" t="s">
        <v>31</v>
      </c>
      <c r="D27" s="46">
        <v>0</v>
      </c>
      <c r="E27" s="46">
        <v>0</v>
      </c>
      <c r="F27" s="46">
        <v>0</v>
      </c>
      <c r="G27" s="46">
        <v>1166350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1166350</v>
      </c>
      <c r="P27" s="47">
        <f t="shared" si="1"/>
        <v>209.02329749103941</v>
      </c>
      <c r="Q27" s="9"/>
    </row>
    <row r="28" spans="1:17">
      <c r="A28" s="12"/>
      <c r="B28" s="25">
        <v>337.5</v>
      </c>
      <c r="C28" s="20" t="s">
        <v>76</v>
      </c>
      <c r="D28" s="46">
        <v>45637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45637</v>
      </c>
      <c r="P28" s="47">
        <f t="shared" si="1"/>
        <v>8.1786738351254478</v>
      </c>
      <c r="Q28" s="9"/>
    </row>
    <row r="29" spans="1:17">
      <c r="A29" s="12"/>
      <c r="B29" s="25">
        <v>337.9</v>
      </c>
      <c r="C29" s="20" t="s">
        <v>102</v>
      </c>
      <c r="D29" s="46">
        <v>71760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71760</v>
      </c>
      <c r="P29" s="47">
        <f t="shared" si="1"/>
        <v>12.86021505376344</v>
      </c>
      <c r="Q29" s="9"/>
    </row>
    <row r="30" spans="1:17">
      <c r="A30" s="12"/>
      <c r="B30" s="25">
        <v>338</v>
      </c>
      <c r="C30" s="20" t="s">
        <v>34</v>
      </c>
      <c r="D30" s="46">
        <v>14881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14881</v>
      </c>
      <c r="P30" s="47">
        <f t="shared" si="1"/>
        <v>2.6668458781362006</v>
      </c>
      <c r="Q30" s="9"/>
    </row>
    <row r="31" spans="1:17">
      <c r="A31" s="12"/>
      <c r="B31" s="25">
        <v>339</v>
      </c>
      <c r="C31" s="20" t="s">
        <v>35</v>
      </c>
      <c r="D31" s="46">
        <v>169781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169781</v>
      </c>
      <c r="P31" s="47">
        <f t="shared" si="1"/>
        <v>30.426702508960574</v>
      </c>
      <c r="Q31" s="9"/>
    </row>
    <row r="32" spans="1:17" ht="15.75">
      <c r="A32" s="29" t="s">
        <v>40</v>
      </c>
      <c r="B32" s="30"/>
      <c r="C32" s="31"/>
      <c r="D32" s="32">
        <f t="shared" ref="D32:N32" si="8">SUM(D33:D40)</f>
        <v>900361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328787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>SUM(D32:N32)</f>
        <v>1229148</v>
      </c>
      <c r="P32" s="45">
        <f t="shared" si="1"/>
        <v>220.27741935483871</v>
      </c>
      <c r="Q32" s="10"/>
    </row>
    <row r="33" spans="1:17">
      <c r="A33" s="12"/>
      <c r="B33" s="25">
        <v>341.3</v>
      </c>
      <c r="C33" s="20" t="s">
        <v>138</v>
      </c>
      <c r="D33" s="46">
        <v>392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9">SUM(D33:N33)</f>
        <v>392</v>
      </c>
      <c r="P33" s="47">
        <f t="shared" si="1"/>
        <v>7.0250896057347675E-2</v>
      </c>
      <c r="Q33" s="9"/>
    </row>
    <row r="34" spans="1:17">
      <c r="A34" s="12"/>
      <c r="B34" s="25">
        <v>341.9</v>
      </c>
      <c r="C34" s="20" t="s">
        <v>94</v>
      </c>
      <c r="D34" s="46">
        <v>7409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7409</v>
      </c>
      <c r="P34" s="47">
        <f t="shared" si="1"/>
        <v>1.3277777777777777</v>
      </c>
      <c r="Q34" s="9"/>
    </row>
    <row r="35" spans="1:17">
      <c r="A35" s="12"/>
      <c r="B35" s="25">
        <v>343.4</v>
      </c>
      <c r="C35" s="20" t="s">
        <v>44</v>
      </c>
      <c r="D35" s="46">
        <v>636994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636994</v>
      </c>
      <c r="P35" s="47">
        <f t="shared" si="1"/>
        <v>114.15663082437275</v>
      </c>
      <c r="Q35" s="9"/>
    </row>
    <row r="36" spans="1:17">
      <c r="A36" s="12"/>
      <c r="B36" s="25">
        <v>343.6</v>
      </c>
      <c r="C36" s="20" t="s">
        <v>45</v>
      </c>
      <c r="D36" s="46">
        <v>206511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206511</v>
      </c>
      <c r="P36" s="47">
        <f t="shared" si="1"/>
        <v>37.009139784946235</v>
      </c>
      <c r="Q36" s="9"/>
    </row>
    <row r="37" spans="1:17">
      <c r="A37" s="12"/>
      <c r="B37" s="25">
        <v>343.7</v>
      </c>
      <c r="C37" s="20" t="s">
        <v>122</v>
      </c>
      <c r="D37" s="46">
        <v>25025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25025</v>
      </c>
      <c r="P37" s="47">
        <f t="shared" ref="P37:P53" si="10">(O37/P$55)</f>
        <v>4.4847670250896057</v>
      </c>
      <c r="Q37" s="9"/>
    </row>
    <row r="38" spans="1:17">
      <c r="A38" s="12"/>
      <c r="B38" s="25">
        <v>343.8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207438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207438</v>
      </c>
      <c r="P38" s="47">
        <f t="shared" si="10"/>
        <v>37.175268817204298</v>
      </c>
      <c r="Q38" s="9"/>
    </row>
    <row r="39" spans="1:17">
      <c r="A39" s="12"/>
      <c r="B39" s="25">
        <v>347.2</v>
      </c>
      <c r="C39" s="20" t="s">
        <v>47</v>
      </c>
      <c r="D39" s="46">
        <v>24030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24030</v>
      </c>
      <c r="P39" s="47">
        <f t="shared" si="10"/>
        <v>4.306451612903226</v>
      </c>
      <c r="Q39" s="9"/>
    </row>
    <row r="40" spans="1:17">
      <c r="A40" s="12"/>
      <c r="B40" s="25">
        <v>347.9</v>
      </c>
      <c r="C40" s="20" t="s">
        <v>85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121349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121349</v>
      </c>
      <c r="P40" s="47">
        <f t="shared" si="10"/>
        <v>21.747132616487455</v>
      </c>
      <c r="Q40" s="9"/>
    </row>
    <row r="41" spans="1:17" ht="15.75">
      <c r="A41" s="29" t="s">
        <v>41</v>
      </c>
      <c r="B41" s="30"/>
      <c r="C41" s="31"/>
      <c r="D41" s="32">
        <f t="shared" ref="D41:N41" si="11">SUM(D42:D43)</f>
        <v>119667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1"/>
        <v>0</v>
      </c>
      <c r="O41" s="32">
        <f>SUM(D41:N41)</f>
        <v>119667</v>
      </c>
      <c r="P41" s="45">
        <f t="shared" si="10"/>
        <v>21.445698924731182</v>
      </c>
      <c r="Q41" s="10"/>
    </row>
    <row r="42" spans="1:17">
      <c r="A42" s="13"/>
      <c r="B42" s="39">
        <v>351.1</v>
      </c>
      <c r="C42" s="21" t="s">
        <v>50</v>
      </c>
      <c r="D42" s="46">
        <v>4491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4491</v>
      </c>
      <c r="P42" s="47">
        <f t="shared" si="10"/>
        <v>0.80483870967741933</v>
      </c>
      <c r="Q42" s="9"/>
    </row>
    <row r="43" spans="1:17">
      <c r="A43" s="13"/>
      <c r="B43" s="39">
        <v>354</v>
      </c>
      <c r="C43" s="21" t="s">
        <v>51</v>
      </c>
      <c r="D43" s="46">
        <v>115176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" si="12">SUM(D43:N43)</f>
        <v>115176</v>
      </c>
      <c r="P43" s="47">
        <f t="shared" si="10"/>
        <v>20.640860215053763</v>
      </c>
      <c r="Q43" s="9"/>
    </row>
    <row r="44" spans="1:17" ht="15.75">
      <c r="A44" s="29" t="s">
        <v>4</v>
      </c>
      <c r="B44" s="30"/>
      <c r="C44" s="31"/>
      <c r="D44" s="32">
        <f t="shared" ref="D44:N44" si="13">SUM(D45:D49)</f>
        <v>323740</v>
      </c>
      <c r="E44" s="32">
        <f t="shared" si="13"/>
        <v>0</v>
      </c>
      <c r="F44" s="32">
        <f t="shared" si="13"/>
        <v>0</v>
      </c>
      <c r="G44" s="32">
        <f t="shared" si="13"/>
        <v>0</v>
      </c>
      <c r="H44" s="32">
        <f t="shared" si="13"/>
        <v>160</v>
      </c>
      <c r="I44" s="32">
        <f t="shared" si="13"/>
        <v>419</v>
      </c>
      <c r="J44" s="32">
        <f t="shared" si="13"/>
        <v>0</v>
      </c>
      <c r="K44" s="32">
        <f t="shared" si="13"/>
        <v>0</v>
      </c>
      <c r="L44" s="32">
        <f t="shared" si="13"/>
        <v>0</v>
      </c>
      <c r="M44" s="32">
        <f t="shared" si="13"/>
        <v>0</v>
      </c>
      <c r="N44" s="32">
        <f t="shared" si="13"/>
        <v>0</v>
      </c>
      <c r="O44" s="32">
        <f>SUM(D44:N44)</f>
        <v>324319</v>
      </c>
      <c r="P44" s="45">
        <f t="shared" si="10"/>
        <v>58.121684587813618</v>
      </c>
      <c r="Q44" s="10"/>
    </row>
    <row r="45" spans="1:17">
      <c r="A45" s="12"/>
      <c r="B45" s="25">
        <v>361.1</v>
      </c>
      <c r="C45" s="20" t="s">
        <v>52</v>
      </c>
      <c r="D45" s="46">
        <v>963</v>
      </c>
      <c r="E45" s="46">
        <v>0</v>
      </c>
      <c r="F45" s="46">
        <v>0</v>
      </c>
      <c r="G45" s="46">
        <v>0</v>
      </c>
      <c r="H45" s="46">
        <v>160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1123</v>
      </c>
      <c r="P45" s="47">
        <f t="shared" si="10"/>
        <v>0.20125448028673834</v>
      </c>
      <c r="Q45" s="9"/>
    </row>
    <row r="46" spans="1:17">
      <c r="A46" s="12"/>
      <c r="B46" s="25">
        <v>362</v>
      </c>
      <c r="C46" s="20" t="s">
        <v>54</v>
      </c>
      <c r="D46" s="46">
        <v>89966</v>
      </c>
      <c r="E46" s="46">
        <v>0</v>
      </c>
      <c r="F46" s="46">
        <v>0</v>
      </c>
      <c r="G46" s="46">
        <v>0</v>
      </c>
      <c r="H46" s="46">
        <v>0</v>
      </c>
      <c r="I46" s="46">
        <v>369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9" si="14">SUM(D46:N46)</f>
        <v>90335</v>
      </c>
      <c r="P46" s="47">
        <f t="shared" si="10"/>
        <v>16.189068100358423</v>
      </c>
      <c r="Q46" s="9"/>
    </row>
    <row r="47" spans="1:17">
      <c r="A47" s="12"/>
      <c r="B47" s="25">
        <v>364</v>
      </c>
      <c r="C47" s="20" t="s">
        <v>108</v>
      </c>
      <c r="D47" s="46">
        <v>196425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196425</v>
      </c>
      <c r="P47" s="47">
        <f t="shared" si="10"/>
        <v>35.201612903225808</v>
      </c>
      <c r="Q47" s="9"/>
    </row>
    <row r="48" spans="1:17">
      <c r="A48" s="12"/>
      <c r="B48" s="25">
        <v>366</v>
      </c>
      <c r="C48" s="20" t="s">
        <v>56</v>
      </c>
      <c r="D48" s="46">
        <v>7630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7630</v>
      </c>
      <c r="P48" s="47">
        <f t="shared" si="10"/>
        <v>1.3673835125448028</v>
      </c>
      <c r="Q48" s="9"/>
    </row>
    <row r="49" spans="1:120">
      <c r="A49" s="12"/>
      <c r="B49" s="25">
        <v>369.9</v>
      </c>
      <c r="C49" s="20" t="s">
        <v>57</v>
      </c>
      <c r="D49" s="46">
        <v>28756</v>
      </c>
      <c r="E49" s="46">
        <v>0</v>
      </c>
      <c r="F49" s="46">
        <v>0</v>
      </c>
      <c r="G49" s="46">
        <v>0</v>
      </c>
      <c r="H49" s="46">
        <v>0</v>
      </c>
      <c r="I49" s="46">
        <v>50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28806</v>
      </c>
      <c r="P49" s="47">
        <f t="shared" si="10"/>
        <v>5.1623655913978492</v>
      </c>
      <c r="Q49" s="9"/>
    </row>
    <row r="50" spans="1:120" ht="15.75">
      <c r="A50" s="29" t="s">
        <v>42</v>
      </c>
      <c r="B50" s="30"/>
      <c r="C50" s="31"/>
      <c r="D50" s="32">
        <f t="shared" ref="D50:N50" si="15">SUM(D51:D52)</f>
        <v>0</v>
      </c>
      <c r="E50" s="32">
        <f t="shared" si="15"/>
        <v>0</v>
      </c>
      <c r="F50" s="32">
        <f t="shared" si="15"/>
        <v>135234</v>
      </c>
      <c r="G50" s="32">
        <f t="shared" si="15"/>
        <v>0</v>
      </c>
      <c r="H50" s="32">
        <f t="shared" si="15"/>
        <v>0</v>
      </c>
      <c r="I50" s="32">
        <f t="shared" si="15"/>
        <v>129014</v>
      </c>
      <c r="J50" s="32">
        <f t="shared" si="15"/>
        <v>0</v>
      </c>
      <c r="K50" s="32">
        <f t="shared" si="15"/>
        <v>0</v>
      </c>
      <c r="L50" s="32">
        <f t="shared" si="15"/>
        <v>0</v>
      </c>
      <c r="M50" s="32">
        <f t="shared" si="15"/>
        <v>0</v>
      </c>
      <c r="N50" s="32">
        <f t="shared" si="15"/>
        <v>0</v>
      </c>
      <c r="O50" s="32">
        <f>SUM(D50:N50)</f>
        <v>264248</v>
      </c>
      <c r="P50" s="45">
        <f t="shared" si="10"/>
        <v>47.356272401433692</v>
      </c>
      <c r="Q50" s="9"/>
    </row>
    <row r="51" spans="1:120">
      <c r="A51" s="12"/>
      <c r="B51" s="25">
        <v>381</v>
      </c>
      <c r="C51" s="20" t="s">
        <v>58</v>
      </c>
      <c r="D51" s="46">
        <v>0</v>
      </c>
      <c r="E51" s="46">
        <v>0</v>
      </c>
      <c r="F51" s="46">
        <v>135234</v>
      </c>
      <c r="G51" s="46">
        <v>0</v>
      </c>
      <c r="H51" s="46">
        <v>0</v>
      </c>
      <c r="I51" s="46">
        <v>124478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259712</v>
      </c>
      <c r="P51" s="47">
        <f t="shared" si="10"/>
        <v>46.543369175627241</v>
      </c>
      <c r="Q51" s="9"/>
    </row>
    <row r="52" spans="1:120" ht="15.75" thickBot="1">
      <c r="A52" s="12"/>
      <c r="B52" s="25">
        <v>389.4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4536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" si="16">SUM(D52:N52)</f>
        <v>4536</v>
      </c>
      <c r="P52" s="47">
        <f t="shared" si="10"/>
        <v>0.81290322580645158</v>
      </c>
      <c r="Q52" s="9"/>
    </row>
    <row r="53" spans="1:120" ht="16.5" thickBot="1">
      <c r="A53" s="14" t="s">
        <v>48</v>
      </c>
      <c r="B53" s="23"/>
      <c r="C53" s="22"/>
      <c r="D53" s="15">
        <f t="shared" ref="D53:N53" si="17">SUM(D5,D14,D18,D32,D41,D44,D50)</f>
        <v>4168697</v>
      </c>
      <c r="E53" s="15">
        <f t="shared" si="17"/>
        <v>443363</v>
      </c>
      <c r="F53" s="15">
        <f t="shared" si="17"/>
        <v>135234</v>
      </c>
      <c r="G53" s="15">
        <f t="shared" si="17"/>
        <v>1166350</v>
      </c>
      <c r="H53" s="15">
        <f t="shared" si="17"/>
        <v>160</v>
      </c>
      <c r="I53" s="15">
        <f t="shared" si="17"/>
        <v>458220</v>
      </c>
      <c r="J53" s="15">
        <f t="shared" si="17"/>
        <v>0</v>
      </c>
      <c r="K53" s="15">
        <f t="shared" si="17"/>
        <v>0</v>
      </c>
      <c r="L53" s="15">
        <f t="shared" si="17"/>
        <v>0</v>
      </c>
      <c r="M53" s="15">
        <f t="shared" si="17"/>
        <v>0</v>
      </c>
      <c r="N53" s="15">
        <f t="shared" si="17"/>
        <v>0</v>
      </c>
      <c r="O53" s="15">
        <f>SUM(D53:N53)</f>
        <v>6372024</v>
      </c>
      <c r="P53" s="38">
        <f t="shared" si="10"/>
        <v>1141.9397849462366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8" t="s">
        <v>139</v>
      </c>
      <c r="N55" s="48"/>
      <c r="O55" s="48"/>
      <c r="P55" s="43">
        <v>5580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1161841</v>
      </c>
      <c r="E5" s="27">
        <f t="shared" si="0"/>
        <v>383036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1544877</v>
      </c>
      <c r="O5" s="33">
        <f t="shared" ref="O5:O50" si="1">(N5/O$52)</f>
        <v>264.21703437660341</v>
      </c>
      <c r="P5" s="6"/>
    </row>
    <row r="6" spans="1:133">
      <c r="A6" s="12"/>
      <c r="B6" s="25">
        <v>311</v>
      </c>
      <c r="C6" s="20" t="s">
        <v>3</v>
      </c>
      <c r="D6" s="46">
        <v>584959</v>
      </c>
      <c r="E6" s="46">
        <v>383036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967995</v>
      </c>
      <c r="O6" s="47">
        <f t="shared" si="1"/>
        <v>165.5541303232427</v>
      </c>
      <c r="P6" s="9"/>
    </row>
    <row r="7" spans="1:133">
      <c r="A7" s="12"/>
      <c r="B7" s="25">
        <v>312.41000000000003</v>
      </c>
      <c r="C7" s="20" t="s">
        <v>12</v>
      </c>
      <c r="D7" s="46">
        <v>49740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49740</v>
      </c>
      <c r="O7" s="47">
        <f t="shared" si="1"/>
        <v>8.5069266290405334</v>
      </c>
      <c r="P7" s="9"/>
    </row>
    <row r="8" spans="1:133">
      <c r="A8" s="12"/>
      <c r="B8" s="25">
        <v>312.42</v>
      </c>
      <c r="C8" s="20" t="s">
        <v>11</v>
      </c>
      <c r="D8" s="46">
        <v>108222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108222</v>
      </c>
      <c r="O8" s="47">
        <f t="shared" si="1"/>
        <v>18.508978963571064</v>
      </c>
      <c r="P8" s="9"/>
    </row>
    <row r="9" spans="1:133">
      <c r="A9" s="12"/>
      <c r="B9" s="25">
        <v>314.10000000000002</v>
      </c>
      <c r="C9" s="20" t="s">
        <v>13</v>
      </c>
      <c r="D9" s="46">
        <v>259173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259173</v>
      </c>
      <c r="O9" s="47">
        <f t="shared" si="1"/>
        <v>44.325808106721396</v>
      </c>
      <c r="P9" s="9"/>
    </row>
    <row r="10" spans="1:133">
      <c r="A10" s="12"/>
      <c r="B10" s="25">
        <v>314.3</v>
      </c>
      <c r="C10" s="20" t="s">
        <v>14</v>
      </c>
      <c r="D10" s="46">
        <v>70393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70393</v>
      </c>
      <c r="O10" s="47">
        <f t="shared" si="1"/>
        <v>12.039165383957585</v>
      </c>
      <c r="P10" s="9"/>
    </row>
    <row r="11" spans="1:133">
      <c r="A11" s="12"/>
      <c r="B11" s="25">
        <v>314.8</v>
      </c>
      <c r="C11" s="20" t="s">
        <v>16</v>
      </c>
      <c r="D11" s="46">
        <v>4346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4346</v>
      </c>
      <c r="O11" s="47">
        <f t="shared" si="1"/>
        <v>0.74328715580639648</v>
      </c>
      <c r="P11" s="9"/>
    </row>
    <row r="12" spans="1:133">
      <c r="A12" s="12"/>
      <c r="B12" s="25">
        <v>315</v>
      </c>
      <c r="C12" s="20" t="s">
        <v>88</v>
      </c>
      <c r="D12" s="46">
        <v>66683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66683</v>
      </c>
      <c r="O12" s="47">
        <f t="shared" si="1"/>
        <v>11.404651958269199</v>
      </c>
      <c r="P12" s="9"/>
    </row>
    <row r="13" spans="1:133">
      <c r="A13" s="12"/>
      <c r="B13" s="25">
        <v>316</v>
      </c>
      <c r="C13" s="20" t="s">
        <v>89</v>
      </c>
      <c r="D13" s="46">
        <v>18325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18325</v>
      </c>
      <c r="O13" s="47">
        <f t="shared" si="1"/>
        <v>3.134085855994527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SUM(D15:D17)</f>
        <v>365317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365317</v>
      </c>
      <c r="O14" s="45">
        <f t="shared" si="1"/>
        <v>62.479391140755943</v>
      </c>
      <c r="P14" s="10"/>
    </row>
    <row r="15" spans="1:133">
      <c r="A15" s="12"/>
      <c r="B15" s="25">
        <v>322</v>
      </c>
      <c r="C15" s="20" t="s">
        <v>0</v>
      </c>
      <c r="D15" s="46">
        <v>88757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88757</v>
      </c>
      <c r="O15" s="47">
        <f t="shared" si="1"/>
        <v>15.179921327176329</v>
      </c>
      <c r="P15" s="9"/>
    </row>
    <row r="16" spans="1:133">
      <c r="A16" s="12"/>
      <c r="B16" s="25">
        <v>323.10000000000002</v>
      </c>
      <c r="C16" s="20" t="s">
        <v>19</v>
      </c>
      <c r="D16" s="46">
        <v>227238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227238</v>
      </c>
      <c r="O16" s="47">
        <f t="shared" si="1"/>
        <v>38.864032837352489</v>
      </c>
      <c r="P16" s="9"/>
    </row>
    <row r="17" spans="1:16">
      <c r="A17" s="12"/>
      <c r="B17" s="25">
        <v>329</v>
      </c>
      <c r="C17" s="20" t="s">
        <v>21</v>
      </c>
      <c r="D17" s="46">
        <v>49322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49322</v>
      </c>
      <c r="O17" s="47">
        <f t="shared" si="1"/>
        <v>8.4354369762271251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SUM(D19:D30)</f>
        <v>1342793</v>
      </c>
      <c r="E18" s="32">
        <f t="shared" si="5"/>
        <v>0</v>
      </c>
      <c r="F18" s="32">
        <f t="shared" si="5"/>
        <v>0</v>
      </c>
      <c r="G18" s="32">
        <f t="shared" si="5"/>
        <v>1069117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2411910</v>
      </c>
      <c r="O18" s="45">
        <f t="shared" si="1"/>
        <v>412.50384812724474</v>
      </c>
      <c r="P18" s="10"/>
    </row>
    <row r="19" spans="1:16">
      <c r="A19" s="12"/>
      <c r="B19" s="25">
        <v>331.9</v>
      </c>
      <c r="C19" s="20" t="s">
        <v>23</v>
      </c>
      <c r="D19" s="46">
        <v>309657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309657</v>
      </c>
      <c r="O19" s="47">
        <f t="shared" si="1"/>
        <v>52.959979476654695</v>
      </c>
      <c r="P19" s="9"/>
    </row>
    <row r="20" spans="1:16">
      <c r="A20" s="12"/>
      <c r="B20" s="25">
        <v>334.9</v>
      </c>
      <c r="C20" s="20" t="s">
        <v>24</v>
      </c>
      <c r="D20" s="46">
        <v>67931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67931</v>
      </c>
      <c r="O20" s="47">
        <f t="shared" si="1"/>
        <v>11.618094749444159</v>
      </c>
      <c r="P20" s="9"/>
    </row>
    <row r="21" spans="1:16">
      <c r="A21" s="12"/>
      <c r="B21" s="25">
        <v>335.12</v>
      </c>
      <c r="C21" s="20" t="s">
        <v>90</v>
      </c>
      <c r="D21" s="46">
        <v>302845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302845</v>
      </c>
      <c r="O21" s="47">
        <f t="shared" si="1"/>
        <v>51.794937574824694</v>
      </c>
      <c r="P21" s="9"/>
    </row>
    <row r="22" spans="1:16">
      <c r="A22" s="12"/>
      <c r="B22" s="25">
        <v>335.14</v>
      </c>
      <c r="C22" s="20" t="s">
        <v>91</v>
      </c>
      <c r="D22" s="46">
        <v>4386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4386</v>
      </c>
      <c r="O22" s="47">
        <f t="shared" si="1"/>
        <v>0.75012827090815803</v>
      </c>
      <c r="P22" s="9"/>
    </row>
    <row r="23" spans="1:16">
      <c r="A23" s="12"/>
      <c r="B23" s="25">
        <v>335.15</v>
      </c>
      <c r="C23" s="20" t="s">
        <v>92</v>
      </c>
      <c r="D23" s="46">
        <v>1575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1575</v>
      </c>
      <c r="O23" s="47">
        <f t="shared" si="1"/>
        <v>0.26936890713186251</v>
      </c>
      <c r="P23" s="9"/>
    </row>
    <row r="24" spans="1:16">
      <c r="A24" s="12"/>
      <c r="B24" s="25">
        <v>335.18</v>
      </c>
      <c r="C24" s="20" t="s">
        <v>93</v>
      </c>
      <c r="D24" s="46">
        <v>330957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330957</v>
      </c>
      <c r="O24" s="47">
        <f t="shared" si="1"/>
        <v>56.602873268342741</v>
      </c>
      <c r="P24" s="9"/>
    </row>
    <row r="25" spans="1:16">
      <c r="A25" s="12"/>
      <c r="B25" s="25">
        <v>335.49</v>
      </c>
      <c r="C25" s="20" t="s">
        <v>29</v>
      </c>
      <c r="D25" s="46">
        <v>95716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95716</v>
      </c>
      <c r="O25" s="47">
        <f t="shared" si="1"/>
        <v>16.370104327005301</v>
      </c>
      <c r="P25" s="9"/>
    </row>
    <row r="26" spans="1:16">
      <c r="A26" s="12"/>
      <c r="B26" s="25">
        <v>337.3</v>
      </c>
      <c r="C26" s="20" t="s">
        <v>31</v>
      </c>
      <c r="D26" s="46">
        <v>0</v>
      </c>
      <c r="E26" s="46">
        <v>0</v>
      </c>
      <c r="F26" s="46">
        <v>0</v>
      </c>
      <c r="G26" s="46">
        <v>1069117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1069117</v>
      </c>
      <c r="O26" s="47">
        <f t="shared" si="1"/>
        <v>182.84881135625108</v>
      </c>
      <c r="P26" s="9"/>
    </row>
    <row r="27" spans="1:16">
      <c r="A27" s="12"/>
      <c r="B27" s="25">
        <v>337.5</v>
      </c>
      <c r="C27" s="20" t="s">
        <v>76</v>
      </c>
      <c r="D27" s="46">
        <v>43046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43046</v>
      </c>
      <c r="O27" s="47">
        <f t="shared" si="1"/>
        <v>7.3620660167607319</v>
      </c>
      <c r="P27" s="9"/>
    </row>
    <row r="28" spans="1:16">
      <c r="A28" s="12"/>
      <c r="B28" s="25">
        <v>337.9</v>
      </c>
      <c r="C28" s="20" t="s">
        <v>102</v>
      </c>
      <c r="D28" s="46">
        <v>1231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1231</v>
      </c>
      <c r="O28" s="47">
        <f t="shared" si="1"/>
        <v>0.21053531725671285</v>
      </c>
      <c r="P28" s="9"/>
    </row>
    <row r="29" spans="1:16">
      <c r="A29" s="12"/>
      <c r="B29" s="25">
        <v>338</v>
      </c>
      <c r="C29" s="20" t="s">
        <v>34</v>
      </c>
      <c r="D29" s="46">
        <v>15457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15457</v>
      </c>
      <c r="O29" s="47">
        <f t="shared" si="1"/>
        <v>2.6435779031982212</v>
      </c>
      <c r="P29" s="9"/>
    </row>
    <row r="30" spans="1:16">
      <c r="A30" s="12"/>
      <c r="B30" s="25">
        <v>339</v>
      </c>
      <c r="C30" s="20" t="s">
        <v>35</v>
      </c>
      <c r="D30" s="46">
        <v>169992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169992</v>
      </c>
      <c r="O30" s="47">
        <f t="shared" si="1"/>
        <v>29.073370959466391</v>
      </c>
      <c r="P30" s="9"/>
    </row>
    <row r="31" spans="1:16" ht="15.75">
      <c r="A31" s="29" t="s">
        <v>40</v>
      </c>
      <c r="B31" s="30"/>
      <c r="C31" s="31"/>
      <c r="D31" s="32">
        <f t="shared" ref="D31:M31" si="8">SUM(D32:D38)</f>
        <v>884295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354534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1238829</v>
      </c>
      <c r="O31" s="45">
        <f t="shared" si="1"/>
        <v>211.87429451000514</v>
      </c>
      <c r="P31" s="10"/>
    </row>
    <row r="32" spans="1:16">
      <c r="A32" s="12"/>
      <c r="B32" s="25">
        <v>341.9</v>
      </c>
      <c r="C32" s="20" t="s">
        <v>94</v>
      </c>
      <c r="D32" s="46">
        <v>8243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9">SUM(D32:M32)</f>
        <v>8243</v>
      </c>
      <c r="O32" s="47">
        <f t="shared" si="1"/>
        <v>1.409782794595519</v>
      </c>
      <c r="P32" s="9"/>
    </row>
    <row r="33" spans="1:16">
      <c r="A33" s="12"/>
      <c r="B33" s="25">
        <v>343.4</v>
      </c>
      <c r="C33" s="20" t="s">
        <v>44</v>
      </c>
      <c r="D33" s="46">
        <v>631542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631542</v>
      </c>
      <c r="O33" s="47">
        <f t="shared" si="1"/>
        <v>108.01128783991791</v>
      </c>
      <c r="P33" s="9"/>
    </row>
    <row r="34" spans="1:16">
      <c r="A34" s="12"/>
      <c r="B34" s="25">
        <v>343.6</v>
      </c>
      <c r="C34" s="20" t="s">
        <v>45</v>
      </c>
      <c r="D34" s="46">
        <v>200539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200539</v>
      </c>
      <c r="O34" s="47">
        <f t="shared" si="1"/>
        <v>34.297759534804172</v>
      </c>
      <c r="P34" s="9"/>
    </row>
    <row r="35" spans="1:16">
      <c r="A35" s="12"/>
      <c r="B35" s="25">
        <v>343.7</v>
      </c>
      <c r="C35" s="20" t="s">
        <v>122</v>
      </c>
      <c r="D35" s="46">
        <v>24598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24598</v>
      </c>
      <c r="O35" s="47">
        <f t="shared" si="1"/>
        <v>4.2069437318282876</v>
      </c>
      <c r="P35" s="9"/>
    </row>
    <row r="36" spans="1:16">
      <c r="A36" s="12"/>
      <c r="B36" s="25">
        <v>343.8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211492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211492</v>
      </c>
      <c r="O36" s="47">
        <f t="shared" si="1"/>
        <v>36.171027877544041</v>
      </c>
      <c r="P36" s="9"/>
    </row>
    <row r="37" spans="1:16">
      <c r="A37" s="12"/>
      <c r="B37" s="25">
        <v>347.2</v>
      </c>
      <c r="C37" s="20" t="s">
        <v>47</v>
      </c>
      <c r="D37" s="46">
        <v>19373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19373</v>
      </c>
      <c r="O37" s="47">
        <f t="shared" si="1"/>
        <v>3.3133230716606805</v>
      </c>
      <c r="P37" s="9"/>
    </row>
    <row r="38" spans="1:16">
      <c r="A38" s="12"/>
      <c r="B38" s="25">
        <v>347.9</v>
      </c>
      <c r="C38" s="20" t="s">
        <v>85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143042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143042</v>
      </c>
      <c r="O38" s="47">
        <f t="shared" si="1"/>
        <v>24.464169659654523</v>
      </c>
      <c r="P38" s="9"/>
    </row>
    <row r="39" spans="1:16" ht="15.75">
      <c r="A39" s="29" t="s">
        <v>41</v>
      </c>
      <c r="B39" s="30"/>
      <c r="C39" s="31"/>
      <c r="D39" s="32">
        <f t="shared" ref="D39:M39" si="10">SUM(D40:D41)</f>
        <v>83977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50" si="11">SUM(D39:M39)</f>
        <v>83977</v>
      </c>
      <c r="O39" s="45">
        <f t="shared" si="1"/>
        <v>14.362408072515819</v>
      </c>
      <c r="P39" s="10"/>
    </row>
    <row r="40" spans="1:16">
      <c r="A40" s="13"/>
      <c r="B40" s="39">
        <v>351.1</v>
      </c>
      <c r="C40" s="21" t="s">
        <v>50</v>
      </c>
      <c r="D40" s="46">
        <v>4914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4914</v>
      </c>
      <c r="O40" s="47">
        <f t="shared" si="1"/>
        <v>0.84043099025141099</v>
      </c>
      <c r="P40" s="9"/>
    </row>
    <row r="41" spans="1:16">
      <c r="A41" s="13"/>
      <c r="B41" s="39">
        <v>354</v>
      </c>
      <c r="C41" s="21" t="s">
        <v>51</v>
      </c>
      <c r="D41" s="46">
        <v>79063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79063</v>
      </c>
      <c r="O41" s="47">
        <f t="shared" si="1"/>
        <v>13.521977082264408</v>
      </c>
      <c r="P41" s="9"/>
    </row>
    <row r="42" spans="1:16" ht="15.75">
      <c r="A42" s="29" t="s">
        <v>4</v>
      </c>
      <c r="B42" s="30"/>
      <c r="C42" s="31"/>
      <c r="D42" s="32">
        <f t="shared" ref="D42:M42" si="12">SUM(D43:D46)</f>
        <v>186416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3746</v>
      </c>
      <c r="I42" s="32">
        <f t="shared" si="12"/>
        <v>6157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1"/>
        <v>196319</v>
      </c>
      <c r="O42" s="45">
        <f t="shared" si="1"/>
        <v>33.576021891568324</v>
      </c>
      <c r="P42" s="10"/>
    </row>
    <row r="43" spans="1:16">
      <c r="A43" s="12"/>
      <c r="B43" s="25">
        <v>361.1</v>
      </c>
      <c r="C43" s="20" t="s">
        <v>52</v>
      </c>
      <c r="D43" s="46">
        <v>13964</v>
      </c>
      <c r="E43" s="46">
        <v>0</v>
      </c>
      <c r="F43" s="46">
        <v>0</v>
      </c>
      <c r="G43" s="46">
        <v>0</v>
      </c>
      <c r="H43" s="46">
        <v>3746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17710</v>
      </c>
      <c r="O43" s="47">
        <f t="shared" si="1"/>
        <v>3.0289037113049426</v>
      </c>
      <c r="P43" s="9"/>
    </row>
    <row r="44" spans="1:16">
      <c r="A44" s="12"/>
      <c r="B44" s="25">
        <v>362</v>
      </c>
      <c r="C44" s="20" t="s">
        <v>54</v>
      </c>
      <c r="D44" s="46">
        <v>95415</v>
      </c>
      <c r="E44" s="46">
        <v>0</v>
      </c>
      <c r="F44" s="46">
        <v>0</v>
      </c>
      <c r="G44" s="46">
        <v>0</v>
      </c>
      <c r="H44" s="46">
        <v>0</v>
      </c>
      <c r="I44" s="46">
        <v>5957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101372</v>
      </c>
      <c r="O44" s="47">
        <f t="shared" si="1"/>
        <v>17.337438002394389</v>
      </c>
      <c r="P44" s="9"/>
    </row>
    <row r="45" spans="1:16">
      <c r="A45" s="12"/>
      <c r="B45" s="25">
        <v>366</v>
      </c>
      <c r="C45" s="20" t="s">
        <v>56</v>
      </c>
      <c r="D45" s="46">
        <v>6800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6800</v>
      </c>
      <c r="O45" s="47">
        <f t="shared" si="1"/>
        <v>1.1629895672994699</v>
      </c>
      <c r="P45" s="9"/>
    </row>
    <row r="46" spans="1:16">
      <c r="A46" s="12"/>
      <c r="B46" s="25">
        <v>369.9</v>
      </c>
      <c r="C46" s="20" t="s">
        <v>57</v>
      </c>
      <c r="D46" s="46">
        <v>70237</v>
      </c>
      <c r="E46" s="46">
        <v>0</v>
      </c>
      <c r="F46" s="46">
        <v>0</v>
      </c>
      <c r="G46" s="46">
        <v>0</v>
      </c>
      <c r="H46" s="46">
        <v>0</v>
      </c>
      <c r="I46" s="46">
        <v>200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70437</v>
      </c>
      <c r="O46" s="47">
        <f t="shared" si="1"/>
        <v>12.046690610569522</v>
      </c>
      <c r="P46" s="9"/>
    </row>
    <row r="47" spans="1:16" ht="15.75">
      <c r="A47" s="29" t="s">
        <v>42</v>
      </c>
      <c r="B47" s="30"/>
      <c r="C47" s="31"/>
      <c r="D47" s="32">
        <f t="shared" ref="D47:M47" si="13">SUM(D48:D49)</f>
        <v>0</v>
      </c>
      <c r="E47" s="32">
        <f t="shared" si="13"/>
        <v>0</v>
      </c>
      <c r="F47" s="32">
        <f t="shared" si="13"/>
        <v>135234</v>
      </c>
      <c r="G47" s="32">
        <f t="shared" si="13"/>
        <v>0</v>
      </c>
      <c r="H47" s="32">
        <f t="shared" si="13"/>
        <v>0</v>
      </c>
      <c r="I47" s="32">
        <f t="shared" si="13"/>
        <v>108675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1"/>
        <v>243909</v>
      </c>
      <c r="O47" s="45">
        <f t="shared" si="1"/>
        <v>41.715238583889175</v>
      </c>
      <c r="P47" s="9"/>
    </row>
    <row r="48" spans="1:16">
      <c r="A48" s="12"/>
      <c r="B48" s="25">
        <v>381</v>
      </c>
      <c r="C48" s="20" t="s">
        <v>58</v>
      </c>
      <c r="D48" s="46">
        <v>0</v>
      </c>
      <c r="E48" s="46">
        <v>0</v>
      </c>
      <c r="F48" s="46">
        <v>135234</v>
      </c>
      <c r="G48" s="46">
        <v>0</v>
      </c>
      <c r="H48" s="46">
        <v>0</v>
      </c>
      <c r="I48" s="46">
        <v>104119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239353</v>
      </c>
      <c r="O48" s="47">
        <f t="shared" si="1"/>
        <v>40.936035573798527</v>
      </c>
      <c r="P48" s="9"/>
    </row>
    <row r="49" spans="1:119" ht="15.75" thickBot="1">
      <c r="A49" s="12"/>
      <c r="B49" s="25">
        <v>389.4</v>
      </c>
      <c r="C49" s="20" t="s">
        <v>96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4556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4556</v>
      </c>
      <c r="O49" s="47">
        <f t="shared" si="1"/>
        <v>0.77920301009064474</v>
      </c>
      <c r="P49" s="9"/>
    </row>
    <row r="50" spans="1:119" ht="16.5" thickBot="1">
      <c r="A50" s="14" t="s">
        <v>48</v>
      </c>
      <c r="B50" s="23"/>
      <c r="C50" s="22"/>
      <c r="D50" s="15">
        <f t="shared" ref="D50:M50" si="14">SUM(D5,D14,D18,D31,D39,D42,D47)</f>
        <v>4024639</v>
      </c>
      <c r="E50" s="15">
        <f t="shared" si="14"/>
        <v>383036</v>
      </c>
      <c r="F50" s="15">
        <f t="shared" si="14"/>
        <v>135234</v>
      </c>
      <c r="G50" s="15">
        <f t="shared" si="14"/>
        <v>1069117</v>
      </c>
      <c r="H50" s="15">
        <f t="shared" si="14"/>
        <v>3746</v>
      </c>
      <c r="I50" s="15">
        <f t="shared" si="14"/>
        <v>469366</v>
      </c>
      <c r="J50" s="15">
        <f t="shared" si="14"/>
        <v>0</v>
      </c>
      <c r="K50" s="15">
        <f t="shared" si="14"/>
        <v>0</v>
      </c>
      <c r="L50" s="15">
        <f t="shared" si="14"/>
        <v>0</v>
      </c>
      <c r="M50" s="15">
        <f t="shared" si="14"/>
        <v>0</v>
      </c>
      <c r="N50" s="15">
        <f t="shared" si="11"/>
        <v>6085138</v>
      </c>
      <c r="O50" s="38">
        <f t="shared" si="1"/>
        <v>1040.7282367025825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123</v>
      </c>
      <c r="M52" s="48"/>
      <c r="N52" s="48"/>
      <c r="O52" s="43">
        <v>5847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79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1164787</v>
      </c>
      <c r="E5" s="27">
        <f t="shared" si="0"/>
        <v>0</v>
      </c>
      <c r="F5" s="27">
        <f t="shared" si="0"/>
        <v>0</v>
      </c>
      <c r="G5" s="27">
        <f t="shared" si="0"/>
        <v>418317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1583104</v>
      </c>
      <c r="O5" s="33">
        <f t="shared" ref="O5:O36" si="1">(N5/O$55)</f>
        <v>268.00474013881836</v>
      </c>
      <c r="P5" s="6"/>
    </row>
    <row r="6" spans="1:133">
      <c r="A6" s="12"/>
      <c r="B6" s="25">
        <v>311</v>
      </c>
      <c r="C6" s="20" t="s">
        <v>3</v>
      </c>
      <c r="D6" s="46">
        <v>550810</v>
      </c>
      <c r="E6" s="46">
        <v>0</v>
      </c>
      <c r="F6" s="46">
        <v>0</v>
      </c>
      <c r="G6" s="46">
        <v>418317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969127</v>
      </c>
      <c r="O6" s="47">
        <f t="shared" si="1"/>
        <v>164.06416116471982</v>
      </c>
      <c r="P6" s="9"/>
    </row>
    <row r="7" spans="1:133">
      <c r="A7" s="12"/>
      <c r="B7" s="25">
        <v>312.41000000000003</v>
      </c>
      <c r="C7" s="20" t="s">
        <v>12</v>
      </c>
      <c r="D7" s="46">
        <v>61096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61096</v>
      </c>
      <c r="O7" s="47">
        <f t="shared" si="1"/>
        <v>10.34298290164212</v>
      </c>
      <c r="P7" s="9"/>
    </row>
    <row r="8" spans="1:133">
      <c r="A8" s="12"/>
      <c r="B8" s="25">
        <v>312.42</v>
      </c>
      <c r="C8" s="20" t="s">
        <v>11</v>
      </c>
      <c r="D8" s="46">
        <v>131691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131691</v>
      </c>
      <c r="O8" s="47">
        <f t="shared" si="1"/>
        <v>22.294057897409854</v>
      </c>
      <c r="P8" s="9"/>
    </row>
    <row r="9" spans="1:133">
      <c r="A9" s="12"/>
      <c r="B9" s="25">
        <v>314.10000000000002</v>
      </c>
      <c r="C9" s="20" t="s">
        <v>13</v>
      </c>
      <c r="D9" s="46">
        <v>260762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260762</v>
      </c>
      <c r="O9" s="47">
        <f t="shared" si="1"/>
        <v>44.144574233959709</v>
      </c>
      <c r="P9" s="9"/>
    </row>
    <row r="10" spans="1:133">
      <c r="A10" s="12"/>
      <c r="B10" s="25">
        <v>314.3</v>
      </c>
      <c r="C10" s="20" t="s">
        <v>14</v>
      </c>
      <c r="D10" s="46">
        <v>71612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71612</v>
      </c>
      <c r="O10" s="47">
        <f t="shared" si="1"/>
        <v>12.123243609277129</v>
      </c>
      <c r="P10" s="9"/>
    </row>
    <row r="11" spans="1:133">
      <c r="A11" s="12"/>
      <c r="B11" s="25">
        <v>314.8</v>
      </c>
      <c r="C11" s="20" t="s">
        <v>16</v>
      </c>
      <c r="D11" s="46">
        <v>5201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5201</v>
      </c>
      <c r="O11" s="47">
        <f t="shared" si="1"/>
        <v>0.88048078550871844</v>
      </c>
      <c r="P11" s="9"/>
    </row>
    <row r="12" spans="1:133">
      <c r="A12" s="12"/>
      <c r="B12" s="25">
        <v>315</v>
      </c>
      <c r="C12" s="20" t="s">
        <v>88</v>
      </c>
      <c r="D12" s="46">
        <v>74649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74649</v>
      </c>
      <c r="O12" s="47">
        <f t="shared" si="1"/>
        <v>12.637379380396141</v>
      </c>
      <c r="P12" s="9"/>
    </row>
    <row r="13" spans="1:133">
      <c r="A13" s="12"/>
      <c r="B13" s="25">
        <v>316</v>
      </c>
      <c r="C13" s="20" t="s">
        <v>89</v>
      </c>
      <c r="D13" s="46">
        <v>8966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8966</v>
      </c>
      <c r="O13" s="47">
        <f t="shared" si="1"/>
        <v>1.5178601659048587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504413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504413</v>
      </c>
      <c r="O14" s="45">
        <f t="shared" si="1"/>
        <v>85.392415777890633</v>
      </c>
      <c r="P14" s="10"/>
    </row>
    <row r="15" spans="1:133">
      <c r="A15" s="12"/>
      <c r="B15" s="25">
        <v>322</v>
      </c>
      <c r="C15" s="20" t="s">
        <v>0</v>
      </c>
      <c r="D15" s="46">
        <v>43721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43721</v>
      </c>
      <c r="O15" s="47">
        <f t="shared" si="1"/>
        <v>7.4015574741831722</v>
      </c>
      <c r="P15" s="9"/>
    </row>
    <row r="16" spans="1:133">
      <c r="A16" s="12"/>
      <c r="B16" s="25">
        <v>323.10000000000002</v>
      </c>
      <c r="C16" s="20" t="s">
        <v>19</v>
      </c>
      <c r="D16" s="46">
        <v>238955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238955</v>
      </c>
      <c r="O16" s="47">
        <f t="shared" si="1"/>
        <v>40.452852547824612</v>
      </c>
      <c r="P16" s="9"/>
    </row>
    <row r="17" spans="1:16">
      <c r="A17" s="12"/>
      <c r="B17" s="25">
        <v>323.3</v>
      </c>
      <c r="C17" s="20" t="s">
        <v>75</v>
      </c>
      <c r="D17" s="46">
        <v>194608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194608</v>
      </c>
      <c r="O17" s="47">
        <f t="shared" si="1"/>
        <v>32.945319112916877</v>
      </c>
      <c r="P17" s="9"/>
    </row>
    <row r="18" spans="1:16">
      <c r="A18" s="12"/>
      <c r="B18" s="25">
        <v>323.7</v>
      </c>
      <c r="C18" s="20" t="s">
        <v>20</v>
      </c>
      <c r="D18" s="46">
        <v>492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492</v>
      </c>
      <c r="O18" s="47">
        <f t="shared" si="1"/>
        <v>8.3291010665312346E-2</v>
      </c>
      <c r="P18" s="9"/>
    </row>
    <row r="19" spans="1:16">
      <c r="A19" s="12"/>
      <c r="B19" s="25">
        <v>329</v>
      </c>
      <c r="C19" s="20" t="s">
        <v>21</v>
      </c>
      <c r="D19" s="46">
        <v>26637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26637</v>
      </c>
      <c r="O19" s="47">
        <f t="shared" si="1"/>
        <v>4.5093956323006603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SUM(D21:D32)</f>
        <v>1366200</v>
      </c>
      <c r="E20" s="32">
        <f t="shared" si="5"/>
        <v>0</v>
      </c>
      <c r="F20" s="32">
        <f t="shared" si="5"/>
        <v>0</v>
      </c>
      <c r="G20" s="32">
        <f t="shared" si="5"/>
        <v>690261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2056461</v>
      </c>
      <c r="O20" s="45">
        <f t="shared" si="1"/>
        <v>348.13966480446925</v>
      </c>
      <c r="P20" s="10"/>
    </row>
    <row r="21" spans="1:16">
      <c r="A21" s="12"/>
      <c r="B21" s="25">
        <v>331.9</v>
      </c>
      <c r="C21" s="20" t="s">
        <v>23</v>
      </c>
      <c r="D21" s="46">
        <v>5571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5571</v>
      </c>
      <c r="O21" s="47">
        <f t="shared" si="1"/>
        <v>0.94311833417978674</v>
      </c>
      <c r="P21" s="9"/>
    </row>
    <row r="22" spans="1:16">
      <c r="A22" s="12"/>
      <c r="B22" s="25">
        <v>334.9</v>
      </c>
      <c r="C22" s="20" t="s">
        <v>24</v>
      </c>
      <c r="D22" s="46">
        <v>107205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107205</v>
      </c>
      <c r="O22" s="47">
        <f t="shared" si="1"/>
        <v>18.148806500761808</v>
      </c>
      <c r="P22" s="9"/>
    </row>
    <row r="23" spans="1:16">
      <c r="A23" s="12"/>
      <c r="B23" s="25">
        <v>335.12</v>
      </c>
      <c r="C23" s="20" t="s">
        <v>90</v>
      </c>
      <c r="D23" s="46">
        <v>323549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323549</v>
      </c>
      <c r="O23" s="47">
        <f t="shared" si="1"/>
        <v>54.773827662095819</v>
      </c>
      <c r="P23" s="9"/>
    </row>
    <row r="24" spans="1:16">
      <c r="A24" s="12"/>
      <c r="B24" s="25">
        <v>335.14</v>
      </c>
      <c r="C24" s="20" t="s">
        <v>91</v>
      </c>
      <c r="D24" s="46">
        <v>4655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4655</v>
      </c>
      <c r="O24" s="47">
        <f t="shared" si="1"/>
        <v>0.78804807855087189</v>
      </c>
      <c r="P24" s="9"/>
    </row>
    <row r="25" spans="1:16">
      <c r="A25" s="12"/>
      <c r="B25" s="25">
        <v>335.15</v>
      </c>
      <c r="C25" s="20" t="s">
        <v>92</v>
      </c>
      <c r="D25" s="46">
        <v>1771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1771</v>
      </c>
      <c r="O25" s="47">
        <f t="shared" si="1"/>
        <v>0.29981378026070765</v>
      </c>
      <c r="P25" s="9"/>
    </row>
    <row r="26" spans="1:16">
      <c r="A26" s="12"/>
      <c r="B26" s="25">
        <v>335.18</v>
      </c>
      <c r="C26" s="20" t="s">
        <v>93</v>
      </c>
      <c r="D26" s="46">
        <v>448617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448617</v>
      </c>
      <c r="O26" s="47">
        <f t="shared" si="1"/>
        <v>75.946673438293544</v>
      </c>
      <c r="P26" s="9"/>
    </row>
    <row r="27" spans="1:16">
      <c r="A27" s="12"/>
      <c r="B27" s="25">
        <v>335.49</v>
      </c>
      <c r="C27" s="20" t="s">
        <v>29</v>
      </c>
      <c r="D27" s="46">
        <v>102339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102339</v>
      </c>
      <c r="O27" s="47">
        <f t="shared" si="1"/>
        <v>17.325038090401218</v>
      </c>
      <c r="P27" s="9"/>
    </row>
    <row r="28" spans="1:16">
      <c r="A28" s="12"/>
      <c r="B28" s="25">
        <v>337.3</v>
      </c>
      <c r="C28" s="20" t="s">
        <v>31</v>
      </c>
      <c r="D28" s="46">
        <v>0</v>
      </c>
      <c r="E28" s="46">
        <v>0</v>
      </c>
      <c r="F28" s="46">
        <v>0</v>
      </c>
      <c r="G28" s="46">
        <v>690261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690261</v>
      </c>
      <c r="O28" s="47">
        <f t="shared" si="1"/>
        <v>116.85474860335195</v>
      </c>
      <c r="P28" s="9"/>
    </row>
    <row r="29" spans="1:16">
      <c r="A29" s="12"/>
      <c r="B29" s="25">
        <v>337.5</v>
      </c>
      <c r="C29" s="20" t="s">
        <v>76</v>
      </c>
      <c r="D29" s="46">
        <v>51354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51354</v>
      </c>
      <c r="O29" s="47">
        <f t="shared" si="1"/>
        <v>8.6937531742001024</v>
      </c>
      <c r="P29" s="9"/>
    </row>
    <row r="30" spans="1:16">
      <c r="A30" s="12"/>
      <c r="B30" s="25">
        <v>337.7</v>
      </c>
      <c r="C30" s="20" t="s">
        <v>33</v>
      </c>
      <c r="D30" s="46">
        <v>136548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136548</v>
      </c>
      <c r="O30" s="47">
        <f t="shared" si="1"/>
        <v>23.116302691721685</v>
      </c>
      <c r="P30" s="9"/>
    </row>
    <row r="31" spans="1:16">
      <c r="A31" s="12"/>
      <c r="B31" s="25">
        <v>338</v>
      </c>
      <c r="C31" s="20" t="s">
        <v>34</v>
      </c>
      <c r="D31" s="46">
        <v>16056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16056</v>
      </c>
      <c r="O31" s="47">
        <f t="shared" si="1"/>
        <v>2.7181310309801932</v>
      </c>
      <c r="P31" s="9"/>
    </row>
    <row r="32" spans="1:16">
      <c r="A32" s="12"/>
      <c r="B32" s="25">
        <v>339</v>
      </c>
      <c r="C32" s="20" t="s">
        <v>35</v>
      </c>
      <c r="D32" s="46">
        <v>168535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168535</v>
      </c>
      <c r="O32" s="47">
        <f t="shared" si="1"/>
        <v>28.531403419671577</v>
      </c>
      <c r="P32" s="9"/>
    </row>
    <row r="33" spans="1:16" ht="15.75">
      <c r="A33" s="29" t="s">
        <v>40</v>
      </c>
      <c r="B33" s="30"/>
      <c r="C33" s="31"/>
      <c r="D33" s="32">
        <f t="shared" ref="D33:M33" si="8">SUM(D34:D39)</f>
        <v>669792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322482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992274</v>
      </c>
      <c r="O33" s="45">
        <f t="shared" si="1"/>
        <v>167.98273235144742</v>
      </c>
      <c r="P33" s="10"/>
    </row>
    <row r="34" spans="1:16">
      <c r="A34" s="12"/>
      <c r="B34" s="25">
        <v>341.9</v>
      </c>
      <c r="C34" s="20" t="s">
        <v>94</v>
      </c>
      <c r="D34" s="46">
        <v>7437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9">SUM(D34:M34)</f>
        <v>7437</v>
      </c>
      <c r="O34" s="47">
        <f t="shared" si="1"/>
        <v>1.2590147282884714</v>
      </c>
      <c r="P34" s="9"/>
    </row>
    <row r="35" spans="1:16">
      <c r="A35" s="12"/>
      <c r="B35" s="25">
        <v>343.4</v>
      </c>
      <c r="C35" s="20" t="s">
        <v>44</v>
      </c>
      <c r="D35" s="46">
        <v>614844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614844</v>
      </c>
      <c r="O35" s="47">
        <f t="shared" si="1"/>
        <v>104.08735398679532</v>
      </c>
      <c r="P35" s="9"/>
    </row>
    <row r="36" spans="1:16">
      <c r="A36" s="12"/>
      <c r="B36" s="25">
        <v>343.8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184735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184735</v>
      </c>
      <c r="O36" s="47">
        <f t="shared" si="1"/>
        <v>31.273912307431861</v>
      </c>
      <c r="P36" s="9"/>
    </row>
    <row r="37" spans="1:16">
      <c r="A37" s="12"/>
      <c r="B37" s="25">
        <v>347.2</v>
      </c>
      <c r="C37" s="20" t="s">
        <v>47</v>
      </c>
      <c r="D37" s="46">
        <v>22530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22530</v>
      </c>
      <c r="O37" s="47">
        <f t="shared" ref="O37:O53" si="10">(N37/O$55)</f>
        <v>3.8141188420518031</v>
      </c>
      <c r="P37" s="9"/>
    </row>
    <row r="38" spans="1:16">
      <c r="A38" s="12"/>
      <c r="B38" s="25">
        <v>347.9</v>
      </c>
      <c r="C38" s="20" t="s">
        <v>85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137747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137747</v>
      </c>
      <c r="O38" s="47">
        <f t="shared" si="10"/>
        <v>23.319282207550366</v>
      </c>
      <c r="P38" s="9"/>
    </row>
    <row r="39" spans="1:16">
      <c r="A39" s="12"/>
      <c r="B39" s="25">
        <v>349</v>
      </c>
      <c r="C39" s="20" t="s">
        <v>1</v>
      </c>
      <c r="D39" s="46">
        <v>24981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24981</v>
      </c>
      <c r="O39" s="47">
        <f t="shared" si="10"/>
        <v>4.2290502793296092</v>
      </c>
      <c r="P39" s="9"/>
    </row>
    <row r="40" spans="1:16" ht="15.75">
      <c r="A40" s="29" t="s">
        <v>41</v>
      </c>
      <c r="B40" s="30"/>
      <c r="C40" s="31"/>
      <c r="D40" s="32">
        <f t="shared" ref="D40:M40" si="11">SUM(D41:D42)</f>
        <v>101458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ref="N40:N53" si="12">SUM(D40:M40)</f>
        <v>101458</v>
      </c>
      <c r="O40" s="45">
        <f t="shared" si="10"/>
        <v>17.175893008295244</v>
      </c>
      <c r="P40" s="10"/>
    </row>
    <row r="41" spans="1:16">
      <c r="A41" s="13"/>
      <c r="B41" s="39">
        <v>351.1</v>
      </c>
      <c r="C41" s="21" t="s">
        <v>50</v>
      </c>
      <c r="D41" s="46">
        <v>4181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4181</v>
      </c>
      <c r="O41" s="47">
        <f t="shared" si="10"/>
        <v>0.70780429998307093</v>
      </c>
      <c r="P41" s="9"/>
    </row>
    <row r="42" spans="1:16">
      <c r="A42" s="13"/>
      <c r="B42" s="39">
        <v>354</v>
      </c>
      <c r="C42" s="21" t="s">
        <v>51</v>
      </c>
      <c r="D42" s="46">
        <v>97277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97277</v>
      </c>
      <c r="O42" s="47">
        <f t="shared" si="10"/>
        <v>16.468088708312173</v>
      </c>
      <c r="P42" s="9"/>
    </row>
    <row r="43" spans="1:16" ht="15.75">
      <c r="A43" s="29" t="s">
        <v>4</v>
      </c>
      <c r="B43" s="30"/>
      <c r="C43" s="31"/>
      <c r="D43" s="32">
        <f t="shared" ref="D43:M43" si="13">SUM(D44:D47)</f>
        <v>228674</v>
      </c>
      <c r="E43" s="32">
        <f t="shared" si="13"/>
        <v>0</v>
      </c>
      <c r="F43" s="32">
        <f t="shared" si="13"/>
        <v>0</v>
      </c>
      <c r="G43" s="32">
        <f t="shared" si="13"/>
        <v>0</v>
      </c>
      <c r="H43" s="32">
        <f t="shared" si="13"/>
        <v>9565</v>
      </c>
      <c r="I43" s="32">
        <f t="shared" si="13"/>
        <v>0</v>
      </c>
      <c r="J43" s="32">
        <f t="shared" si="13"/>
        <v>0</v>
      </c>
      <c r="K43" s="32">
        <f t="shared" si="13"/>
        <v>0</v>
      </c>
      <c r="L43" s="32">
        <f t="shared" si="13"/>
        <v>0</v>
      </c>
      <c r="M43" s="32">
        <f t="shared" si="13"/>
        <v>0</v>
      </c>
      <c r="N43" s="32">
        <f t="shared" si="12"/>
        <v>238239</v>
      </c>
      <c r="O43" s="45">
        <f t="shared" si="10"/>
        <v>40.331640426612495</v>
      </c>
      <c r="P43" s="10"/>
    </row>
    <row r="44" spans="1:16">
      <c r="A44" s="12"/>
      <c r="B44" s="25">
        <v>361.1</v>
      </c>
      <c r="C44" s="20" t="s">
        <v>52</v>
      </c>
      <c r="D44" s="46">
        <v>23004</v>
      </c>
      <c r="E44" s="46">
        <v>0</v>
      </c>
      <c r="F44" s="46">
        <v>0</v>
      </c>
      <c r="G44" s="46">
        <v>0</v>
      </c>
      <c r="H44" s="46">
        <v>9565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32569</v>
      </c>
      <c r="O44" s="47">
        <f t="shared" si="10"/>
        <v>5.5136278991027599</v>
      </c>
      <c r="P44" s="9"/>
    </row>
    <row r="45" spans="1:16">
      <c r="A45" s="12"/>
      <c r="B45" s="25">
        <v>362</v>
      </c>
      <c r="C45" s="20" t="s">
        <v>54</v>
      </c>
      <c r="D45" s="46">
        <v>98924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98924</v>
      </c>
      <c r="O45" s="47">
        <f t="shared" si="10"/>
        <v>16.746910445234466</v>
      </c>
      <c r="P45" s="9"/>
    </row>
    <row r="46" spans="1:16">
      <c r="A46" s="12"/>
      <c r="B46" s="25">
        <v>366</v>
      </c>
      <c r="C46" s="20" t="s">
        <v>56</v>
      </c>
      <c r="D46" s="46">
        <v>24865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24865</v>
      </c>
      <c r="O46" s="47">
        <f t="shared" si="10"/>
        <v>4.209412561367869</v>
      </c>
      <c r="P46" s="9"/>
    </row>
    <row r="47" spans="1:16">
      <c r="A47" s="12"/>
      <c r="B47" s="25">
        <v>369.9</v>
      </c>
      <c r="C47" s="20" t="s">
        <v>57</v>
      </c>
      <c r="D47" s="46">
        <v>81881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81881</v>
      </c>
      <c r="O47" s="47">
        <f t="shared" si="10"/>
        <v>13.861689520907397</v>
      </c>
      <c r="P47" s="9"/>
    </row>
    <row r="48" spans="1:16" ht="15.75">
      <c r="A48" s="29" t="s">
        <v>42</v>
      </c>
      <c r="B48" s="30"/>
      <c r="C48" s="31"/>
      <c r="D48" s="32">
        <f t="shared" ref="D48:M48" si="14">SUM(D49:D52)</f>
        <v>0</v>
      </c>
      <c r="E48" s="32">
        <f t="shared" si="14"/>
        <v>0</v>
      </c>
      <c r="F48" s="32">
        <f t="shared" si="14"/>
        <v>112695</v>
      </c>
      <c r="G48" s="32">
        <f t="shared" si="14"/>
        <v>605780</v>
      </c>
      <c r="H48" s="32">
        <f t="shared" si="14"/>
        <v>0</v>
      </c>
      <c r="I48" s="32">
        <f t="shared" si="14"/>
        <v>1091407</v>
      </c>
      <c r="J48" s="32">
        <f t="shared" si="14"/>
        <v>0</v>
      </c>
      <c r="K48" s="32">
        <f t="shared" si="14"/>
        <v>0</v>
      </c>
      <c r="L48" s="32">
        <f t="shared" si="14"/>
        <v>0</v>
      </c>
      <c r="M48" s="32">
        <f t="shared" si="14"/>
        <v>0</v>
      </c>
      <c r="N48" s="32">
        <f t="shared" si="12"/>
        <v>1809882</v>
      </c>
      <c r="O48" s="45">
        <f t="shared" si="10"/>
        <v>306.3961401726765</v>
      </c>
      <c r="P48" s="9"/>
    </row>
    <row r="49" spans="1:119">
      <c r="A49" s="12"/>
      <c r="B49" s="25">
        <v>381</v>
      </c>
      <c r="C49" s="20" t="s">
        <v>58</v>
      </c>
      <c r="D49" s="46">
        <v>0</v>
      </c>
      <c r="E49" s="46">
        <v>0</v>
      </c>
      <c r="F49" s="46">
        <v>112695</v>
      </c>
      <c r="G49" s="46">
        <v>0</v>
      </c>
      <c r="H49" s="46">
        <v>0</v>
      </c>
      <c r="I49" s="46">
        <v>93693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206388</v>
      </c>
      <c r="O49" s="47">
        <f t="shared" si="10"/>
        <v>34.939563230066021</v>
      </c>
      <c r="P49" s="9"/>
    </row>
    <row r="50" spans="1:119">
      <c r="A50" s="12"/>
      <c r="B50" s="25">
        <v>384</v>
      </c>
      <c r="C50" s="20" t="s">
        <v>59</v>
      </c>
      <c r="D50" s="46">
        <v>0</v>
      </c>
      <c r="E50" s="46">
        <v>0</v>
      </c>
      <c r="F50" s="46">
        <v>0</v>
      </c>
      <c r="G50" s="46">
        <v>605780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605780</v>
      </c>
      <c r="O50" s="47">
        <f t="shared" si="10"/>
        <v>102.55290333502624</v>
      </c>
      <c r="P50" s="9"/>
    </row>
    <row r="51" spans="1:119">
      <c r="A51" s="12"/>
      <c r="B51" s="25">
        <v>389.1</v>
      </c>
      <c r="C51" s="20" t="s">
        <v>95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7687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7687</v>
      </c>
      <c r="O51" s="47">
        <f t="shared" si="10"/>
        <v>1.3013373963094634</v>
      </c>
      <c r="P51" s="9"/>
    </row>
    <row r="52" spans="1:119" ht="15.75" thickBot="1">
      <c r="A52" s="12"/>
      <c r="B52" s="25">
        <v>389.4</v>
      </c>
      <c r="C52" s="20" t="s">
        <v>96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990027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990027</v>
      </c>
      <c r="O52" s="47">
        <f t="shared" si="10"/>
        <v>167.60233621127475</v>
      </c>
      <c r="P52" s="9"/>
    </row>
    <row r="53" spans="1:119" ht="16.5" thickBot="1">
      <c r="A53" s="14" t="s">
        <v>48</v>
      </c>
      <c r="B53" s="23"/>
      <c r="C53" s="22"/>
      <c r="D53" s="15">
        <f t="shared" ref="D53:M53" si="15">SUM(D5,D14,D20,D33,D40,D43,D48)</f>
        <v>4035324</v>
      </c>
      <c r="E53" s="15">
        <f t="shared" si="15"/>
        <v>0</v>
      </c>
      <c r="F53" s="15">
        <f t="shared" si="15"/>
        <v>112695</v>
      </c>
      <c r="G53" s="15">
        <f t="shared" si="15"/>
        <v>1714358</v>
      </c>
      <c r="H53" s="15">
        <f t="shared" si="15"/>
        <v>9565</v>
      </c>
      <c r="I53" s="15">
        <f t="shared" si="15"/>
        <v>1413889</v>
      </c>
      <c r="J53" s="15">
        <f t="shared" si="15"/>
        <v>0</v>
      </c>
      <c r="K53" s="15">
        <f t="shared" si="15"/>
        <v>0</v>
      </c>
      <c r="L53" s="15">
        <f t="shared" si="15"/>
        <v>0</v>
      </c>
      <c r="M53" s="15">
        <f t="shared" si="15"/>
        <v>0</v>
      </c>
      <c r="N53" s="15">
        <f t="shared" si="12"/>
        <v>7285831</v>
      </c>
      <c r="O53" s="38">
        <f t="shared" si="10"/>
        <v>1233.4232266802098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120</v>
      </c>
      <c r="M55" s="48"/>
      <c r="N55" s="48"/>
      <c r="O55" s="43">
        <v>5907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1538487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1538487</v>
      </c>
      <c r="O5" s="33">
        <f t="shared" ref="O5:O36" si="1">(N5/O$55)</f>
        <v>260.36334405144697</v>
      </c>
      <c r="P5" s="6"/>
    </row>
    <row r="6" spans="1:133">
      <c r="A6" s="12"/>
      <c r="B6" s="25">
        <v>311</v>
      </c>
      <c r="C6" s="20" t="s">
        <v>3</v>
      </c>
      <c r="D6" s="46">
        <v>912850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912850</v>
      </c>
      <c r="O6" s="47">
        <f t="shared" si="1"/>
        <v>154.4846843797597</v>
      </c>
      <c r="P6" s="9"/>
    </row>
    <row r="7" spans="1:133">
      <c r="A7" s="12"/>
      <c r="B7" s="25">
        <v>312.41000000000003</v>
      </c>
      <c r="C7" s="20" t="s">
        <v>12</v>
      </c>
      <c r="D7" s="46">
        <v>60261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60261</v>
      </c>
      <c r="O7" s="47">
        <f t="shared" si="1"/>
        <v>10.198172279573532</v>
      </c>
      <c r="P7" s="9"/>
    </row>
    <row r="8" spans="1:133">
      <c r="A8" s="12"/>
      <c r="B8" s="25">
        <v>312.42</v>
      </c>
      <c r="C8" s="20" t="s">
        <v>11</v>
      </c>
      <c r="D8" s="46">
        <v>130181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130181</v>
      </c>
      <c r="O8" s="47">
        <f t="shared" si="1"/>
        <v>22.030969707226266</v>
      </c>
      <c r="P8" s="9"/>
    </row>
    <row r="9" spans="1:133">
      <c r="A9" s="12"/>
      <c r="B9" s="25">
        <v>314.10000000000002</v>
      </c>
      <c r="C9" s="20" t="s">
        <v>13</v>
      </c>
      <c r="D9" s="46">
        <v>258792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258792</v>
      </c>
      <c r="O9" s="47">
        <f t="shared" si="1"/>
        <v>43.796243019123374</v>
      </c>
      <c r="P9" s="9"/>
    </row>
    <row r="10" spans="1:133">
      <c r="A10" s="12"/>
      <c r="B10" s="25">
        <v>314.3</v>
      </c>
      <c r="C10" s="20" t="s">
        <v>14</v>
      </c>
      <c r="D10" s="46">
        <v>68940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68940</v>
      </c>
      <c r="O10" s="47">
        <f t="shared" si="1"/>
        <v>11.666948722288035</v>
      </c>
      <c r="P10" s="9"/>
    </row>
    <row r="11" spans="1:133">
      <c r="A11" s="12"/>
      <c r="B11" s="25">
        <v>314.8</v>
      </c>
      <c r="C11" s="20" t="s">
        <v>16</v>
      </c>
      <c r="D11" s="46">
        <v>5213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5213</v>
      </c>
      <c r="O11" s="47">
        <f t="shared" si="1"/>
        <v>0.88221357251650023</v>
      </c>
      <c r="P11" s="9"/>
    </row>
    <row r="12" spans="1:133">
      <c r="A12" s="12"/>
      <c r="B12" s="25">
        <v>315</v>
      </c>
      <c r="C12" s="20" t="s">
        <v>88</v>
      </c>
      <c r="D12" s="46">
        <v>81493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81493</v>
      </c>
      <c r="O12" s="47">
        <f t="shared" si="1"/>
        <v>13.791335251311558</v>
      </c>
      <c r="P12" s="9"/>
    </row>
    <row r="13" spans="1:133">
      <c r="A13" s="12"/>
      <c r="B13" s="25">
        <v>316</v>
      </c>
      <c r="C13" s="20" t="s">
        <v>89</v>
      </c>
      <c r="D13" s="46">
        <v>20757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20757</v>
      </c>
      <c r="O13" s="47">
        <f t="shared" si="1"/>
        <v>3.5127771196479944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483642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483642</v>
      </c>
      <c r="O14" s="45">
        <f t="shared" si="1"/>
        <v>81.848366897952275</v>
      </c>
      <c r="P14" s="10"/>
    </row>
    <row r="15" spans="1:133">
      <c r="A15" s="12"/>
      <c r="B15" s="25">
        <v>322</v>
      </c>
      <c r="C15" s="20" t="s">
        <v>0</v>
      </c>
      <c r="D15" s="46">
        <v>49575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49575</v>
      </c>
      <c r="O15" s="47">
        <f t="shared" si="1"/>
        <v>8.3897444576070406</v>
      </c>
      <c r="P15" s="9"/>
    </row>
    <row r="16" spans="1:133">
      <c r="A16" s="12"/>
      <c r="B16" s="25">
        <v>323.10000000000002</v>
      </c>
      <c r="C16" s="20" t="s">
        <v>19</v>
      </c>
      <c r="D16" s="46">
        <v>214004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214004</v>
      </c>
      <c r="O16" s="47">
        <f t="shared" si="1"/>
        <v>36.216618717211034</v>
      </c>
      <c r="P16" s="9"/>
    </row>
    <row r="17" spans="1:16">
      <c r="A17" s="12"/>
      <c r="B17" s="25">
        <v>323.3</v>
      </c>
      <c r="C17" s="20" t="s">
        <v>75</v>
      </c>
      <c r="D17" s="46">
        <v>186366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186366</v>
      </c>
      <c r="O17" s="47">
        <f t="shared" si="1"/>
        <v>31.539346759180912</v>
      </c>
      <c r="P17" s="9"/>
    </row>
    <row r="18" spans="1:16">
      <c r="A18" s="12"/>
      <c r="B18" s="25">
        <v>323.7</v>
      </c>
      <c r="C18" s="20" t="s">
        <v>20</v>
      </c>
      <c r="D18" s="46">
        <v>2062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2062</v>
      </c>
      <c r="O18" s="47">
        <f t="shared" si="1"/>
        <v>0.34895921475715008</v>
      </c>
      <c r="P18" s="9"/>
    </row>
    <row r="19" spans="1:16">
      <c r="A19" s="12"/>
      <c r="B19" s="25">
        <v>329</v>
      </c>
      <c r="C19" s="20" t="s">
        <v>21</v>
      </c>
      <c r="D19" s="46">
        <v>31635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31635</v>
      </c>
      <c r="O19" s="47">
        <f t="shared" si="1"/>
        <v>5.3536977491961411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SUM(D21:D31)</f>
        <v>2389599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2389599</v>
      </c>
      <c r="O20" s="45">
        <f t="shared" si="1"/>
        <v>404.39989845997633</v>
      </c>
      <c r="P20" s="10"/>
    </row>
    <row r="21" spans="1:16">
      <c r="A21" s="12"/>
      <c r="B21" s="25">
        <v>331.9</v>
      </c>
      <c r="C21" s="20" t="s">
        <v>23</v>
      </c>
      <c r="D21" s="46">
        <v>12791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12791</v>
      </c>
      <c r="O21" s="47">
        <f t="shared" si="1"/>
        <v>2.1646640717549501</v>
      </c>
      <c r="P21" s="9"/>
    </row>
    <row r="22" spans="1:16">
      <c r="A22" s="12"/>
      <c r="B22" s="25">
        <v>334.9</v>
      </c>
      <c r="C22" s="20" t="s">
        <v>24</v>
      </c>
      <c r="D22" s="46">
        <v>1130656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1130656</v>
      </c>
      <c r="O22" s="47">
        <f t="shared" si="1"/>
        <v>191.34472838043664</v>
      </c>
      <c r="P22" s="9"/>
    </row>
    <row r="23" spans="1:16">
      <c r="A23" s="12"/>
      <c r="B23" s="25">
        <v>335.12</v>
      </c>
      <c r="C23" s="20" t="s">
        <v>90</v>
      </c>
      <c r="D23" s="46">
        <v>306922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306922</v>
      </c>
      <c r="O23" s="47">
        <f t="shared" si="1"/>
        <v>51.941445253003891</v>
      </c>
      <c r="P23" s="9"/>
    </row>
    <row r="24" spans="1:16">
      <c r="A24" s="12"/>
      <c r="B24" s="25">
        <v>335.14</v>
      </c>
      <c r="C24" s="20" t="s">
        <v>91</v>
      </c>
      <c r="D24" s="46">
        <v>5278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5278</v>
      </c>
      <c r="O24" s="47">
        <f t="shared" si="1"/>
        <v>0.89321374174987311</v>
      </c>
      <c r="P24" s="9"/>
    </row>
    <row r="25" spans="1:16">
      <c r="A25" s="12"/>
      <c r="B25" s="25">
        <v>335.15</v>
      </c>
      <c r="C25" s="20" t="s">
        <v>92</v>
      </c>
      <c r="D25" s="46">
        <v>1722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1722</v>
      </c>
      <c r="O25" s="47">
        <f t="shared" si="1"/>
        <v>0.29141986799796921</v>
      </c>
      <c r="P25" s="9"/>
    </row>
    <row r="26" spans="1:16">
      <c r="A26" s="12"/>
      <c r="B26" s="25">
        <v>335.18</v>
      </c>
      <c r="C26" s="20" t="s">
        <v>93</v>
      </c>
      <c r="D26" s="46">
        <v>443361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443361</v>
      </c>
      <c r="O26" s="47">
        <f t="shared" si="1"/>
        <v>75.031477407344724</v>
      </c>
      <c r="P26" s="9"/>
    </row>
    <row r="27" spans="1:16">
      <c r="A27" s="12"/>
      <c r="B27" s="25">
        <v>335.49</v>
      </c>
      <c r="C27" s="20" t="s">
        <v>29</v>
      </c>
      <c r="D27" s="46">
        <v>97422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97422</v>
      </c>
      <c r="O27" s="47">
        <f t="shared" si="1"/>
        <v>16.487053646979184</v>
      </c>
      <c r="P27" s="9"/>
    </row>
    <row r="28" spans="1:16">
      <c r="A28" s="12"/>
      <c r="B28" s="25">
        <v>337.5</v>
      </c>
      <c r="C28" s="20" t="s">
        <v>76</v>
      </c>
      <c r="D28" s="46">
        <v>40544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40544</v>
      </c>
      <c r="O28" s="47">
        <f t="shared" si="1"/>
        <v>6.8613978676595027</v>
      </c>
      <c r="P28" s="9"/>
    </row>
    <row r="29" spans="1:16">
      <c r="A29" s="12"/>
      <c r="B29" s="25">
        <v>337.7</v>
      </c>
      <c r="C29" s="20" t="s">
        <v>33</v>
      </c>
      <c r="D29" s="46">
        <v>166275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166275</v>
      </c>
      <c r="O29" s="47">
        <f t="shared" si="1"/>
        <v>28.139279065831783</v>
      </c>
      <c r="P29" s="9"/>
    </row>
    <row r="30" spans="1:16">
      <c r="A30" s="12"/>
      <c r="B30" s="25">
        <v>338</v>
      </c>
      <c r="C30" s="20" t="s">
        <v>34</v>
      </c>
      <c r="D30" s="46">
        <v>19754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19754</v>
      </c>
      <c r="O30" s="47">
        <f t="shared" si="1"/>
        <v>3.343036046708411</v>
      </c>
      <c r="P30" s="9"/>
    </row>
    <row r="31" spans="1:16">
      <c r="A31" s="12"/>
      <c r="B31" s="25">
        <v>339</v>
      </c>
      <c r="C31" s="20" t="s">
        <v>35</v>
      </c>
      <c r="D31" s="46">
        <v>164874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164874</v>
      </c>
      <c r="O31" s="47">
        <f t="shared" si="1"/>
        <v>27.902183110509391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SUM(D33:D38)</f>
        <v>710406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294710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1005116</v>
      </c>
      <c r="O32" s="45">
        <f t="shared" si="1"/>
        <v>170.09917075647317</v>
      </c>
      <c r="P32" s="10"/>
    </row>
    <row r="33" spans="1:16">
      <c r="A33" s="12"/>
      <c r="B33" s="25">
        <v>341.9</v>
      </c>
      <c r="C33" s="20" t="s">
        <v>94</v>
      </c>
      <c r="D33" s="46">
        <v>62098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62098</v>
      </c>
      <c r="O33" s="47">
        <f t="shared" si="1"/>
        <v>10.509053985445929</v>
      </c>
      <c r="P33" s="9"/>
    </row>
    <row r="34" spans="1:16">
      <c r="A34" s="12"/>
      <c r="B34" s="25">
        <v>343.4</v>
      </c>
      <c r="C34" s="20" t="s">
        <v>44</v>
      </c>
      <c r="D34" s="46">
        <v>614094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614094</v>
      </c>
      <c r="O34" s="47">
        <f t="shared" si="1"/>
        <v>103.92519884921306</v>
      </c>
      <c r="P34" s="9"/>
    </row>
    <row r="35" spans="1:16">
      <c r="A35" s="12"/>
      <c r="B35" s="25">
        <v>343.8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167821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167821</v>
      </c>
      <c r="O35" s="47">
        <f t="shared" si="1"/>
        <v>28.400913860213233</v>
      </c>
      <c r="P35" s="9"/>
    </row>
    <row r="36" spans="1:16">
      <c r="A36" s="12"/>
      <c r="B36" s="25">
        <v>347.2</v>
      </c>
      <c r="C36" s="20" t="s">
        <v>47</v>
      </c>
      <c r="D36" s="46">
        <v>10102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10102</v>
      </c>
      <c r="O36" s="47">
        <f t="shared" si="1"/>
        <v>1.7095955322389575</v>
      </c>
      <c r="P36" s="9"/>
    </row>
    <row r="37" spans="1:16">
      <c r="A37" s="12"/>
      <c r="B37" s="25">
        <v>347.9</v>
      </c>
      <c r="C37" s="20" t="s">
        <v>85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126889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126889</v>
      </c>
      <c r="O37" s="47">
        <f t="shared" ref="O37:O53" si="9">(N37/O$55)</f>
        <v>21.473853443899138</v>
      </c>
      <c r="P37" s="9"/>
    </row>
    <row r="38" spans="1:16">
      <c r="A38" s="12"/>
      <c r="B38" s="25">
        <v>349</v>
      </c>
      <c r="C38" s="20" t="s">
        <v>1</v>
      </c>
      <c r="D38" s="46">
        <v>24112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24112</v>
      </c>
      <c r="O38" s="47">
        <f t="shared" si="9"/>
        <v>4.0805550854628532</v>
      </c>
      <c r="P38" s="9"/>
    </row>
    <row r="39" spans="1:16" ht="15.75">
      <c r="A39" s="29" t="s">
        <v>41</v>
      </c>
      <c r="B39" s="30"/>
      <c r="C39" s="31"/>
      <c r="D39" s="32">
        <f t="shared" ref="D39:M39" si="10">SUM(D40:D41)</f>
        <v>129400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53" si="11">SUM(D39:M39)</f>
        <v>129400</v>
      </c>
      <c r="O39" s="45">
        <f t="shared" si="9"/>
        <v>21.898798443052971</v>
      </c>
      <c r="P39" s="10"/>
    </row>
    <row r="40" spans="1:16">
      <c r="A40" s="13"/>
      <c r="B40" s="39">
        <v>351.1</v>
      </c>
      <c r="C40" s="21" t="s">
        <v>50</v>
      </c>
      <c r="D40" s="46">
        <v>5609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5609</v>
      </c>
      <c r="O40" s="47">
        <f t="shared" si="9"/>
        <v>0.94922998815366388</v>
      </c>
      <c r="P40" s="9"/>
    </row>
    <row r="41" spans="1:16">
      <c r="A41" s="13"/>
      <c r="B41" s="39">
        <v>354</v>
      </c>
      <c r="C41" s="21" t="s">
        <v>51</v>
      </c>
      <c r="D41" s="46">
        <v>123791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123791</v>
      </c>
      <c r="O41" s="47">
        <f t="shared" si="9"/>
        <v>20.949568454899307</v>
      </c>
      <c r="P41" s="9"/>
    </row>
    <row r="42" spans="1:16" ht="15.75">
      <c r="A42" s="29" t="s">
        <v>4</v>
      </c>
      <c r="B42" s="30"/>
      <c r="C42" s="31"/>
      <c r="D42" s="32">
        <f t="shared" ref="D42:M42" si="12">SUM(D43:D46)</f>
        <v>162633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2787</v>
      </c>
      <c r="I42" s="32">
        <f t="shared" si="12"/>
        <v>0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1"/>
        <v>165420</v>
      </c>
      <c r="O42" s="45">
        <f t="shared" si="9"/>
        <v>27.994584532069723</v>
      </c>
      <c r="P42" s="10"/>
    </row>
    <row r="43" spans="1:16">
      <c r="A43" s="12"/>
      <c r="B43" s="25">
        <v>361.1</v>
      </c>
      <c r="C43" s="20" t="s">
        <v>52</v>
      </c>
      <c r="D43" s="46">
        <v>16143</v>
      </c>
      <c r="E43" s="46">
        <v>0</v>
      </c>
      <c r="F43" s="46">
        <v>0</v>
      </c>
      <c r="G43" s="46">
        <v>0</v>
      </c>
      <c r="H43" s="46">
        <v>2787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18930</v>
      </c>
      <c r="O43" s="47">
        <f t="shared" si="9"/>
        <v>3.2035877475038079</v>
      </c>
      <c r="P43" s="9"/>
    </row>
    <row r="44" spans="1:16">
      <c r="A44" s="12"/>
      <c r="B44" s="25">
        <v>362</v>
      </c>
      <c r="C44" s="20" t="s">
        <v>54</v>
      </c>
      <c r="D44" s="46">
        <v>104792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104792</v>
      </c>
      <c r="O44" s="47">
        <f t="shared" si="9"/>
        <v>17.734303604670842</v>
      </c>
      <c r="P44" s="9"/>
    </row>
    <row r="45" spans="1:16">
      <c r="A45" s="12"/>
      <c r="B45" s="25">
        <v>366</v>
      </c>
      <c r="C45" s="20" t="s">
        <v>56</v>
      </c>
      <c r="D45" s="46">
        <v>20886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20886</v>
      </c>
      <c r="O45" s="47">
        <f t="shared" si="9"/>
        <v>3.5346082247419193</v>
      </c>
      <c r="P45" s="9"/>
    </row>
    <row r="46" spans="1:16">
      <c r="A46" s="12"/>
      <c r="B46" s="25">
        <v>369.9</v>
      </c>
      <c r="C46" s="20" t="s">
        <v>57</v>
      </c>
      <c r="D46" s="46">
        <v>20812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20812</v>
      </c>
      <c r="O46" s="47">
        <f t="shared" si="9"/>
        <v>3.5220849551531561</v>
      </c>
      <c r="P46" s="9"/>
    </row>
    <row r="47" spans="1:16" ht="15.75">
      <c r="A47" s="29" t="s">
        <v>42</v>
      </c>
      <c r="B47" s="30"/>
      <c r="C47" s="31"/>
      <c r="D47" s="32">
        <f t="shared" ref="D47:M47" si="13">SUM(D48:D52)</f>
        <v>700</v>
      </c>
      <c r="E47" s="32">
        <f t="shared" si="13"/>
        <v>0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1220441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1"/>
        <v>1221141</v>
      </c>
      <c r="O47" s="45">
        <f t="shared" si="9"/>
        <v>206.65781012015569</v>
      </c>
      <c r="P47" s="9"/>
    </row>
    <row r="48" spans="1:16">
      <c r="A48" s="12"/>
      <c r="B48" s="25">
        <v>381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2787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2787</v>
      </c>
      <c r="O48" s="47">
        <f t="shared" si="9"/>
        <v>0.47165341005246236</v>
      </c>
      <c r="P48" s="9"/>
    </row>
    <row r="49" spans="1:119">
      <c r="A49" s="12"/>
      <c r="B49" s="25">
        <v>388.1</v>
      </c>
      <c r="C49" s="20" t="s">
        <v>77</v>
      </c>
      <c r="D49" s="46">
        <v>700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700</v>
      </c>
      <c r="O49" s="47">
        <f t="shared" si="9"/>
        <v>0.11846336097478423</v>
      </c>
      <c r="P49" s="9"/>
    </row>
    <row r="50" spans="1:119">
      <c r="A50" s="12"/>
      <c r="B50" s="25">
        <v>389.1</v>
      </c>
      <c r="C50" s="20" t="s">
        <v>95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12563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12563</v>
      </c>
      <c r="O50" s="47">
        <f t="shared" si="9"/>
        <v>2.1260788627517346</v>
      </c>
      <c r="P50" s="9"/>
    </row>
    <row r="51" spans="1:119">
      <c r="A51" s="12"/>
      <c r="B51" s="25">
        <v>389.4</v>
      </c>
      <c r="C51" s="20" t="s">
        <v>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1197430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1197430</v>
      </c>
      <c r="O51" s="47">
        <f t="shared" si="9"/>
        <v>202.6451176171941</v>
      </c>
      <c r="P51" s="9"/>
    </row>
    <row r="52" spans="1:119" ht="15.75" thickBot="1">
      <c r="A52" s="12"/>
      <c r="B52" s="25">
        <v>389.9</v>
      </c>
      <c r="C52" s="20" t="s">
        <v>97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7661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7661</v>
      </c>
      <c r="O52" s="47">
        <f t="shared" si="9"/>
        <v>1.2964968691826029</v>
      </c>
      <c r="P52" s="9"/>
    </row>
    <row r="53" spans="1:119" ht="16.5" thickBot="1">
      <c r="A53" s="14" t="s">
        <v>48</v>
      </c>
      <c r="B53" s="23"/>
      <c r="C53" s="22"/>
      <c r="D53" s="15">
        <f t="shared" ref="D53:M53" si="14">SUM(D5,D14,D20,D32,D39,D42,D47)</f>
        <v>5414867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2787</v>
      </c>
      <c r="I53" s="15">
        <f t="shared" si="14"/>
        <v>1515151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6932805</v>
      </c>
      <c r="O53" s="38">
        <f t="shared" si="9"/>
        <v>1173.2619732611272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118</v>
      </c>
      <c r="M55" s="48"/>
      <c r="N55" s="48"/>
      <c r="O55" s="43">
        <v>5909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1362180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1362180</v>
      </c>
      <c r="O5" s="33">
        <f t="shared" ref="O5:O36" si="1">(N5/O$55)</f>
        <v>231.30922058074376</v>
      </c>
      <c r="P5" s="6"/>
    </row>
    <row r="6" spans="1:133">
      <c r="A6" s="12"/>
      <c r="B6" s="25">
        <v>311</v>
      </c>
      <c r="C6" s="20" t="s">
        <v>3</v>
      </c>
      <c r="D6" s="46">
        <v>759241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759241</v>
      </c>
      <c r="O6" s="47">
        <f t="shared" si="1"/>
        <v>128.92528442859569</v>
      </c>
      <c r="P6" s="9"/>
    </row>
    <row r="7" spans="1:133">
      <c r="A7" s="12"/>
      <c r="B7" s="25">
        <v>312.41000000000003</v>
      </c>
      <c r="C7" s="20" t="s">
        <v>12</v>
      </c>
      <c r="D7" s="46">
        <v>61279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61279</v>
      </c>
      <c r="O7" s="47">
        <f t="shared" si="1"/>
        <v>10.405671591102054</v>
      </c>
      <c r="P7" s="9"/>
    </row>
    <row r="8" spans="1:133">
      <c r="A8" s="12"/>
      <c r="B8" s="25">
        <v>312.42</v>
      </c>
      <c r="C8" s="20" t="s">
        <v>11</v>
      </c>
      <c r="D8" s="46">
        <v>131569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131569</v>
      </c>
      <c r="O8" s="47">
        <f t="shared" si="1"/>
        <v>22.341484122941075</v>
      </c>
      <c r="P8" s="9"/>
    </row>
    <row r="9" spans="1:133">
      <c r="A9" s="12"/>
      <c r="B9" s="25">
        <v>314.10000000000002</v>
      </c>
      <c r="C9" s="20" t="s">
        <v>13</v>
      </c>
      <c r="D9" s="46">
        <v>248164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248164</v>
      </c>
      <c r="O9" s="47">
        <f t="shared" si="1"/>
        <v>42.140261504499918</v>
      </c>
      <c r="P9" s="9"/>
    </row>
    <row r="10" spans="1:133">
      <c r="A10" s="12"/>
      <c r="B10" s="25">
        <v>314.3</v>
      </c>
      <c r="C10" s="20" t="s">
        <v>14</v>
      </c>
      <c r="D10" s="46">
        <v>69502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69502</v>
      </c>
      <c r="O10" s="47">
        <f t="shared" si="1"/>
        <v>11.80200373577857</v>
      </c>
      <c r="P10" s="9"/>
    </row>
    <row r="11" spans="1:133">
      <c r="A11" s="12"/>
      <c r="B11" s="25">
        <v>314.8</v>
      </c>
      <c r="C11" s="20" t="s">
        <v>16</v>
      </c>
      <c r="D11" s="46">
        <v>5846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5846</v>
      </c>
      <c r="O11" s="47">
        <f t="shared" si="1"/>
        <v>0.99269825097639663</v>
      </c>
      <c r="P11" s="9"/>
    </row>
    <row r="12" spans="1:133">
      <c r="A12" s="12"/>
      <c r="B12" s="25">
        <v>315</v>
      </c>
      <c r="C12" s="20" t="s">
        <v>88</v>
      </c>
      <c r="D12" s="46">
        <v>78726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78726</v>
      </c>
      <c r="O12" s="47">
        <f t="shared" si="1"/>
        <v>13.368313805399898</v>
      </c>
      <c r="P12" s="9"/>
    </row>
    <row r="13" spans="1:133">
      <c r="A13" s="12"/>
      <c r="B13" s="25">
        <v>316</v>
      </c>
      <c r="C13" s="20" t="s">
        <v>89</v>
      </c>
      <c r="D13" s="46">
        <v>7853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7853</v>
      </c>
      <c r="O13" s="47">
        <f t="shared" si="1"/>
        <v>1.3335031414501612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432375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432375</v>
      </c>
      <c r="O14" s="45">
        <f t="shared" si="1"/>
        <v>73.42078451349974</v>
      </c>
      <c r="P14" s="10"/>
    </row>
    <row r="15" spans="1:133">
      <c r="A15" s="12"/>
      <c r="B15" s="25">
        <v>322</v>
      </c>
      <c r="C15" s="20" t="s">
        <v>0</v>
      </c>
      <c r="D15" s="46">
        <v>50608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50608</v>
      </c>
      <c r="O15" s="47">
        <f t="shared" si="1"/>
        <v>8.5936491764306329</v>
      </c>
      <c r="P15" s="9"/>
    </row>
    <row r="16" spans="1:133">
      <c r="A16" s="12"/>
      <c r="B16" s="25">
        <v>323.10000000000002</v>
      </c>
      <c r="C16" s="20" t="s">
        <v>19</v>
      </c>
      <c r="D16" s="46">
        <v>170683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170683</v>
      </c>
      <c r="O16" s="47">
        <f t="shared" si="1"/>
        <v>28.983358804550857</v>
      </c>
      <c r="P16" s="9"/>
    </row>
    <row r="17" spans="1:16">
      <c r="A17" s="12"/>
      <c r="B17" s="25">
        <v>323.3</v>
      </c>
      <c r="C17" s="20" t="s">
        <v>75</v>
      </c>
      <c r="D17" s="46">
        <v>182084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182084</v>
      </c>
      <c r="O17" s="47">
        <f t="shared" si="1"/>
        <v>30.919341144506706</v>
      </c>
      <c r="P17" s="9"/>
    </row>
    <row r="18" spans="1:16">
      <c r="A18" s="12"/>
      <c r="B18" s="25">
        <v>323.7</v>
      </c>
      <c r="C18" s="20" t="s">
        <v>20</v>
      </c>
      <c r="D18" s="46">
        <v>4430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4430</v>
      </c>
      <c r="O18" s="47">
        <f t="shared" si="1"/>
        <v>0.75224995754797075</v>
      </c>
      <c r="P18" s="9"/>
    </row>
    <row r="19" spans="1:16">
      <c r="A19" s="12"/>
      <c r="B19" s="25">
        <v>329</v>
      </c>
      <c r="C19" s="20" t="s">
        <v>21</v>
      </c>
      <c r="D19" s="46">
        <v>24570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24570</v>
      </c>
      <c r="O19" s="47">
        <f t="shared" si="1"/>
        <v>4.1721854304635766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SUM(D21:D31)</f>
        <v>1861377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1861377</v>
      </c>
      <c r="O20" s="45">
        <f t="shared" si="1"/>
        <v>316.07692307692309</v>
      </c>
      <c r="P20" s="10"/>
    </row>
    <row r="21" spans="1:16">
      <c r="A21" s="12"/>
      <c r="B21" s="25">
        <v>331.9</v>
      </c>
      <c r="C21" s="20" t="s">
        <v>23</v>
      </c>
      <c r="D21" s="46">
        <v>49169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49169</v>
      </c>
      <c r="O21" s="47">
        <f t="shared" si="1"/>
        <v>8.3492952963151641</v>
      </c>
      <c r="P21" s="9"/>
    </row>
    <row r="22" spans="1:16">
      <c r="A22" s="12"/>
      <c r="B22" s="25">
        <v>334.9</v>
      </c>
      <c r="C22" s="20" t="s">
        <v>24</v>
      </c>
      <c r="D22" s="46">
        <v>608699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608699</v>
      </c>
      <c r="O22" s="47">
        <f t="shared" si="1"/>
        <v>103.36203090507726</v>
      </c>
      <c r="P22" s="9"/>
    </row>
    <row r="23" spans="1:16">
      <c r="A23" s="12"/>
      <c r="B23" s="25">
        <v>335.12</v>
      </c>
      <c r="C23" s="20" t="s">
        <v>90</v>
      </c>
      <c r="D23" s="46">
        <v>300569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300569</v>
      </c>
      <c r="O23" s="47">
        <f t="shared" si="1"/>
        <v>51.039055866870434</v>
      </c>
      <c r="P23" s="9"/>
    </row>
    <row r="24" spans="1:16">
      <c r="A24" s="12"/>
      <c r="B24" s="25">
        <v>335.14</v>
      </c>
      <c r="C24" s="20" t="s">
        <v>91</v>
      </c>
      <c r="D24" s="46">
        <v>5092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5092</v>
      </c>
      <c r="O24" s="47">
        <f t="shared" si="1"/>
        <v>0.86466293088809643</v>
      </c>
      <c r="P24" s="9"/>
    </row>
    <row r="25" spans="1:16">
      <c r="A25" s="12"/>
      <c r="B25" s="25">
        <v>335.15</v>
      </c>
      <c r="C25" s="20" t="s">
        <v>92</v>
      </c>
      <c r="D25" s="46">
        <v>1624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1624</v>
      </c>
      <c r="O25" s="47">
        <f t="shared" si="1"/>
        <v>0.27576838172864665</v>
      </c>
      <c r="P25" s="9"/>
    </row>
    <row r="26" spans="1:16">
      <c r="A26" s="12"/>
      <c r="B26" s="25">
        <v>335.18</v>
      </c>
      <c r="C26" s="20" t="s">
        <v>93</v>
      </c>
      <c r="D26" s="46">
        <v>432479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432479</v>
      </c>
      <c r="O26" s="47">
        <f t="shared" si="1"/>
        <v>73.438444557649859</v>
      </c>
      <c r="P26" s="9"/>
    </row>
    <row r="27" spans="1:16">
      <c r="A27" s="12"/>
      <c r="B27" s="25">
        <v>335.49</v>
      </c>
      <c r="C27" s="20" t="s">
        <v>29</v>
      </c>
      <c r="D27" s="46">
        <v>95879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95879</v>
      </c>
      <c r="O27" s="47">
        <f t="shared" si="1"/>
        <v>16.281032433350315</v>
      </c>
      <c r="P27" s="9"/>
    </row>
    <row r="28" spans="1:16">
      <c r="A28" s="12"/>
      <c r="B28" s="25">
        <v>337.5</v>
      </c>
      <c r="C28" s="20" t="s">
        <v>76</v>
      </c>
      <c r="D28" s="46">
        <v>26310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26310</v>
      </c>
      <c r="O28" s="47">
        <f t="shared" si="1"/>
        <v>4.4676515537442691</v>
      </c>
      <c r="P28" s="9"/>
    </row>
    <row r="29" spans="1:16">
      <c r="A29" s="12"/>
      <c r="B29" s="25">
        <v>337.7</v>
      </c>
      <c r="C29" s="20" t="s">
        <v>33</v>
      </c>
      <c r="D29" s="46">
        <v>161206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161206</v>
      </c>
      <c r="O29" s="47">
        <f t="shared" si="1"/>
        <v>27.374087281372049</v>
      </c>
      <c r="P29" s="9"/>
    </row>
    <row r="30" spans="1:16">
      <c r="A30" s="12"/>
      <c r="B30" s="25">
        <v>338</v>
      </c>
      <c r="C30" s="20" t="s">
        <v>34</v>
      </c>
      <c r="D30" s="46">
        <v>15488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15488</v>
      </c>
      <c r="O30" s="47">
        <f t="shared" si="1"/>
        <v>2.6299881134318221</v>
      </c>
      <c r="P30" s="9"/>
    </row>
    <row r="31" spans="1:16">
      <c r="A31" s="12"/>
      <c r="B31" s="25">
        <v>339</v>
      </c>
      <c r="C31" s="20" t="s">
        <v>35</v>
      </c>
      <c r="D31" s="46">
        <v>164862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164862</v>
      </c>
      <c r="O31" s="47">
        <f t="shared" si="1"/>
        <v>27.994905756495161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SUM(D33:D38)</f>
        <v>705076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272036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977112</v>
      </c>
      <c r="O32" s="45">
        <f t="shared" si="1"/>
        <v>165.92154865002547</v>
      </c>
      <c r="P32" s="10"/>
    </row>
    <row r="33" spans="1:16">
      <c r="A33" s="12"/>
      <c r="B33" s="25">
        <v>341.9</v>
      </c>
      <c r="C33" s="20" t="s">
        <v>94</v>
      </c>
      <c r="D33" s="46">
        <v>64681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64681</v>
      </c>
      <c r="O33" s="47">
        <f t="shared" si="1"/>
        <v>10.983358804550857</v>
      </c>
      <c r="P33" s="9"/>
    </row>
    <row r="34" spans="1:16">
      <c r="A34" s="12"/>
      <c r="B34" s="25">
        <v>343.4</v>
      </c>
      <c r="C34" s="20" t="s">
        <v>44</v>
      </c>
      <c r="D34" s="46">
        <v>595802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595802</v>
      </c>
      <c r="O34" s="47">
        <f t="shared" si="1"/>
        <v>101.17201562234675</v>
      </c>
      <c r="P34" s="9"/>
    </row>
    <row r="35" spans="1:16">
      <c r="A35" s="12"/>
      <c r="B35" s="25">
        <v>343.8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167434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167434</v>
      </c>
      <c r="O35" s="47">
        <f t="shared" si="1"/>
        <v>28.431652232976738</v>
      </c>
      <c r="P35" s="9"/>
    </row>
    <row r="36" spans="1:16">
      <c r="A36" s="12"/>
      <c r="B36" s="25">
        <v>347.2</v>
      </c>
      <c r="C36" s="20" t="s">
        <v>47</v>
      </c>
      <c r="D36" s="46">
        <v>21045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21045</v>
      </c>
      <c r="O36" s="47">
        <f t="shared" si="1"/>
        <v>3.573611818644931</v>
      </c>
      <c r="P36" s="9"/>
    </row>
    <row r="37" spans="1:16">
      <c r="A37" s="12"/>
      <c r="B37" s="25">
        <v>347.9</v>
      </c>
      <c r="C37" s="20" t="s">
        <v>85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104602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104602</v>
      </c>
      <c r="O37" s="47">
        <f t="shared" ref="O37:O53" si="9">(N37/O$55)</f>
        <v>17.762268636440822</v>
      </c>
      <c r="P37" s="9"/>
    </row>
    <row r="38" spans="1:16">
      <c r="A38" s="12"/>
      <c r="B38" s="25">
        <v>349</v>
      </c>
      <c r="C38" s="20" t="s">
        <v>1</v>
      </c>
      <c r="D38" s="46">
        <v>23548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23548</v>
      </c>
      <c r="O38" s="47">
        <f t="shared" si="9"/>
        <v>3.9986415350653761</v>
      </c>
      <c r="P38" s="9"/>
    </row>
    <row r="39" spans="1:16" ht="15.75">
      <c r="A39" s="29" t="s">
        <v>41</v>
      </c>
      <c r="B39" s="30"/>
      <c r="C39" s="31"/>
      <c r="D39" s="32">
        <f t="shared" ref="D39:M39" si="10">SUM(D40:D41)</f>
        <v>63215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53" si="11">SUM(D39:M39)</f>
        <v>63215</v>
      </c>
      <c r="O39" s="45">
        <f t="shared" si="9"/>
        <v>10.734420105281032</v>
      </c>
      <c r="P39" s="10"/>
    </row>
    <row r="40" spans="1:16">
      <c r="A40" s="13"/>
      <c r="B40" s="39">
        <v>351.1</v>
      </c>
      <c r="C40" s="21" t="s">
        <v>50</v>
      </c>
      <c r="D40" s="46">
        <v>1721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1721</v>
      </c>
      <c r="O40" s="47">
        <f t="shared" si="9"/>
        <v>0.29223976906096111</v>
      </c>
      <c r="P40" s="9"/>
    </row>
    <row r="41" spans="1:16">
      <c r="A41" s="13"/>
      <c r="B41" s="39">
        <v>354</v>
      </c>
      <c r="C41" s="21" t="s">
        <v>51</v>
      </c>
      <c r="D41" s="46">
        <v>61494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61494</v>
      </c>
      <c r="O41" s="47">
        <f t="shared" si="9"/>
        <v>10.442180336220071</v>
      </c>
      <c r="P41" s="9"/>
    </row>
    <row r="42" spans="1:16" ht="15.75">
      <c r="A42" s="29" t="s">
        <v>4</v>
      </c>
      <c r="B42" s="30"/>
      <c r="C42" s="31"/>
      <c r="D42" s="32">
        <f t="shared" ref="D42:M42" si="12">SUM(D43:D46)</f>
        <v>239403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708</v>
      </c>
      <c r="I42" s="32">
        <f t="shared" si="12"/>
        <v>0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1"/>
        <v>240111</v>
      </c>
      <c r="O42" s="45">
        <f t="shared" si="9"/>
        <v>40.772796739684154</v>
      </c>
      <c r="P42" s="10"/>
    </row>
    <row r="43" spans="1:16">
      <c r="A43" s="12"/>
      <c r="B43" s="25">
        <v>361.1</v>
      </c>
      <c r="C43" s="20" t="s">
        <v>52</v>
      </c>
      <c r="D43" s="46">
        <v>5194</v>
      </c>
      <c r="E43" s="46">
        <v>0</v>
      </c>
      <c r="F43" s="46">
        <v>0</v>
      </c>
      <c r="G43" s="46">
        <v>0</v>
      </c>
      <c r="H43" s="46">
        <v>708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5902</v>
      </c>
      <c r="O43" s="47">
        <f t="shared" si="9"/>
        <v>1.0022075055187638</v>
      </c>
      <c r="P43" s="9"/>
    </row>
    <row r="44" spans="1:16">
      <c r="A44" s="12"/>
      <c r="B44" s="25">
        <v>362</v>
      </c>
      <c r="C44" s="20" t="s">
        <v>54</v>
      </c>
      <c r="D44" s="46">
        <v>105153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105153</v>
      </c>
      <c r="O44" s="47">
        <f t="shared" si="9"/>
        <v>17.855832908813042</v>
      </c>
      <c r="P44" s="9"/>
    </row>
    <row r="45" spans="1:16">
      <c r="A45" s="12"/>
      <c r="B45" s="25">
        <v>366</v>
      </c>
      <c r="C45" s="20" t="s">
        <v>56</v>
      </c>
      <c r="D45" s="46">
        <v>10617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10617</v>
      </c>
      <c r="O45" s="47">
        <f t="shared" si="9"/>
        <v>1.8028527763627102</v>
      </c>
      <c r="P45" s="9"/>
    </row>
    <row r="46" spans="1:16">
      <c r="A46" s="12"/>
      <c r="B46" s="25">
        <v>369.9</v>
      </c>
      <c r="C46" s="20" t="s">
        <v>57</v>
      </c>
      <c r="D46" s="46">
        <v>118439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118439</v>
      </c>
      <c r="O46" s="47">
        <f t="shared" si="9"/>
        <v>20.111903548989641</v>
      </c>
      <c r="P46" s="9"/>
    </row>
    <row r="47" spans="1:16" ht="15.75">
      <c r="A47" s="29" t="s">
        <v>42</v>
      </c>
      <c r="B47" s="30"/>
      <c r="C47" s="31"/>
      <c r="D47" s="32">
        <f t="shared" ref="D47:M47" si="13">SUM(D48:D52)</f>
        <v>500</v>
      </c>
      <c r="E47" s="32">
        <f t="shared" si="13"/>
        <v>0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28475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1"/>
        <v>28975</v>
      </c>
      <c r="O47" s="45">
        <f t="shared" si="9"/>
        <v>4.9201901850908474</v>
      </c>
      <c r="P47" s="9"/>
    </row>
    <row r="48" spans="1:16">
      <c r="A48" s="12"/>
      <c r="B48" s="25">
        <v>381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708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708</v>
      </c>
      <c r="O48" s="47">
        <f t="shared" si="9"/>
        <v>0.12022414671421294</v>
      </c>
      <c r="P48" s="9"/>
    </row>
    <row r="49" spans="1:119">
      <c r="A49" s="12"/>
      <c r="B49" s="25">
        <v>388.1</v>
      </c>
      <c r="C49" s="20" t="s">
        <v>77</v>
      </c>
      <c r="D49" s="46">
        <v>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500</v>
      </c>
      <c r="O49" s="47">
        <f t="shared" si="9"/>
        <v>8.4904058413992192E-2</v>
      </c>
      <c r="P49" s="9"/>
    </row>
    <row r="50" spans="1:119">
      <c r="A50" s="12"/>
      <c r="B50" s="25">
        <v>389.1</v>
      </c>
      <c r="C50" s="20" t="s">
        <v>95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2629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2629</v>
      </c>
      <c r="O50" s="47">
        <f t="shared" si="9"/>
        <v>0.44642553914077093</v>
      </c>
      <c r="P50" s="9"/>
    </row>
    <row r="51" spans="1:119">
      <c r="A51" s="12"/>
      <c r="B51" s="25">
        <v>389.4</v>
      </c>
      <c r="C51" s="20" t="s">
        <v>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20625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20625</v>
      </c>
      <c r="O51" s="47">
        <f t="shared" si="9"/>
        <v>3.5022924095771777</v>
      </c>
      <c r="P51" s="9"/>
    </row>
    <row r="52" spans="1:119" ht="15.75" thickBot="1">
      <c r="A52" s="12"/>
      <c r="B52" s="25">
        <v>389.9</v>
      </c>
      <c r="C52" s="20" t="s">
        <v>97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4513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4513</v>
      </c>
      <c r="O52" s="47">
        <f t="shared" si="9"/>
        <v>0.76634403124469352</v>
      </c>
      <c r="P52" s="9"/>
    </row>
    <row r="53" spans="1:119" ht="16.5" thickBot="1">
      <c r="A53" s="14" t="s">
        <v>48</v>
      </c>
      <c r="B53" s="23"/>
      <c r="C53" s="22"/>
      <c r="D53" s="15">
        <f t="shared" ref="D53:M53" si="14">SUM(D5,D14,D20,D32,D39,D42,D47)</f>
        <v>4664126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708</v>
      </c>
      <c r="I53" s="15">
        <f t="shared" si="14"/>
        <v>300511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4965345</v>
      </c>
      <c r="O53" s="38">
        <f t="shared" si="9"/>
        <v>843.15588385124806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116</v>
      </c>
      <c r="M55" s="48"/>
      <c r="N55" s="48"/>
      <c r="O55" s="43">
        <v>5889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1105955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1105955</v>
      </c>
      <c r="O5" s="33">
        <f t="shared" ref="O5:O51" si="1">(N5/O$53)</f>
        <v>189.83093031239272</v>
      </c>
      <c r="P5" s="6"/>
    </row>
    <row r="6" spans="1:133">
      <c r="A6" s="12"/>
      <c r="B6" s="25">
        <v>311</v>
      </c>
      <c r="C6" s="20" t="s">
        <v>3</v>
      </c>
      <c r="D6" s="46">
        <v>504786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504786</v>
      </c>
      <c r="O6" s="47">
        <f t="shared" si="1"/>
        <v>86.643666323377957</v>
      </c>
      <c r="P6" s="9"/>
    </row>
    <row r="7" spans="1:133">
      <c r="A7" s="12"/>
      <c r="B7" s="25">
        <v>312.41000000000003</v>
      </c>
      <c r="C7" s="20" t="s">
        <v>12</v>
      </c>
      <c r="D7" s="46">
        <v>57892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57892</v>
      </c>
      <c r="O7" s="47">
        <f t="shared" si="1"/>
        <v>9.93683487813251</v>
      </c>
      <c r="P7" s="9"/>
    </row>
    <row r="8" spans="1:133">
      <c r="A8" s="12"/>
      <c r="B8" s="25">
        <v>312.42</v>
      </c>
      <c r="C8" s="20" t="s">
        <v>11</v>
      </c>
      <c r="D8" s="46">
        <v>124291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124291</v>
      </c>
      <c r="O8" s="47">
        <f t="shared" si="1"/>
        <v>21.333848266392035</v>
      </c>
      <c r="P8" s="9"/>
    </row>
    <row r="9" spans="1:133">
      <c r="A9" s="12"/>
      <c r="B9" s="25">
        <v>314.10000000000002</v>
      </c>
      <c r="C9" s="20" t="s">
        <v>13</v>
      </c>
      <c r="D9" s="46">
        <v>249348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249348</v>
      </c>
      <c r="O9" s="47">
        <f t="shared" si="1"/>
        <v>42.799176107106078</v>
      </c>
      <c r="P9" s="9"/>
    </row>
    <row r="10" spans="1:133">
      <c r="A10" s="12"/>
      <c r="B10" s="25">
        <v>314.3</v>
      </c>
      <c r="C10" s="20" t="s">
        <v>14</v>
      </c>
      <c r="D10" s="46">
        <v>66561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66561</v>
      </c>
      <c r="O10" s="47">
        <f t="shared" si="1"/>
        <v>11.424819773429455</v>
      </c>
      <c r="P10" s="9"/>
    </row>
    <row r="11" spans="1:133">
      <c r="A11" s="12"/>
      <c r="B11" s="25">
        <v>314.8</v>
      </c>
      <c r="C11" s="20" t="s">
        <v>16</v>
      </c>
      <c r="D11" s="46">
        <v>4518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4518</v>
      </c>
      <c r="O11" s="47">
        <f t="shared" si="1"/>
        <v>0.77548918640576725</v>
      </c>
      <c r="P11" s="9"/>
    </row>
    <row r="12" spans="1:133">
      <c r="A12" s="12"/>
      <c r="B12" s="25">
        <v>315</v>
      </c>
      <c r="C12" s="20" t="s">
        <v>88</v>
      </c>
      <c r="D12" s="46">
        <v>86343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86343</v>
      </c>
      <c r="O12" s="47">
        <f t="shared" si="1"/>
        <v>14.820288362512873</v>
      </c>
      <c r="P12" s="9"/>
    </row>
    <row r="13" spans="1:133">
      <c r="A13" s="12"/>
      <c r="B13" s="25">
        <v>316</v>
      </c>
      <c r="C13" s="20" t="s">
        <v>89</v>
      </c>
      <c r="D13" s="46">
        <v>12216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12216</v>
      </c>
      <c r="O13" s="47">
        <f t="shared" si="1"/>
        <v>2.0968074150360452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437515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437515</v>
      </c>
      <c r="O14" s="45">
        <f t="shared" si="1"/>
        <v>75.096979059388943</v>
      </c>
      <c r="P14" s="10"/>
    </row>
    <row r="15" spans="1:133">
      <c r="A15" s="12"/>
      <c r="B15" s="25">
        <v>322</v>
      </c>
      <c r="C15" s="20" t="s">
        <v>0</v>
      </c>
      <c r="D15" s="46">
        <v>41390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41390</v>
      </c>
      <c r="O15" s="47">
        <f t="shared" si="1"/>
        <v>7.1043597665636797</v>
      </c>
      <c r="P15" s="9"/>
    </row>
    <row r="16" spans="1:133">
      <c r="A16" s="12"/>
      <c r="B16" s="25">
        <v>323.10000000000002</v>
      </c>
      <c r="C16" s="20" t="s">
        <v>19</v>
      </c>
      <c r="D16" s="46">
        <v>190427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190427</v>
      </c>
      <c r="O16" s="47">
        <f t="shared" si="1"/>
        <v>32.685719189838657</v>
      </c>
      <c r="P16" s="9"/>
    </row>
    <row r="17" spans="1:16">
      <c r="A17" s="12"/>
      <c r="B17" s="25">
        <v>323.3</v>
      </c>
      <c r="C17" s="20" t="s">
        <v>75</v>
      </c>
      <c r="D17" s="46">
        <v>181157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181157</v>
      </c>
      <c r="O17" s="47">
        <f t="shared" si="1"/>
        <v>31.094576038448334</v>
      </c>
      <c r="P17" s="9"/>
    </row>
    <row r="18" spans="1:16">
      <c r="A18" s="12"/>
      <c r="B18" s="25">
        <v>323.7</v>
      </c>
      <c r="C18" s="20" t="s">
        <v>20</v>
      </c>
      <c r="D18" s="46">
        <v>2457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2457</v>
      </c>
      <c r="O18" s="47">
        <f t="shared" si="1"/>
        <v>0.42173017507723998</v>
      </c>
      <c r="P18" s="9"/>
    </row>
    <row r="19" spans="1:16">
      <c r="A19" s="12"/>
      <c r="B19" s="25">
        <v>329</v>
      </c>
      <c r="C19" s="20" t="s">
        <v>21</v>
      </c>
      <c r="D19" s="46">
        <v>22084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22084</v>
      </c>
      <c r="O19" s="47">
        <f t="shared" si="1"/>
        <v>3.7905938894610367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SUM(D21:D30)</f>
        <v>1654844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1654844</v>
      </c>
      <c r="O20" s="45">
        <f t="shared" si="1"/>
        <v>284.0446275317542</v>
      </c>
      <c r="P20" s="10"/>
    </row>
    <row r="21" spans="1:16">
      <c r="A21" s="12"/>
      <c r="B21" s="25">
        <v>334.9</v>
      </c>
      <c r="C21" s="20" t="s">
        <v>24</v>
      </c>
      <c r="D21" s="46">
        <v>516026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516026</v>
      </c>
      <c r="O21" s="47">
        <f t="shared" si="1"/>
        <v>88.572948849982836</v>
      </c>
      <c r="P21" s="9"/>
    </row>
    <row r="22" spans="1:16">
      <c r="A22" s="12"/>
      <c r="B22" s="25">
        <v>335.12</v>
      </c>
      <c r="C22" s="20" t="s">
        <v>90</v>
      </c>
      <c r="D22" s="46">
        <v>293016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293016</v>
      </c>
      <c r="O22" s="47">
        <f t="shared" si="1"/>
        <v>50.294541709577757</v>
      </c>
      <c r="P22" s="9"/>
    </row>
    <row r="23" spans="1:16">
      <c r="A23" s="12"/>
      <c r="B23" s="25">
        <v>335.14</v>
      </c>
      <c r="C23" s="20" t="s">
        <v>91</v>
      </c>
      <c r="D23" s="46">
        <v>4940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4940</v>
      </c>
      <c r="O23" s="47">
        <f t="shared" si="1"/>
        <v>0.8479231033299004</v>
      </c>
      <c r="P23" s="9"/>
    </row>
    <row r="24" spans="1:16">
      <c r="A24" s="12"/>
      <c r="B24" s="25">
        <v>335.15</v>
      </c>
      <c r="C24" s="20" t="s">
        <v>92</v>
      </c>
      <c r="D24" s="46">
        <v>2456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2456</v>
      </c>
      <c r="O24" s="47">
        <f t="shared" si="1"/>
        <v>0.42155853072433919</v>
      </c>
      <c r="P24" s="9"/>
    </row>
    <row r="25" spans="1:16">
      <c r="A25" s="12"/>
      <c r="B25" s="25">
        <v>335.18</v>
      </c>
      <c r="C25" s="20" t="s">
        <v>93</v>
      </c>
      <c r="D25" s="46">
        <v>433520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433520</v>
      </c>
      <c r="O25" s="47">
        <f t="shared" si="1"/>
        <v>74.411259869550292</v>
      </c>
      <c r="P25" s="9"/>
    </row>
    <row r="26" spans="1:16">
      <c r="A26" s="12"/>
      <c r="B26" s="25">
        <v>335.49</v>
      </c>
      <c r="C26" s="20" t="s">
        <v>29</v>
      </c>
      <c r="D26" s="46">
        <v>91147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91147</v>
      </c>
      <c r="O26" s="47">
        <f t="shared" si="1"/>
        <v>15.644867833848267</v>
      </c>
      <c r="P26" s="9"/>
    </row>
    <row r="27" spans="1:16">
      <c r="A27" s="12"/>
      <c r="B27" s="25">
        <v>337.5</v>
      </c>
      <c r="C27" s="20" t="s">
        <v>76</v>
      </c>
      <c r="D27" s="46">
        <v>29240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29240</v>
      </c>
      <c r="O27" s="47">
        <f t="shared" si="1"/>
        <v>5.0188808788190871</v>
      </c>
      <c r="P27" s="9"/>
    </row>
    <row r="28" spans="1:16">
      <c r="A28" s="12"/>
      <c r="B28" s="25">
        <v>337.7</v>
      </c>
      <c r="C28" s="20" t="s">
        <v>33</v>
      </c>
      <c r="D28" s="46">
        <v>112439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112439</v>
      </c>
      <c r="O28" s="47">
        <f t="shared" si="1"/>
        <v>19.299519395811878</v>
      </c>
      <c r="P28" s="9"/>
    </row>
    <row r="29" spans="1:16">
      <c r="A29" s="12"/>
      <c r="B29" s="25">
        <v>338</v>
      </c>
      <c r="C29" s="20" t="s">
        <v>34</v>
      </c>
      <c r="D29" s="46">
        <v>9822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9822</v>
      </c>
      <c r="O29" s="47">
        <f t="shared" si="1"/>
        <v>1.6858908341915551</v>
      </c>
      <c r="P29" s="9"/>
    </row>
    <row r="30" spans="1:16">
      <c r="A30" s="12"/>
      <c r="B30" s="25">
        <v>339</v>
      </c>
      <c r="C30" s="20" t="s">
        <v>35</v>
      </c>
      <c r="D30" s="46">
        <v>162238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162238</v>
      </c>
      <c r="O30" s="47">
        <f t="shared" si="1"/>
        <v>27.847236525918298</v>
      </c>
      <c r="P30" s="9"/>
    </row>
    <row r="31" spans="1:16" ht="15.75">
      <c r="A31" s="29" t="s">
        <v>40</v>
      </c>
      <c r="B31" s="30"/>
      <c r="C31" s="31"/>
      <c r="D31" s="32">
        <f t="shared" ref="D31:M31" si="7">SUM(D32:D37)</f>
        <v>698703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332237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1030940</v>
      </c>
      <c r="O31" s="45">
        <f t="shared" si="1"/>
        <v>176.95502917953999</v>
      </c>
      <c r="P31" s="10"/>
    </row>
    <row r="32" spans="1:16">
      <c r="A32" s="12"/>
      <c r="B32" s="25">
        <v>341.9</v>
      </c>
      <c r="C32" s="20" t="s">
        <v>94</v>
      </c>
      <c r="D32" s="46">
        <v>62109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62109</v>
      </c>
      <c r="O32" s="47">
        <f t="shared" si="1"/>
        <v>10.660659114315139</v>
      </c>
      <c r="P32" s="9"/>
    </row>
    <row r="33" spans="1:16">
      <c r="A33" s="12"/>
      <c r="B33" s="25">
        <v>343.4</v>
      </c>
      <c r="C33" s="20" t="s">
        <v>44</v>
      </c>
      <c r="D33" s="46">
        <v>604922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604922</v>
      </c>
      <c r="O33" s="47">
        <f t="shared" si="1"/>
        <v>103.83144524545142</v>
      </c>
      <c r="P33" s="9"/>
    </row>
    <row r="34" spans="1:16">
      <c r="A34" s="12"/>
      <c r="B34" s="25">
        <v>343.8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175439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175439</v>
      </c>
      <c r="O34" s="47">
        <f t="shared" si="1"/>
        <v>30.113113628561621</v>
      </c>
      <c r="P34" s="9"/>
    </row>
    <row r="35" spans="1:16">
      <c r="A35" s="12"/>
      <c r="B35" s="25">
        <v>347.2</v>
      </c>
      <c r="C35" s="20" t="s">
        <v>47</v>
      </c>
      <c r="D35" s="46">
        <v>8370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8370</v>
      </c>
      <c r="O35" s="47">
        <f t="shared" si="1"/>
        <v>1.4366632337796086</v>
      </c>
      <c r="P35" s="9"/>
    </row>
    <row r="36" spans="1:16">
      <c r="A36" s="12"/>
      <c r="B36" s="25">
        <v>347.9</v>
      </c>
      <c r="C36" s="20" t="s">
        <v>85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156798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156798</v>
      </c>
      <c r="O36" s="47">
        <f t="shared" si="1"/>
        <v>26.913491246138001</v>
      </c>
      <c r="P36" s="9"/>
    </row>
    <row r="37" spans="1:16">
      <c r="A37" s="12"/>
      <c r="B37" s="25">
        <v>349</v>
      </c>
      <c r="C37" s="20" t="s">
        <v>1</v>
      </c>
      <c r="D37" s="46">
        <v>23302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23302</v>
      </c>
      <c r="O37" s="47">
        <f t="shared" si="1"/>
        <v>3.9996567112941985</v>
      </c>
      <c r="P37" s="9"/>
    </row>
    <row r="38" spans="1:16" ht="15.75">
      <c r="A38" s="29" t="s">
        <v>41</v>
      </c>
      <c r="B38" s="30"/>
      <c r="C38" s="31"/>
      <c r="D38" s="32">
        <f t="shared" ref="D38:M38" si="9">SUM(D39:D40)</f>
        <v>40739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1" si="10">SUM(D38:M38)</f>
        <v>40739</v>
      </c>
      <c r="O38" s="45">
        <f t="shared" si="1"/>
        <v>6.9926192928252657</v>
      </c>
      <c r="P38" s="10"/>
    </row>
    <row r="39" spans="1:16">
      <c r="A39" s="13"/>
      <c r="B39" s="39">
        <v>351.1</v>
      </c>
      <c r="C39" s="21" t="s">
        <v>50</v>
      </c>
      <c r="D39" s="46">
        <v>1338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1338</v>
      </c>
      <c r="O39" s="47">
        <f t="shared" si="1"/>
        <v>0.22966014418125644</v>
      </c>
      <c r="P39" s="9"/>
    </row>
    <row r="40" spans="1:16">
      <c r="A40" s="13"/>
      <c r="B40" s="39">
        <v>354</v>
      </c>
      <c r="C40" s="21" t="s">
        <v>51</v>
      </c>
      <c r="D40" s="46">
        <v>39401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39401</v>
      </c>
      <c r="O40" s="47">
        <f t="shared" si="1"/>
        <v>6.7629591486440095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SUM(D42:D45)</f>
        <v>167092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876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167968</v>
      </c>
      <c r="O41" s="45">
        <f t="shared" si="1"/>
        <v>28.83075866803982</v>
      </c>
      <c r="P41" s="10"/>
    </row>
    <row r="42" spans="1:16">
      <c r="A42" s="12"/>
      <c r="B42" s="25">
        <v>361.1</v>
      </c>
      <c r="C42" s="20" t="s">
        <v>52</v>
      </c>
      <c r="D42" s="46">
        <v>2117</v>
      </c>
      <c r="E42" s="46">
        <v>0</v>
      </c>
      <c r="F42" s="46">
        <v>0</v>
      </c>
      <c r="G42" s="46">
        <v>0</v>
      </c>
      <c r="H42" s="46">
        <v>876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2993</v>
      </c>
      <c r="O42" s="47">
        <f t="shared" si="1"/>
        <v>0.51373154823206313</v>
      </c>
      <c r="P42" s="9"/>
    </row>
    <row r="43" spans="1:16">
      <c r="A43" s="12"/>
      <c r="B43" s="25">
        <v>362</v>
      </c>
      <c r="C43" s="20" t="s">
        <v>54</v>
      </c>
      <c r="D43" s="46">
        <v>101107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101107</v>
      </c>
      <c r="O43" s="47">
        <f t="shared" si="1"/>
        <v>17.354445588740131</v>
      </c>
      <c r="P43" s="9"/>
    </row>
    <row r="44" spans="1:16">
      <c r="A44" s="12"/>
      <c r="B44" s="25">
        <v>366</v>
      </c>
      <c r="C44" s="20" t="s">
        <v>56</v>
      </c>
      <c r="D44" s="46">
        <v>22043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22043</v>
      </c>
      <c r="O44" s="47">
        <f t="shared" si="1"/>
        <v>3.7835564709921043</v>
      </c>
      <c r="P44" s="9"/>
    </row>
    <row r="45" spans="1:16">
      <c r="A45" s="12"/>
      <c r="B45" s="25">
        <v>369.9</v>
      </c>
      <c r="C45" s="20" t="s">
        <v>57</v>
      </c>
      <c r="D45" s="46">
        <v>41825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41825</v>
      </c>
      <c r="O45" s="47">
        <f t="shared" si="1"/>
        <v>7.1790250600755234</v>
      </c>
      <c r="P45" s="9"/>
    </row>
    <row r="46" spans="1:16" ht="15.75">
      <c r="A46" s="29" t="s">
        <v>42</v>
      </c>
      <c r="B46" s="30"/>
      <c r="C46" s="31"/>
      <c r="D46" s="32">
        <f t="shared" ref="D46:M46" si="12">SUM(D47:D50)</f>
        <v>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13374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13374</v>
      </c>
      <c r="O46" s="45">
        <f t="shared" si="1"/>
        <v>2.2955715756951598</v>
      </c>
      <c r="P46" s="9"/>
    </row>
    <row r="47" spans="1:16">
      <c r="A47" s="12"/>
      <c r="B47" s="25">
        <v>381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876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876</v>
      </c>
      <c r="O47" s="47">
        <f t="shared" si="1"/>
        <v>0.15036045314109167</v>
      </c>
      <c r="P47" s="9"/>
    </row>
    <row r="48" spans="1:16">
      <c r="A48" s="12"/>
      <c r="B48" s="25">
        <v>389.1</v>
      </c>
      <c r="C48" s="20" t="s">
        <v>95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323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323</v>
      </c>
      <c r="O48" s="47">
        <f t="shared" si="1"/>
        <v>5.5441125986955032E-2</v>
      </c>
      <c r="P48" s="9"/>
    </row>
    <row r="49" spans="1:119">
      <c r="A49" s="12"/>
      <c r="B49" s="25">
        <v>389.4</v>
      </c>
      <c r="C49" s="20" t="s">
        <v>96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6875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6875</v>
      </c>
      <c r="O49" s="47">
        <f t="shared" si="1"/>
        <v>1.1800549261929283</v>
      </c>
      <c r="P49" s="9"/>
    </row>
    <row r="50" spans="1:119" ht="15.75" thickBot="1">
      <c r="A50" s="12"/>
      <c r="B50" s="25">
        <v>389.9</v>
      </c>
      <c r="C50" s="20" t="s">
        <v>97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5300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5300</v>
      </c>
      <c r="O50" s="47">
        <f t="shared" si="1"/>
        <v>0.90971507037418464</v>
      </c>
      <c r="P50" s="9"/>
    </row>
    <row r="51" spans="1:119" ht="16.5" thickBot="1">
      <c r="A51" s="14" t="s">
        <v>48</v>
      </c>
      <c r="B51" s="23"/>
      <c r="C51" s="22"/>
      <c r="D51" s="15">
        <f t="shared" ref="D51:M51" si="13">SUM(D5,D14,D20,D31,D38,D41,D46)</f>
        <v>4104848</v>
      </c>
      <c r="E51" s="15">
        <f t="shared" si="13"/>
        <v>0</v>
      </c>
      <c r="F51" s="15">
        <f t="shared" si="13"/>
        <v>0</v>
      </c>
      <c r="G51" s="15">
        <f t="shared" si="13"/>
        <v>0</v>
      </c>
      <c r="H51" s="15">
        <f t="shared" si="13"/>
        <v>876</v>
      </c>
      <c r="I51" s="15">
        <f t="shared" si="13"/>
        <v>345611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4451335</v>
      </c>
      <c r="O51" s="38">
        <f t="shared" si="1"/>
        <v>764.04651561963612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114</v>
      </c>
      <c r="M53" s="48"/>
      <c r="N53" s="48"/>
      <c r="O53" s="43">
        <v>5826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79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1036881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1036881</v>
      </c>
      <c r="O5" s="33">
        <f t="shared" ref="O5:O36" si="1">(N5/O$55)</f>
        <v>177.57852371981502</v>
      </c>
      <c r="P5" s="6"/>
    </row>
    <row r="6" spans="1:133">
      <c r="A6" s="12"/>
      <c r="B6" s="25">
        <v>311</v>
      </c>
      <c r="C6" s="20" t="s">
        <v>3</v>
      </c>
      <c r="D6" s="46">
        <v>430804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430804</v>
      </c>
      <c r="O6" s="47">
        <f t="shared" si="1"/>
        <v>73.78044185648227</v>
      </c>
      <c r="P6" s="9"/>
    </row>
    <row r="7" spans="1:133">
      <c r="A7" s="12"/>
      <c r="B7" s="25">
        <v>312.41000000000003</v>
      </c>
      <c r="C7" s="20" t="s">
        <v>12</v>
      </c>
      <c r="D7" s="46">
        <v>57858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57858</v>
      </c>
      <c r="O7" s="47">
        <f t="shared" si="1"/>
        <v>9.9088885083062177</v>
      </c>
      <c r="P7" s="9"/>
    </row>
    <row r="8" spans="1:133">
      <c r="A8" s="12"/>
      <c r="B8" s="25">
        <v>312.42</v>
      </c>
      <c r="C8" s="20" t="s">
        <v>11</v>
      </c>
      <c r="D8" s="46">
        <v>123291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123291</v>
      </c>
      <c r="O8" s="47">
        <f t="shared" si="1"/>
        <v>21.115088200034254</v>
      </c>
      <c r="P8" s="9"/>
    </row>
    <row r="9" spans="1:133">
      <c r="A9" s="12"/>
      <c r="B9" s="25">
        <v>314.10000000000002</v>
      </c>
      <c r="C9" s="20" t="s">
        <v>13</v>
      </c>
      <c r="D9" s="46">
        <v>244175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244175</v>
      </c>
      <c r="O9" s="47">
        <f t="shared" si="1"/>
        <v>41.817948278814868</v>
      </c>
      <c r="P9" s="9"/>
    </row>
    <row r="10" spans="1:133">
      <c r="A10" s="12"/>
      <c r="B10" s="25">
        <v>314.3</v>
      </c>
      <c r="C10" s="20" t="s">
        <v>14</v>
      </c>
      <c r="D10" s="46">
        <v>68106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68106</v>
      </c>
      <c r="O10" s="47">
        <f t="shared" si="1"/>
        <v>11.663983558828567</v>
      </c>
      <c r="P10" s="9"/>
    </row>
    <row r="11" spans="1:133">
      <c r="A11" s="12"/>
      <c r="B11" s="25">
        <v>314.8</v>
      </c>
      <c r="C11" s="20" t="s">
        <v>16</v>
      </c>
      <c r="D11" s="46">
        <v>5378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5378</v>
      </c>
      <c r="O11" s="47">
        <f t="shared" si="1"/>
        <v>0.92104812467888342</v>
      </c>
      <c r="P11" s="9"/>
    </row>
    <row r="12" spans="1:133">
      <c r="A12" s="12"/>
      <c r="B12" s="25">
        <v>315</v>
      </c>
      <c r="C12" s="20" t="s">
        <v>88</v>
      </c>
      <c r="D12" s="46">
        <v>95476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95476</v>
      </c>
      <c r="O12" s="47">
        <f t="shared" si="1"/>
        <v>16.351430039390305</v>
      </c>
      <c r="P12" s="9"/>
    </row>
    <row r="13" spans="1:133">
      <c r="A13" s="12"/>
      <c r="B13" s="25">
        <v>316</v>
      </c>
      <c r="C13" s="20" t="s">
        <v>89</v>
      </c>
      <c r="D13" s="46">
        <v>11793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11793</v>
      </c>
      <c r="O13" s="47">
        <f t="shared" si="1"/>
        <v>2.0196951532796712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408135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408135</v>
      </c>
      <c r="O14" s="45">
        <f t="shared" si="1"/>
        <v>69.898098989553006</v>
      </c>
      <c r="P14" s="10"/>
    </row>
    <row r="15" spans="1:133">
      <c r="A15" s="12"/>
      <c r="B15" s="25">
        <v>322</v>
      </c>
      <c r="C15" s="20" t="s">
        <v>0</v>
      </c>
      <c r="D15" s="46">
        <v>26139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26139</v>
      </c>
      <c r="O15" s="47">
        <f t="shared" si="1"/>
        <v>4.4766227093680424</v>
      </c>
      <c r="P15" s="9"/>
    </row>
    <row r="16" spans="1:133">
      <c r="A16" s="12"/>
      <c r="B16" s="25">
        <v>323.10000000000002</v>
      </c>
      <c r="C16" s="20" t="s">
        <v>19</v>
      </c>
      <c r="D16" s="46">
        <v>181190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181190</v>
      </c>
      <c r="O16" s="47">
        <f t="shared" si="1"/>
        <v>31.030998458640177</v>
      </c>
      <c r="P16" s="9"/>
    </row>
    <row r="17" spans="1:16">
      <c r="A17" s="12"/>
      <c r="B17" s="25">
        <v>323.3</v>
      </c>
      <c r="C17" s="20" t="s">
        <v>75</v>
      </c>
      <c r="D17" s="46">
        <v>179329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179329</v>
      </c>
      <c r="O17" s="47">
        <f t="shared" si="1"/>
        <v>30.71227949991437</v>
      </c>
      <c r="P17" s="9"/>
    </row>
    <row r="18" spans="1:16">
      <c r="A18" s="12"/>
      <c r="B18" s="25">
        <v>323.7</v>
      </c>
      <c r="C18" s="20" t="s">
        <v>20</v>
      </c>
      <c r="D18" s="46">
        <v>4036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4036</v>
      </c>
      <c r="O18" s="47">
        <f t="shared" si="1"/>
        <v>0.69121424901524231</v>
      </c>
      <c r="P18" s="9"/>
    </row>
    <row r="19" spans="1:16">
      <c r="A19" s="12"/>
      <c r="B19" s="25">
        <v>329</v>
      </c>
      <c r="C19" s="20" t="s">
        <v>21</v>
      </c>
      <c r="D19" s="46">
        <v>17441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17441</v>
      </c>
      <c r="O19" s="47">
        <f t="shared" si="1"/>
        <v>2.986984072615174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SUM(D21:D32)</f>
        <v>1836254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1836254</v>
      </c>
      <c r="O20" s="45">
        <f t="shared" si="1"/>
        <v>314.48090426442883</v>
      </c>
      <c r="P20" s="10"/>
    </row>
    <row r="21" spans="1:16">
      <c r="A21" s="12"/>
      <c r="B21" s="25">
        <v>331.2</v>
      </c>
      <c r="C21" s="20" t="s">
        <v>82</v>
      </c>
      <c r="D21" s="46">
        <v>149500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149500</v>
      </c>
      <c r="O21" s="47">
        <f t="shared" si="1"/>
        <v>25.60369926357253</v>
      </c>
      <c r="P21" s="9"/>
    </row>
    <row r="22" spans="1:16">
      <c r="A22" s="12"/>
      <c r="B22" s="25">
        <v>334.9</v>
      </c>
      <c r="C22" s="20" t="s">
        <v>24</v>
      </c>
      <c r="D22" s="46">
        <v>316476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316476</v>
      </c>
      <c r="O22" s="47">
        <f t="shared" si="1"/>
        <v>54.200376776845353</v>
      </c>
      <c r="P22" s="9"/>
    </row>
    <row r="23" spans="1:16">
      <c r="A23" s="12"/>
      <c r="B23" s="25">
        <v>335.12</v>
      </c>
      <c r="C23" s="20" t="s">
        <v>90</v>
      </c>
      <c r="D23" s="46">
        <v>288435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288435</v>
      </c>
      <c r="O23" s="47">
        <f t="shared" si="1"/>
        <v>49.398013358451792</v>
      </c>
      <c r="P23" s="9"/>
    </row>
    <row r="24" spans="1:16">
      <c r="A24" s="12"/>
      <c r="B24" s="25">
        <v>335.14</v>
      </c>
      <c r="C24" s="20" t="s">
        <v>91</v>
      </c>
      <c r="D24" s="46">
        <v>5342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5342</v>
      </c>
      <c r="O24" s="47">
        <f t="shared" si="1"/>
        <v>0.91488268539133411</v>
      </c>
      <c r="P24" s="9"/>
    </row>
    <row r="25" spans="1:16">
      <c r="A25" s="12"/>
      <c r="B25" s="25">
        <v>335.15</v>
      </c>
      <c r="C25" s="20" t="s">
        <v>92</v>
      </c>
      <c r="D25" s="46">
        <v>2652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2652</v>
      </c>
      <c r="O25" s="47">
        <f t="shared" si="1"/>
        <v>0.45418736084946054</v>
      </c>
      <c r="P25" s="9"/>
    </row>
    <row r="26" spans="1:16">
      <c r="A26" s="12"/>
      <c r="B26" s="25">
        <v>335.18</v>
      </c>
      <c r="C26" s="20" t="s">
        <v>93</v>
      </c>
      <c r="D26" s="46">
        <v>422806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422806</v>
      </c>
      <c r="O26" s="47">
        <f t="shared" si="1"/>
        <v>72.410686761431748</v>
      </c>
      <c r="P26" s="9"/>
    </row>
    <row r="27" spans="1:16">
      <c r="A27" s="12"/>
      <c r="B27" s="25">
        <v>335.49</v>
      </c>
      <c r="C27" s="20" t="s">
        <v>29</v>
      </c>
      <c r="D27" s="46">
        <v>93728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93728</v>
      </c>
      <c r="O27" s="47">
        <f t="shared" si="1"/>
        <v>16.052063709539304</v>
      </c>
      <c r="P27" s="9"/>
    </row>
    <row r="28" spans="1:16">
      <c r="A28" s="12"/>
      <c r="B28" s="25">
        <v>337.2</v>
      </c>
      <c r="C28" s="20" t="s">
        <v>111</v>
      </c>
      <c r="D28" s="46">
        <v>83119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83119</v>
      </c>
      <c r="O28" s="47">
        <f t="shared" si="1"/>
        <v>14.235143003939031</v>
      </c>
      <c r="P28" s="9"/>
    </row>
    <row r="29" spans="1:16">
      <c r="A29" s="12"/>
      <c r="B29" s="25">
        <v>337.5</v>
      </c>
      <c r="C29" s="20" t="s">
        <v>76</v>
      </c>
      <c r="D29" s="46">
        <v>45443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45443</v>
      </c>
      <c r="O29" s="47">
        <f t="shared" si="1"/>
        <v>7.7826682651138892</v>
      </c>
      <c r="P29" s="9"/>
    </row>
    <row r="30" spans="1:16">
      <c r="A30" s="12"/>
      <c r="B30" s="25">
        <v>337.7</v>
      </c>
      <c r="C30" s="20" t="s">
        <v>33</v>
      </c>
      <c r="D30" s="46">
        <v>256257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256257</v>
      </c>
      <c r="O30" s="47">
        <f t="shared" si="1"/>
        <v>43.887138208597364</v>
      </c>
      <c r="P30" s="9"/>
    </row>
    <row r="31" spans="1:16">
      <c r="A31" s="12"/>
      <c r="B31" s="25">
        <v>338</v>
      </c>
      <c r="C31" s="20" t="s">
        <v>34</v>
      </c>
      <c r="D31" s="46">
        <v>14734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14734</v>
      </c>
      <c r="O31" s="47">
        <f t="shared" si="1"/>
        <v>2.5233772906319576</v>
      </c>
      <c r="P31" s="9"/>
    </row>
    <row r="32" spans="1:16">
      <c r="A32" s="12"/>
      <c r="B32" s="25">
        <v>339</v>
      </c>
      <c r="C32" s="20" t="s">
        <v>35</v>
      </c>
      <c r="D32" s="46">
        <v>157762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157762</v>
      </c>
      <c r="O32" s="47">
        <f t="shared" si="1"/>
        <v>27.018667580065081</v>
      </c>
      <c r="P32" s="9"/>
    </row>
    <row r="33" spans="1:16" ht="15.75">
      <c r="A33" s="29" t="s">
        <v>40</v>
      </c>
      <c r="B33" s="30"/>
      <c r="C33" s="31"/>
      <c r="D33" s="32">
        <f t="shared" ref="D33:M33" si="8">SUM(D34:D39)</f>
        <v>662963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351040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1014003</v>
      </c>
      <c r="O33" s="45">
        <f t="shared" si="1"/>
        <v>173.66038705257751</v>
      </c>
      <c r="P33" s="10"/>
    </row>
    <row r="34" spans="1:16">
      <c r="A34" s="12"/>
      <c r="B34" s="25">
        <v>341.9</v>
      </c>
      <c r="C34" s="20" t="s">
        <v>94</v>
      </c>
      <c r="D34" s="46">
        <v>22241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9">SUM(D34:M34)</f>
        <v>22241</v>
      </c>
      <c r="O34" s="47">
        <f t="shared" si="1"/>
        <v>3.8090426442884056</v>
      </c>
      <c r="P34" s="9"/>
    </row>
    <row r="35" spans="1:16">
      <c r="A35" s="12"/>
      <c r="B35" s="25">
        <v>343.4</v>
      </c>
      <c r="C35" s="20" t="s">
        <v>44</v>
      </c>
      <c r="D35" s="46">
        <v>605635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605635</v>
      </c>
      <c r="O35" s="47">
        <f t="shared" si="1"/>
        <v>103.72238396985786</v>
      </c>
      <c r="P35" s="9"/>
    </row>
    <row r="36" spans="1:16">
      <c r="A36" s="12"/>
      <c r="B36" s="25">
        <v>343.8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210192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210192</v>
      </c>
      <c r="O36" s="47">
        <f t="shared" si="1"/>
        <v>35.997944853570814</v>
      </c>
      <c r="P36" s="9"/>
    </row>
    <row r="37" spans="1:16">
      <c r="A37" s="12"/>
      <c r="B37" s="25">
        <v>347.2</v>
      </c>
      <c r="C37" s="20" t="s">
        <v>47</v>
      </c>
      <c r="D37" s="46">
        <v>11884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11884</v>
      </c>
      <c r="O37" s="47">
        <f t="shared" ref="O37:O53" si="10">(N37/O$55)</f>
        <v>2.0352800137009761</v>
      </c>
      <c r="P37" s="9"/>
    </row>
    <row r="38" spans="1:16">
      <c r="A38" s="12"/>
      <c r="B38" s="25">
        <v>347.9</v>
      </c>
      <c r="C38" s="20" t="s">
        <v>85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140848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140848</v>
      </c>
      <c r="O38" s="47">
        <f t="shared" si="10"/>
        <v>24.121938688131529</v>
      </c>
      <c r="P38" s="9"/>
    </row>
    <row r="39" spans="1:16">
      <c r="A39" s="12"/>
      <c r="B39" s="25">
        <v>349</v>
      </c>
      <c r="C39" s="20" t="s">
        <v>1</v>
      </c>
      <c r="D39" s="46">
        <v>23203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23203</v>
      </c>
      <c r="O39" s="47">
        <f t="shared" si="10"/>
        <v>3.9737968830279158</v>
      </c>
      <c r="P39" s="9"/>
    </row>
    <row r="40" spans="1:16" ht="15.75">
      <c r="A40" s="29" t="s">
        <v>41</v>
      </c>
      <c r="B40" s="30"/>
      <c r="C40" s="31"/>
      <c r="D40" s="32">
        <f t="shared" ref="D40:M40" si="11">SUM(D41:D42)</f>
        <v>48058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ref="N40:N53" si="12">SUM(D40:M40)</f>
        <v>48058</v>
      </c>
      <c r="O40" s="45">
        <f t="shared" si="10"/>
        <v>8.230518924473369</v>
      </c>
      <c r="P40" s="10"/>
    </row>
    <row r="41" spans="1:16">
      <c r="A41" s="13"/>
      <c r="B41" s="39">
        <v>351.1</v>
      </c>
      <c r="C41" s="21" t="s">
        <v>50</v>
      </c>
      <c r="D41" s="46">
        <v>2604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2604</v>
      </c>
      <c r="O41" s="47">
        <f t="shared" si="10"/>
        <v>0.4459667751327282</v>
      </c>
      <c r="P41" s="9"/>
    </row>
    <row r="42" spans="1:16">
      <c r="A42" s="13"/>
      <c r="B42" s="39">
        <v>354</v>
      </c>
      <c r="C42" s="21" t="s">
        <v>51</v>
      </c>
      <c r="D42" s="46">
        <v>45454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45454</v>
      </c>
      <c r="O42" s="47">
        <f t="shared" si="10"/>
        <v>7.7845521493406409</v>
      </c>
      <c r="P42" s="9"/>
    </row>
    <row r="43" spans="1:16" ht="15.75">
      <c r="A43" s="29" t="s">
        <v>4</v>
      </c>
      <c r="B43" s="30"/>
      <c r="C43" s="31"/>
      <c r="D43" s="32">
        <f t="shared" ref="D43:M43" si="13">SUM(D44:D47)</f>
        <v>192268</v>
      </c>
      <c r="E43" s="32">
        <f t="shared" si="13"/>
        <v>0</v>
      </c>
      <c r="F43" s="32">
        <f t="shared" si="13"/>
        <v>0</v>
      </c>
      <c r="G43" s="32">
        <f t="shared" si="13"/>
        <v>0</v>
      </c>
      <c r="H43" s="32">
        <f t="shared" si="13"/>
        <v>1047</v>
      </c>
      <c r="I43" s="32">
        <f t="shared" si="13"/>
        <v>0</v>
      </c>
      <c r="J43" s="32">
        <f t="shared" si="13"/>
        <v>0</v>
      </c>
      <c r="K43" s="32">
        <f t="shared" si="13"/>
        <v>0</v>
      </c>
      <c r="L43" s="32">
        <f t="shared" si="13"/>
        <v>0</v>
      </c>
      <c r="M43" s="32">
        <f t="shared" si="13"/>
        <v>0</v>
      </c>
      <c r="N43" s="32">
        <f t="shared" si="12"/>
        <v>193315</v>
      </c>
      <c r="O43" s="45">
        <f t="shared" si="10"/>
        <v>33.107552663127251</v>
      </c>
      <c r="P43" s="10"/>
    </row>
    <row r="44" spans="1:16">
      <c r="A44" s="12"/>
      <c r="B44" s="25">
        <v>361.1</v>
      </c>
      <c r="C44" s="20" t="s">
        <v>52</v>
      </c>
      <c r="D44" s="46">
        <v>802</v>
      </c>
      <c r="E44" s="46">
        <v>0</v>
      </c>
      <c r="F44" s="46">
        <v>0</v>
      </c>
      <c r="G44" s="46">
        <v>0</v>
      </c>
      <c r="H44" s="46">
        <v>1047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1849</v>
      </c>
      <c r="O44" s="47">
        <f t="shared" si="10"/>
        <v>0.31666381229662616</v>
      </c>
      <c r="P44" s="9"/>
    </row>
    <row r="45" spans="1:16">
      <c r="A45" s="12"/>
      <c r="B45" s="25">
        <v>362</v>
      </c>
      <c r="C45" s="20" t="s">
        <v>54</v>
      </c>
      <c r="D45" s="46">
        <v>116779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116779</v>
      </c>
      <c r="O45" s="47">
        <f t="shared" si="10"/>
        <v>19.999828737797568</v>
      </c>
      <c r="P45" s="9"/>
    </row>
    <row r="46" spans="1:16">
      <c r="A46" s="12"/>
      <c r="B46" s="25">
        <v>366</v>
      </c>
      <c r="C46" s="20" t="s">
        <v>56</v>
      </c>
      <c r="D46" s="46">
        <v>29369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29369</v>
      </c>
      <c r="O46" s="47">
        <f t="shared" si="10"/>
        <v>5.0297996232231545</v>
      </c>
      <c r="P46" s="9"/>
    </row>
    <row r="47" spans="1:16">
      <c r="A47" s="12"/>
      <c r="B47" s="25">
        <v>369.9</v>
      </c>
      <c r="C47" s="20" t="s">
        <v>57</v>
      </c>
      <c r="D47" s="46">
        <v>45318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45318</v>
      </c>
      <c r="O47" s="47">
        <f t="shared" si="10"/>
        <v>7.7612604898098994</v>
      </c>
      <c r="P47" s="9"/>
    </row>
    <row r="48" spans="1:16" ht="15.75">
      <c r="A48" s="29" t="s">
        <v>42</v>
      </c>
      <c r="B48" s="30"/>
      <c r="C48" s="31"/>
      <c r="D48" s="32">
        <f t="shared" ref="D48:M48" si="14">SUM(D49:D52)</f>
        <v>2937</v>
      </c>
      <c r="E48" s="32">
        <f t="shared" si="14"/>
        <v>0</v>
      </c>
      <c r="F48" s="32">
        <f t="shared" si="14"/>
        <v>0</v>
      </c>
      <c r="G48" s="32">
        <f t="shared" si="14"/>
        <v>0</v>
      </c>
      <c r="H48" s="32">
        <f t="shared" si="14"/>
        <v>0</v>
      </c>
      <c r="I48" s="32">
        <f t="shared" si="14"/>
        <v>21025</v>
      </c>
      <c r="J48" s="32">
        <f t="shared" si="14"/>
        <v>0</v>
      </c>
      <c r="K48" s="32">
        <f t="shared" si="14"/>
        <v>0</v>
      </c>
      <c r="L48" s="32">
        <f t="shared" si="14"/>
        <v>0</v>
      </c>
      <c r="M48" s="32">
        <f t="shared" si="14"/>
        <v>0</v>
      </c>
      <c r="N48" s="32">
        <f t="shared" si="12"/>
        <v>23962</v>
      </c>
      <c r="O48" s="45">
        <f t="shared" si="10"/>
        <v>4.1037848946737459</v>
      </c>
      <c r="P48" s="9"/>
    </row>
    <row r="49" spans="1:119">
      <c r="A49" s="12"/>
      <c r="B49" s="25">
        <v>381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1047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1047</v>
      </c>
      <c r="O49" s="47">
        <f t="shared" si="10"/>
        <v>0.17931152594622368</v>
      </c>
      <c r="P49" s="9"/>
    </row>
    <row r="50" spans="1:119">
      <c r="A50" s="12"/>
      <c r="B50" s="25">
        <v>388.1</v>
      </c>
      <c r="C50" s="20" t="s">
        <v>77</v>
      </c>
      <c r="D50" s="46">
        <v>2937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2937</v>
      </c>
      <c r="O50" s="47">
        <f t="shared" si="10"/>
        <v>0.50299708854255865</v>
      </c>
      <c r="P50" s="9"/>
    </row>
    <row r="51" spans="1:119">
      <c r="A51" s="12"/>
      <c r="B51" s="25">
        <v>389.1</v>
      </c>
      <c r="C51" s="20" t="s">
        <v>95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300</v>
      </c>
      <c r="O51" s="47">
        <f t="shared" si="10"/>
        <v>5.1378660729576982E-2</v>
      </c>
      <c r="P51" s="9"/>
    </row>
    <row r="52" spans="1:119" ht="15.75" thickBot="1">
      <c r="A52" s="12"/>
      <c r="B52" s="25">
        <v>389.9</v>
      </c>
      <c r="C52" s="20" t="s">
        <v>97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19678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19678</v>
      </c>
      <c r="O52" s="47">
        <f t="shared" si="10"/>
        <v>3.370097619455386</v>
      </c>
      <c r="P52" s="9"/>
    </row>
    <row r="53" spans="1:119" ht="16.5" thickBot="1">
      <c r="A53" s="14" t="s">
        <v>48</v>
      </c>
      <c r="B53" s="23"/>
      <c r="C53" s="22"/>
      <c r="D53" s="15">
        <f t="shared" ref="D53:M53" si="15">SUM(D5,D14,D20,D33,D40,D43,D48)</f>
        <v>4187496</v>
      </c>
      <c r="E53" s="15">
        <f t="shared" si="15"/>
        <v>0</v>
      </c>
      <c r="F53" s="15">
        <f t="shared" si="15"/>
        <v>0</v>
      </c>
      <c r="G53" s="15">
        <f t="shared" si="15"/>
        <v>0</v>
      </c>
      <c r="H53" s="15">
        <f t="shared" si="15"/>
        <v>1047</v>
      </c>
      <c r="I53" s="15">
        <f t="shared" si="15"/>
        <v>372065</v>
      </c>
      <c r="J53" s="15">
        <f t="shared" si="15"/>
        <v>0</v>
      </c>
      <c r="K53" s="15">
        <f t="shared" si="15"/>
        <v>0</v>
      </c>
      <c r="L53" s="15">
        <f t="shared" si="15"/>
        <v>0</v>
      </c>
      <c r="M53" s="15">
        <f t="shared" si="15"/>
        <v>0</v>
      </c>
      <c r="N53" s="15">
        <f t="shared" si="12"/>
        <v>4560608</v>
      </c>
      <c r="O53" s="38">
        <f t="shared" si="10"/>
        <v>781.05977050864874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112</v>
      </c>
      <c r="M55" s="48"/>
      <c r="N55" s="48"/>
      <c r="O55" s="43">
        <v>5839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66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67</v>
      </c>
      <c r="F4" s="34" t="s">
        <v>68</v>
      </c>
      <c r="G4" s="34" t="s">
        <v>69</v>
      </c>
      <c r="H4" s="34" t="s">
        <v>6</v>
      </c>
      <c r="I4" s="34" t="s">
        <v>7</v>
      </c>
      <c r="J4" s="35" t="s">
        <v>70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1002422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1002422</v>
      </c>
      <c r="O5" s="33">
        <f t="shared" ref="O5:O51" si="1">(N5/O$53)</f>
        <v>172.29666552079752</v>
      </c>
      <c r="P5" s="6"/>
    </row>
    <row r="6" spans="1:133">
      <c r="A6" s="12"/>
      <c r="B6" s="25">
        <v>311</v>
      </c>
      <c r="C6" s="20" t="s">
        <v>3</v>
      </c>
      <c r="D6" s="46">
        <v>407027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407027</v>
      </c>
      <c r="O6" s="47">
        <f t="shared" si="1"/>
        <v>69.959951873496053</v>
      </c>
      <c r="P6" s="9"/>
    </row>
    <row r="7" spans="1:133">
      <c r="A7" s="12"/>
      <c r="B7" s="25">
        <v>312.41000000000003</v>
      </c>
      <c r="C7" s="20" t="s">
        <v>12</v>
      </c>
      <c r="D7" s="46">
        <v>55155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55155</v>
      </c>
      <c r="O7" s="47">
        <f t="shared" si="1"/>
        <v>9.4800618769336538</v>
      </c>
      <c r="P7" s="9"/>
    </row>
    <row r="8" spans="1:133">
      <c r="A8" s="12"/>
      <c r="B8" s="25">
        <v>312.42</v>
      </c>
      <c r="C8" s="20" t="s">
        <v>11</v>
      </c>
      <c r="D8" s="46">
        <v>115471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115471</v>
      </c>
      <c r="O8" s="47">
        <f t="shared" si="1"/>
        <v>19.847198349948435</v>
      </c>
      <c r="P8" s="9"/>
    </row>
    <row r="9" spans="1:133">
      <c r="A9" s="12"/>
      <c r="B9" s="25">
        <v>314.10000000000002</v>
      </c>
      <c r="C9" s="20" t="s">
        <v>13</v>
      </c>
      <c r="D9" s="46">
        <v>240861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240861</v>
      </c>
      <c r="O9" s="47">
        <f t="shared" si="1"/>
        <v>41.399278102440704</v>
      </c>
      <c r="P9" s="9"/>
    </row>
    <row r="10" spans="1:133">
      <c r="A10" s="12"/>
      <c r="B10" s="25">
        <v>314.3</v>
      </c>
      <c r="C10" s="20" t="s">
        <v>14</v>
      </c>
      <c r="D10" s="46">
        <v>64958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64958</v>
      </c>
      <c r="O10" s="47">
        <f t="shared" si="1"/>
        <v>11.165005156411137</v>
      </c>
      <c r="P10" s="9"/>
    </row>
    <row r="11" spans="1:133">
      <c r="A11" s="12"/>
      <c r="B11" s="25">
        <v>314.8</v>
      </c>
      <c r="C11" s="20" t="s">
        <v>16</v>
      </c>
      <c r="D11" s="46">
        <v>3080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3080</v>
      </c>
      <c r="O11" s="47">
        <f t="shared" si="1"/>
        <v>0.52939154348573392</v>
      </c>
      <c r="P11" s="9"/>
    </row>
    <row r="12" spans="1:133">
      <c r="A12" s="12"/>
      <c r="B12" s="25">
        <v>315</v>
      </c>
      <c r="C12" s="20" t="s">
        <v>88</v>
      </c>
      <c r="D12" s="46">
        <v>102418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102418</v>
      </c>
      <c r="O12" s="47">
        <f t="shared" si="1"/>
        <v>17.603643863870747</v>
      </c>
      <c r="P12" s="9"/>
    </row>
    <row r="13" spans="1:133">
      <c r="A13" s="12"/>
      <c r="B13" s="25">
        <v>316</v>
      </c>
      <c r="C13" s="20" t="s">
        <v>89</v>
      </c>
      <c r="D13" s="46">
        <v>13452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13452</v>
      </c>
      <c r="O13" s="47">
        <f t="shared" si="1"/>
        <v>2.3121347542110691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456074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456074</v>
      </c>
      <c r="O14" s="45">
        <f t="shared" si="1"/>
        <v>78.390168442763837</v>
      </c>
      <c r="P14" s="10"/>
    </row>
    <row r="15" spans="1:133">
      <c r="A15" s="12"/>
      <c r="B15" s="25">
        <v>322</v>
      </c>
      <c r="C15" s="20" t="s">
        <v>0</v>
      </c>
      <c r="D15" s="46">
        <v>62726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62726</v>
      </c>
      <c r="O15" s="47">
        <f t="shared" si="1"/>
        <v>10.781368167755243</v>
      </c>
      <c r="P15" s="9"/>
    </row>
    <row r="16" spans="1:133">
      <c r="A16" s="12"/>
      <c r="B16" s="25">
        <v>323.10000000000002</v>
      </c>
      <c r="C16" s="20" t="s">
        <v>19</v>
      </c>
      <c r="D16" s="46">
        <v>192712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192712</v>
      </c>
      <c r="O16" s="47">
        <f t="shared" si="1"/>
        <v>33.123410106565828</v>
      </c>
      <c r="P16" s="9"/>
    </row>
    <row r="17" spans="1:16">
      <c r="A17" s="12"/>
      <c r="B17" s="25">
        <v>323.3</v>
      </c>
      <c r="C17" s="20" t="s">
        <v>75</v>
      </c>
      <c r="D17" s="46">
        <v>171998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171998</v>
      </c>
      <c r="O17" s="47">
        <f t="shared" si="1"/>
        <v>29.563080096253007</v>
      </c>
      <c r="P17" s="9"/>
    </row>
    <row r="18" spans="1:16">
      <c r="A18" s="12"/>
      <c r="B18" s="25">
        <v>323.7</v>
      </c>
      <c r="C18" s="20" t="s">
        <v>20</v>
      </c>
      <c r="D18" s="46">
        <v>4487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4487</v>
      </c>
      <c r="O18" s="47">
        <f t="shared" si="1"/>
        <v>0.77122722585080783</v>
      </c>
      <c r="P18" s="9"/>
    </row>
    <row r="19" spans="1:16">
      <c r="A19" s="12"/>
      <c r="B19" s="25">
        <v>329</v>
      </c>
      <c r="C19" s="20" t="s">
        <v>21</v>
      </c>
      <c r="D19" s="46">
        <v>24151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24151</v>
      </c>
      <c r="O19" s="47">
        <f t="shared" si="1"/>
        <v>4.151082846338948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SUM(D21:D30)</f>
        <v>1406101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1406101</v>
      </c>
      <c r="O20" s="45">
        <f t="shared" si="1"/>
        <v>241.68116191130972</v>
      </c>
      <c r="P20" s="10"/>
    </row>
    <row r="21" spans="1:16">
      <c r="A21" s="12"/>
      <c r="B21" s="25">
        <v>334.9</v>
      </c>
      <c r="C21" s="20" t="s">
        <v>24</v>
      </c>
      <c r="D21" s="46">
        <v>41314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41314</v>
      </c>
      <c r="O21" s="47">
        <f t="shared" si="1"/>
        <v>7.1010656583018221</v>
      </c>
      <c r="P21" s="9"/>
    </row>
    <row r="22" spans="1:16">
      <c r="A22" s="12"/>
      <c r="B22" s="25">
        <v>335.12</v>
      </c>
      <c r="C22" s="20" t="s">
        <v>90</v>
      </c>
      <c r="D22" s="46">
        <v>271353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271353</v>
      </c>
      <c r="O22" s="47">
        <f t="shared" si="1"/>
        <v>46.640254382949465</v>
      </c>
      <c r="P22" s="9"/>
    </row>
    <row r="23" spans="1:16">
      <c r="A23" s="12"/>
      <c r="B23" s="25">
        <v>335.14</v>
      </c>
      <c r="C23" s="20" t="s">
        <v>91</v>
      </c>
      <c r="D23" s="46">
        <v>5364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5364</v>
      </c>
      <c r="O23" s="47">
        <f t="shared" si="1"/>
        <v>0.92196631144723273</v>
      </c>
      <c r="P23" s="9"/>
    </row>
    <row r="24" spans="1:16">
      <c r="A24" s="12"/>
      <c r="B24" s="25">
        <v>335.15</v>
      </c>
      <c r="C24" s="20" t="s">
        <v>92</v>
      </c>
      <c r="D24" s="46">
        <v>2309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2309</v>
      </c>
      <c r="O24" s="47">
        <f t="shared" si="1"/>
        <v>0.39687177724303885</v>
      </c>
      <c r="P24" s="9"/>
    </row>
    <row r="25" spans="1:16">
      <c r="A25" s="12"/>
      <c r="B25" s="25">
        <v>335.18</v>
      </c>
      <c r="C25" s="20" t="s">
        <v>93</v>
      </c>
      <c r="D25" s="46">
        <v>401821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401821</v>
      </c>
      <c r="O25" s="47">
        <f t="shared" si="1"/>
        <v>69.065142660708148</v>
      </c>
      <c r="P25" s="9"/>
    </row>
    <row r="26" spans="1:16">
      <c r="A26" s="12"/>
      <c r="B26" s="25">
        <v>335.49</v>
      </c>
      <c r="C26" s="20" t="s">
        <v>29</v>
      </c>
      <c r="D26" s="46">
        <v>95299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95299</v>
      </c>
      <c r="O26" s="47">
        <f t="shared" si="1"/>
        <v>16.380027500859402</v>
      </c>
      <c r="P26" s="9"/>
    </row>
    <row r="27" spans="1:16">
      <c r="A27" s="12"/>
      <c r="B27" s="25">
        <v>337.5</v>
      </c>
      <c r="C27" s="20" t="s">
        <v>76</v>
      </c>
      <c r="D27" s="46">
        <v>54212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51" si="7">SUM(D27:M27)</f>
        <v>54212</v>
      </c>
      <c r="O27" s="47">
        <f t="shared" si="1"/>
        <v>9.317978686833964</v>
      </c>
      <c r="P27" s="9"/>
    </row>
    <row r="28" spans="1:16">
      <c r="A28" s="12"/>
      <c r="B28" s="25">
        <v>337.7</v>
      </c>
      <c r="C28" s="20" t="s">
        <v>33</v>
      </c>
      <c r="D28" s="46">
        <v>365667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365667</v>
      </c>
      <c r="O28" s="47">
        <f t="shared" si="1"/>
        <v>62.850979718116193</v>
      </c>
      <c r="P28" s="9"/>
    </row>
    <row r="29" spans="1:16">
      <c r="A29" s="12"/>
      <c r="B29" s="25">
        <v>338</v>
      </c>
      <c r="C29" s="20" t="s">
        <v>34</v>
      </c>
      <c r="D29" s="46">
        <v>12531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12531</v>
      </c>
      <c r="O29" s="47">
        <f t="shared" si="1"/>
        <v>2.1538329322791339</v>
      </c>
      <c r="P29" s="9"/>
    </row>
    <row r="30" spans="1:16">
      <c r="A30" s="12"/>
      <c r="B30" s="25">
        <v>339</v>
      </c>
      <c r="C30" s="20" t="s">
        <v>35</v>
      </c>
      <c r="D30" s="46">
        <v>156231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156231</v>
      </c>
      <c r="O30" s="47">
        <f t="shared" si="1"/>
        <v>26.85304228257133</v>
      </c>
      <c r="P30" s="9"/>
    </row>
    <row r="31" spans="1:16" ht="15.75">
      <c r="A31" s="29" t="s">
        <v>40</v>
      </c>
      <c r="B31" s="30"/>
      <c r="C31" s="31"/>
      <c r="D31" s="32">
        <f t="shared" ref="D31:M31" si="8">SUM(D32:D36)</f>
        <v>661950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287744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949694</v>
      </c>
      <c r="O31" s="45">
        <f t="shared" si="1"/>
        <v>163.23375730491577</v>
      </c>
      <c r="P31" s="10"/>
    </row>
    <row r="32" spans="1:16">
      <c r="A32" s="12"/>
      <c r="B32" s="25">
        <v>341.9</v>
      </c>
      <c r="C32" s="20" t="s">
        <v>94</v>
      </c>
      <c r="D32" s="46">
        <v>28605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28605</v>
      </c>
      <c r="O32" s="47">
        <f t="shared" si="1"/>
        <v>4.916638019938123</v>
      </c>
      <c r="P32" s="9"/>
    </row>
    <row r="33" spans="1:16">
      <c r="A33" s="12"/>
      <c r="B33" s="25">
        <v>343.4</v>
      </c>
      <c r="C33" s="20" t="s">
        <v>44</v>
      </c>
      <c r="D33" s="46">
        <v>620555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620555</v>
      </c>
      <c r="O33" s="47">
        <f t="shared" si="1"/>
        <v>106.66122378824338</v>
      </c>
      <c r="P33" s="9"/>
    </row>
    <row r="34" spans="1:16">
      <c r="A34" s="12"/>
      <c r="B34" s="25">
        <v>343.8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230154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230154</v>
      </c>
      <c r="O34" s="47">
        <f t="shared" si="1"/>
        <v>39.558954967342729</v>
      </c>
      <c r="P34" s="9"/>
    </row>
    <row r="35" spans="1:16">
      <c r="A35" s="12"/>
      <c r="B35" s="25">
        <v>347.2</v>
      </c>
      <c r="C35" s="20" t="s">
        <v>47</v>
      </c>
      <c r="D35" s="46">
        <v>12790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12790</v>
      </c>
      <c r="O35" s="47">
        <f t="shared" si="1"/>
        <v>2.1983499484358888</v>
      </c>
      <c r="P35" s="9"/>
    </row>
    <row r="36" spans="1:16">
      <c r="A36" s="12"/>
      <c r="B36" s="25">
        <v>347.9</v>
      </c>
      <c r="C36" s="20" t="s">
        <v>85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57590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57590</v>
      </c>
      <c r="O36" s="47">
        <f t="shared" si="1"/>
        <v>9.8985905809556556</v>
      </c>
      <c r="P36" s="9"/>
    </row>
    <row r="37" spans="1:16" ht="15.75">
      <c r="A37" s="29" t="s">
        <v>41</v>
      </c>
      <c r="B37" s="30"/>
      <c r="C37" s="31"/>
      <c r="D37" s="32">
        <f t="shared" ref="D37:M37" si="9">SUM(D38:D39)</f>
        <v>35687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35687</v>
      </c>
      <c r="O37" s="45">
        <f t="shared" si="1"/>
        <v>6.1338948092127881</v>
      </c>
      <c r="P37" s="10"/>
    </row>
    <row r="38" spans="1:16">
      <c r="A38" s="13"/>
      <c r="B38" s="39">
        <v>351.1</v>
      </c>
      <c r="C38" s="21" t="s">
        <v>50</v>
      </c>
      <c r="D38" s="46">
        <v>5466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5466</v>
      </c>
      <c r="O38" s="47">
        <f t="shared" si="1"/>
        <v>0.93949810931591615</v>
      </c>
      <c r="P38" s="9"/>
    </row>
    <row r="39" spans="1:16">
      <c r="A39" s="13"/>
      <c r="B39" s="39">
        <v>354</v>
      </c>
      <c r="C39" s="21" t="s">
        <v>51</v>
      </c>
      <c r="D39" s="46">
        <v>30221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30221</v>
      </c>
      <c r="O39" s="47">
        <f t="shared" si="1"/>
        <v>5.1943966998968714</v>
      </c>
      <c r="P39" s="9"/>
    </row>
    <row r="40" spans="1:16" ht="15.75">
      <c r="A40" s="29" t="s">
        <v>4</v>
      </c>
      <c r="B40" s="30"/>
      <c r="C40" s="31"/>
      <c r="D40" s="32">
        <f t="shared" ref="D40:M40" si="10">SUM(D41:D46)</f>
        <v>204644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1316</v>
      </c>
      <c r="I40" s="32">
        <f t="shared" si="10"/>
        <v>-63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7"/>
        <v>205897</v>
      </c>
      <c r="O40" s="45">
        <f t="shared" si="1"/>
        <v>35.389652801650051</v>
      </c>
      <c r="P40" s="10"/>
    </row>
    <row r="41" spans="1:16">
      <c r="A41" s="12"/>
      <c r="B41" s="25">
        <v>361.1</v>
      </c>
      <c r="C41" s="20" t="s">
        <v>52</v>
      </c>
      <c r="D41" s="46">
        <v>807</v>
      </c>
      <c r="E41" s="46">
        <v>0</v>
      </c>
      <c r="F41" s="46">
        <v>0</v>
      </c>
      <c r="G41" s="46">
        <v>0</v>
      </c>
      <c r="H41" s="46">
        <v>1316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2123</v>
      </c>
      <c r="O41" s="47">
        <f t="shared" si="1"/>
        <v>0.36490202818838091</v>
      </c>
      <c r="P41" s="9"/>
    </row>
    <row r="42" spans="1:16">
      <c r="A42" s="12"/>
      <c r="B42" s="25">
        <v>361.3</v>
      </c>
      <c r="C42" s="20" t="s">
        <v>53</v>
      </c>
      <c r="D42" s="46">
        <v>-301</v>
      </c>
      <c r="E42" s="46">
        <v>0</v>
      </c>
      <c r="F42" s="46">
        <v>0</v>
      </c>
      <c r="G42" s="46">
        <v>0</v>
      </c>
      <c r="H42" s="46">
        <v>0</v>
      </c>
      <c r="I42" s="46">
        <v>-32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-333</v>
      </c>
      <c r="O42" s="47">
        <f t="shared" si="1"/>
        <v>-5.723616363011344E-2</v>
      </c>
      <c r="P42" s="9"/>
    </row>
    <row r="43" spans="1:16">
      <c r="A43" s="12"/>
      <c r="B43" s="25">
        <v>362</v>
      </c>
      <c r="C43" s="20" t="s">
        <v>54</v>
      </c>
      <c r="D43" s="46">
        <v>107312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107312</v>
      </c>
      <c r="O43" s="47">
        <f t="shared" si="1"/>
        <v>18.444826400825026</v>
      </c>
      <c r="P43" s="9"/>
    </row>
    <row r="44" spans="1:16">
      <c r="A44" s="12"/>
      <c r="B44" s="25">
        <v>364</v>
      </c>
      <c r="C44" s="20" t="s">
        <v>108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-31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-31</v>
      </c>
      <c r="O44" s="47">
        <f t="shared" si="1"/>
        <v>-5.3282915091096596E-3</v>
      </c>
      <c r="P44" s="9"/>
    </row>
    <row r="45" spans="1:16">
      <c r="A45" s="12"/>
      <c r="B45" s="25">
        <v>366</v>
      </c>
      <c r="C45" s="20" t="s">
        <v>56</v>
      </c>
      <c r="D45" s="46">
        <v>80724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80724</v>
      </c>
      <c r="O45" s="47">
        <f t="shared" si="1"/>
        <v>13.874871089721553</v>
      </c>
      <c r="P45" s="9"/>
    </row>
    <row r="46" spans="1:16">
      <c r="A46" s="12"/>
      <c r="B46" s="25">
        <v>369.9</v>
      </c>
      <c r="C46" s="20" t="s">
        <v>57</v>
      </c>
      <c r="D46" s="46">
        <v>16102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16102</v>
      </c>
      <c r="O46" s="47">
        <f t="shared" si="1"/>
        <v>2.7676177380543141</v>
      </c>
      <c r="P46" s="9"/>
    </row>
    <row r="47" spans="1:16" ht="15.75">
      <c r="A47" s="29" t="s">
        <v>42</v>
      </c>
      <c r="B47" s="30"/>
      <c r="C47" s="31"/>
      <c r="D47" s="32">
        <f t="shared" ref="D47:M47" si="11">SUM(D48:D50)</f>
        <v>903518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28136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931654</v>
      </c>
      <c r="O47" s="45">
        <f t="shared" si="1"/>
        <v>160.13303540735649</v>
      </c>
      <c r="P47" s="9"/>
    </row>
    <row r="48" spans="1:16">
      <c r="A48" s="12"/>
      <c r="B48" s="25">
        <v>381</v>
      </c>
      <c r="C48" s="20" t="s">
        <v>58</v>
      </c>
      <c r="D48" s="46">
        <v>903518</v>
      </c>
      <c r="E48" s="46">
        <v>0</v>
      </c>
      <c r="F48" s="46">
        <v>0</v>
      </c>
      <c r="G48" s="46">
        <v>0</v>
      </c>
      <c r="H48" s="46">
        <v>0</v>
      </c>
      <c r="I48" s="46">
        <v>22541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926059</v>
      </c>
      <c r="O48" s="47">
        <f t="shared" si="1"/>
        <v>159.17136473014781</v>
      </c>
      <c r="P48" s="9"/>
    </row>
    <row r="49" spans="1:119">
      <c r="A49" s="12"/>
      <c r="B49" s="25">
        <v>389.1</v>
      </c>
      <c r="C49" s="20" t="s">
        <v>95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285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285</v>
      </c>
      <c r="O49" s="47">
        <f t="shared" si="1"/>
        <v>4.898590580955655E-2</v>
      </c>
      <c r="P49" s="9"/>
    </row>
    <row r="50" spans="1:119" ht="15.75" thickBot="1">
      <c r="A50" s="12"/>
      <c r="B50" s="25">
        <v>389.9</v>
      </c>
      <c r="C50" s="20" t="s">
        <v>97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5310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5310</v>
      </c>
      <c r="O50" s="47">
        <f t="shared" si="1"/>
        <v>0.9126847713991062</v>
      </c>
      <c r="P50" s="9"/>
    </row>
    <row r="51" spans="1:119" ht="16.5" thickBot="1">
      <c r="A51" s="14" t="s">
        <v>48</v>
      </c>
      <c r="B51" s="23"/>
      <c r="C51" s="22"/>
      <c r="D51" s="15">
        <f t="shared" ref="D51:M51" si="12">SUM(D5,D14,D20,D31,D37,D40,D47)</f>
        <v>4670396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1316</v>
      </c>
      <c r="I51" s="15">
        <f t="shared" si="12"/>
        <v>315817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7"/>
        <v>4987529</v>
      </c>
      <c r="O51" s="38">
        <f t="shared" si="1"/>
        <v>857.25833619800619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109</v>
      </c>
      <c r="M53" s="48"/>
      <c r="N53" s="48"/>
      <c r="O53" s="43">
        <v>5818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79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2024-08-22T15:34:22Z</cp:lastPrinted>
  <dcterms:created xsi:type="dcterms:W3CDTF">2000-08-31T21:26:31Z</dcterms:created>
  <dcterms:modified xsi:type="dcterms:W3CDTF">2024-08-22T18:41:21Z</dcterms:modified>
</cp:coreProperties>
</file>