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47" documentId="11_FD3CD2F7C156C3224179C3A25405620656DE0EF7" xr6:coauthVersionLast="47" xr6:coauthVersionMax="47" xr10:uidLastSave="{D056A6BE-8279-466E-8366-5D251DBDFA37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'2008'!$A$1:$O$67</definedName>
    <definedName name="_xlnm.Print_Area" localSheetId="14">'2009'!$A$1:$O$74</definedName>
    <definedName name="_xlnm.Print_Area" localSheetId="13">'2010'!$A$1:$O$73</definedName>
    <definedName name="_xlnm.Print_Area" localSheetId="12">'2011'!$A$1:$O$74</definedName>
    <definedName name="_xlnm.Print_Area" localSheetId="11">'2012'!$A$1:$O$74</definedName>
    <definedName name="_xlnm.Print_Area" localSheetId="10">'2013'!$A$1:$O$79</definedName>
    <definedName name="_xlnm.Print_Area" localSheetId="9">'2014'!$A$1:$O$78</definedName>
    <definedName name="_xlnm.Print_Area" localSheetId="8">'2015'!$A$1:$O$79</definedName>
    <definedName name="_xlnm.Print_Area" localSheetId="7">'2016'!$A$1:$O$78</definedName>
    <definedName name="_xlnm.Print_Area" localSheetId="6">'2017'!$A$1:$O$79</definedName>
    <definedName name="_xlnm.Print_Area" localSheetId="5">'2018'!$A$1:$O$78</definedName>
    <definedName name="_xlnm.Print_Area" localSheetId="4">'2019'!$A$1:$O$79</definedName>
    <definedName name="_xlnm.Print_Area" localSheetId="3">'2020'!$A$1:$O$80</definedName>
    <definedName name="_xlnm.Print_Area" localSheetId="2">'2021'!$A$1:$P$77</definedName>
    <definedName name="_xlnm.Print_Area" localSheetId="1">'2022'!$A$1:$P$83</definedName>
    <definedName name="_xlnm.Print_Area" localSheetId="0">'2023'!$A$1:$P$76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1" i="48" l="1"/>
  <c r="P71" i="48" s="1"/>
  <c r="O70" i="48"/>
  <c r="P70" i="48" s="1"/>
  <c r="O69" i="48"/>
  <c r="P69" i="48" s="1"/>
  <c r="N68" i="48"/>
  <c r="M68" i="48"/>
  <c r="L68" i="48"/>
  <c r="K68" i="48"/>
  <c r="J68" i="48"/>
  <c r="I68" i="48"/>
  <c r="H68" i="48"/>
  <c r="G68" i="48"/>
  <c r="F68" i="48"/>
  <c r="E68" i="48"/>
  <c r="D68" i="48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N60" i="48"/>
  <c r="M60" i="48"/>
  <c r="L60" i="48"/>
  <c r="K60" i="48"/>
  <c r="J60" i="48"/>
  <c r="I60" i="48"/>
  <c r="H60" i="48"/>
  <c r="G60" i="48"/>
  <c r="F60" i="48"/>
  <c r="E60" i="48"/>
  <c r="D60" i="48"/>
  <c r="O59" i="48"/>
  <c r="P59" i="48" s="1"/>
  <c r="O58" i="48"/>
  <c r="P58" i="48" s="1"/>
  <c r="O57" i="48"/>
  <c r="P57" i="48" s="1"/>
  <c r="N56" i="48"/>
  <c r="M56" i="48"/>
  <c r="L56" i="48"/>
  <c r="K56" i="48"/>
  <c r="J56" i="48"/>
  <c r="I56" i="48"/>
  <c r="H56" i="48"/>
  <c r="G56" i="48"/>
  <c r="F56" i="48"/>
  <c r="E56" i="48"/>
  <c r="D56" i="48"/>
  <c r="O55" i="48"/>
  <c r="P55" i="48" s="1"/>
  <c r="O54" i="48"/>
  <c r="P54" i="48" s="1"/>
  <c r="O53" i="48"/>
  <c r="P53" i="48" s="1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78" i="47"/>
  <c r="P78" i="47" s="1"/>
  <c r="O77" i="47"/>
  <c r="P77" i="47" s="1"/>
  <c r="O76" i="47"/>
  <c r="P76" i="47" s="1"/>
  <c r="O75" i="47"/>
  <c r="P75" i="47" s="1"/>
  <c r="N74" i="47"/>
  <c r="M74" i="47"/>
  <c r="L74" i="47"/>
  <c r="K74" i="47"/>
  <c r="J74" i="47"/>
  <c r="I74" i="47"/>
  <c r="H74" i="47"/>
  <c r="G74" i="47"/>
  <c r="F74" i="47"/>
  <c r="E74" i="47"/>
  <c r="D74" i="47"/>
  <c r="O73" i="47"/>
  <c r="P73" i="47" s="1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N63" i="47"/>
  <c r="M63" i="47"/>
  <c r="L63" i="47"/>
  <c r="K63" i="47"/>
  <c r="J63" i="47"/>
  <c r="I63" i="47"/>
  <c r="H63" i="47"/>
  <c r="G63" i="47"/>
  <c r="F63" i="47"/>
  <c r="E63" i="47"/>
  <c r="D63" i="47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N43" i="47"/>
  <c r="M43" i="47"/>
  <c r="L43" i="47"/>
  <c r="K43" i="47"/>
  <c r="J43" i="47"/>
  <c r="I43" i="47"/>
  <c r="H43" i="47"/>
  <c r="G43" i="47"/>
  <c r="F43" i="47"/>
  <c r="E43" i="47"/>
  <c r="D43" i="47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N72" i="48" l="1"/>
  <c r="L72" i="48"/>
  <c r="M72" i="48"/>
  <c r="O56" i="48"/>
  <c r="P56" i="48" s="1"/>
  <c r="J72" i="48"/>
  <c r="I72" i="48"/>
  <c r="H72" i="48"/>
  <c r="O68" i="48"/>
  <c r="P68" i="48" s="1"/>
  <c r="K72" i="48"/>
  <c r="O60" i="48"/>
  <c r="P60" i="48" s="1"/>
  <c r="O45" i="48"/>
  <c r="P45" i="48" s="1"/>
  <c r="F72" i="48"/>
  <c r="G72" i="48"/>
  <c r="O27" i="48"/>
  <c r="P27" i="48" s="1"/>
  <c r="D72" i="48"/>
  <c r="O14" i="48"/>
  <c r="P14" i="48" s="1"/>
  <c r="E72" i="48"/>
  <c r="O5" i="48"/>
  <c r="P5" i="48" s="1"/>
  <c r="O74" i="47"/>
  <c r="P74" i="47" s="1"/>
  <c r="O63" i="47"/>
  <c r="P63" i="47" s="1"/>
  <c r="O55" i="47"/>
  <c r="P55" i="47" s="1"/>
  <c r="O43" i="47"/>
  <c r="P43" i="47" s="1"/>
  <c r="O30" i="47"/>
  <c r="P30" i="47" s="1"/>
  <c r="H79" i="47"/>
  <c r="G79" i="47"/>
  <c r="M79" i="47"/>
  <c r="N79" i="47"/>
  <c r="K79" i="47"/>
  <c r="J79" i="47"/>
  <c r="D79" i="47"/>
  <c r="I79" i="47"/>
  <c r="O14" i="47"/>
  <c r="P14" i="47" s="1"/>
  <c r="L79" i="47"/>
  <c r="F79" i="47"/>
  <c r="E79" i="47"/>
  <c r="O5" i="47"/>
  <c r="P5" i="47" s="1"/>
  <c r="N25" i="45"/>
  <c r="O25" i="45"/>
  <c r="N24" i="45"/>
  <c r="O24" i="45" s="1"/>
  <c r="O72" i="46"/>
  <c r="P72" i="46"/>
  <c r="O71" i="46"/>
  <c r="P71" i="46"/>
  <c r="N70" i="46"/>
  <c r="M70" i="46"/>
  <c r="L70" i="46"/>
  <c r="K70" i="46"/>
  <c r="J70" i="46"/>
  <c r="I70" i="46"/>
  <c r="H70" i="46"/>
  <c r="G70" i="46"/>
  <c r="F70" i="46"/>
  <c r="E70" i="46"/>
  <c r="D70" i="46"/>
  <c r="O69" i="46"/>
  <c r="P69" i="46"/>
  <c r="O68" i="46"/>
  <c r="P68" i="46"/>
  <c r="O67" i="46"/>
  <c r="P67" i="46" s="1"/>
  <c r="O66" i="46"/>
  <c r="P66" i="46" s="1"/>
  <c r="O65" i="46"/>
  <c r="P65" i="46" s="1"/>
  <c r="O64" i="46"/>
  <c r="P64" i="46" s="1"/>
  <c r="O63" i="46"/>
  <c r="P63" i="46"/>
  <c r="O62" i="46"/>
  <c r="P62" i="46" s="1"/>
  <c r="O61" i="46"/>
  <c r="P61" i="46" s="1"/>
  <c r="N60" i="46"/>
  <c r="M60" i="46"/>
  <c r="L60" i="46"/>
  <c r="K60" i="46"/>
  <c r="J60" i="46"/>
  <c r="I60" i="46"/>
  <c r="H60" i="46"/>
  <c r="G60" i="46"/>
  <c r="F60" i="46"/>
  <c r="F73" i="46" s="1"/>
  <c r="E60" i="46"/>
  <c r="O60" i="46" s="1"/>
  <c r="P60" i="46" s="1"/>
  <c r="D60" i="46"/>
  <c r="O59" i="46"/>
  <c r="P59" i="46" s="1"/>
  <c r="O58" i="46"/>
  <c r="P58" i="46" s="1"/>
  <c r="O57" i="46"/>
  <c r="P57" i="46" s="1"/>
  <c r="O56" i="46"/>
  <c r="P56" i="46"/>
  <c r="O55" i="46"/>
  <c r="P55" i="46" s="1"/>
  <c r="O54" i="46"/>
  <c r="P54" i="46" s="1"/>
  <c r="O53" i="46"/>
  <c r="P53" i="46" s="1"/>
  <c r="N52" i="46"/>
  <c r="M52" i="46"/>
  <c r="L52" i="46"/>
  <c r="K52" i="46"/>
  <c r="J52" i="46"/>
  <c r="J73" i="46" s="1"/>
  <c r="I52" i="46"/>
  <c r="I73" i="46" s="1"/>
  <c r="H52" i="46"/>
  <c r="G52" i="46"/>
  <c r="O52" i="46" s="1"/>
  <c r="P52" i="46" s="1"/>
  <c r="F52" i="46"/>
  <c r="E52" i="46"/>
  <c r="D52" i="46"/>
  <c r="O51" i="46"/>
  <c r="P51" i="46" s="1"/>
  <c r="O50" i="46"/>
  <c r="P50" i="46" s="1"/>
  <c r="O49" i="46"/>
  <c r="P49" i="46" s="1"/>
  <c r="O48" i="46"/>
  <c r="P48" i="46" s="1"/>
  <c r="O47" i="46"/>
  <c r="P47" i="46"/>
  <c r="O46" i="46"/>
  <c r="P46" i="46" s="1"/>
  <c r="O45" i="46"/>
  <c r="P45" i="46" s="1"/>
  <c r="O44" i="46"/>
  <c r="P44" i="46" s="1"/>
  <c r="O43" i="46"/>
  <c r="P43" i="46" s="1"/>
  <c r="O42" i="46"/>
  <c r="P42" i="46"/>
  <c r="O41" i="46"/>
  <c r="P41" i="46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/>
  <c r="O37" i="46"/>
  <c r="P37" i="46" s="1"/>
  <c r="O36" i="46"/>
  <c r="P36" i="46"/>
  <c r="O35" i="46"/>
  <c r="P35" i="46"/>
  <c r="O34" i="46"/>
  <c r="P34" i="46" s="1"/>
  <c r="O33" i="46"/>
  <c r="P33" i="46" s="1"/>
  <c r="O32" i="46"/>
  <c r="P32" i="46" s="1"/>
  <c r="O31" i="46"/>
  <c r="P31" i="46" s="1"/>
  <c r="O30" i="46"/>
  <c r="P30" i="46"/>
  <c r="O29" i="46"/>
  <c r="P29" i="46"/>
  <c r="N28" i="46"/>
  <c r="M28" i="46"/>
  <c r="L28" i="46"/>
  <c r="K28" i="46"/>
  <c r="J28" i="46"/>
  <c r="I28" i="46"/>
  <c r="H28" i="46"/>
  <c r="H73" i="46" s="1"/>
  <c r="G28" i="46"/>
  <c r="F28" i="46"/>
  <c r="E28" i="46"/>
  <c r="E73" i="46" s="1"/>
  <c r="D28" i="46"/>
  <c r="O28" i="46" s="1"/>
  <c r="P28" i="46" s="1"/>
  <c r="O27" i="46"/>
  <c r="P27" i="46"/>
  <c r="O26" i="46"/>
  <c r="P26" i="46" s="1"/>
  <c r="O25" i="46"/>
  <c r="P25" i="46" s="1"/>
  <c r="O24" i="46"/>
  <c r="P24" i="46" s="1"/>
  <c r="O23" i="46"/>
  <c r="P23" i="46" s="1"/>
  <c r="O22" i="46"/>
  <c r="P22" i="46" s="1"/>
  <c r="O21" i="46"/>
  <c r="P21" i="46"/>
  <c r="O20" i="46"/>
  <c r="P20" i="46"/>
  <c r="O19" i="46"/>
  <c r="P19" i="46" s="1"/>
  <c r="O18" i="46"/>
  <c r="P18" i="46" s="1"/>
  <c r="O17" i="46"/>
  <c r="P17" i="46" s="1"/>
  <c r="O16" i="46"/>
  <c r="P16" i="46" s="1"/>
  <c r="O15" i="46"/>
  <c r="P15" i="46"/>
  <c r="N14" i="46"/>
  <c r="M14" i="46"/>
  <c r="L14" i="46"/>
  <c r="L73" i="46" s="1"/>
  <c r="K14" i="46"/>
  <c r="O14" i="46" s="1"/>
  <c r="P14" i="46" s="1"/>
  <c r="J14" i="46"/>
  <c r="I14" i="46"/>
  <c r="H14" i="46"/>
  <c r="G14" i="46"/>
  <c r="F14" i="46"/>
  <c r="E14" i="46"/>
  <c r="D14" i="46"/>
  <c r="O13" i="46"/>
  <c r="P13" i="46" s="1"/>
  <c r="O12" i="46"/>
  <c r="P12" i="46" s="1"/>
  <c r="O11" i="46"/>
  <c r="P11" i="46"/>
  <c r="O10" i="46"/>
  <c r="P10" i="46" s="1"/>
  <c r="O9" i="46"/>
  <c r="P9" i="46"/>
  <c r="O8" i="46"/>
  <c r="P8" i="46"/>
  <c r="O7" i="46"/>
  <c r="P7" i="46" s="1"/>
  <c r="O6" i="46"/>
  <c r="P6" i="46" s="1"/>
  <c r="N5" i="46"/>
  <c r="N73" i="46" s="1"/>
  <c r="M5" i="46"/>
  <c r="O5" i="46" s="1"/>
  <c r="P5" i="46" s="1"/>
  <c r="L5" i="46"/>
  <c r="K5" i="46"/>
  <c r="J5" i="46"/>
  <c r="I5" i="46"/>
  <c r="H5" i="46"/>
  <c r="G5" i="46"/>
  <c r="F5" i="46"/>
  <c r="E5" i="46"/>
  <c r="D5" i="46"/>
  <c r="N75" i="45"/>
  <c r="O75" i="45" s="1"/>
  <c r="N74" i="45"/>
  <c r="O74" i="45" s="1"/>
  <c r="N73" i="45"/>
  <c r="O73" i="45" s="1"/>
  <c r="M72" i="45"/>
  <c r="L72" i="45"/>
  <c r="K72" i="45"/>
  <c r="J72" i="45"/>
  <c r="I72" i="45"/>
  <c r="H72" i="45"/>
  <c r="G72" i="45"/>
  <c r="F72" i="45"/>
  <c r="N72" i="45" s="1"/>
  <c r="O72" i="45" s="1"/>
  <c r="E72" i="45"/>
  <c r="D72" i="45"/>
  <c r="N71" i="45"/>
  <c r="O71" i="45" s="1"/>
  <c r="N70" i="45"/>
  <c r="O70" i="45" s="1"/>
  <c r="N69" i="45"/>
  <c r="O69" i="45" s="1"/>
  <c r="N68" i="45"/>
  <c r="O68" i="45"/>
  <c r="N67" i="45"/>
  <c r="O67" i="45" s="1"/>
  <c r="N66" i="45"/>
  <c r="O66" i="45" s="1"/>
  <c r="N65" i="45"/>
  <c r="O65" i="45" s="1"/>
  <c r="N64" i="45"/>
  <c r="O64" i="45" s="1"/>
  <c r="N63" i="45"/>
  <c r="O63" i="45"/>
  <c r="N62" i="45"/>
  <c r="O62" i="45"/>
  <c r="M61" i="45"/>
  <c r="L61" i="45"/>
  <c r="K61" i="45"/>
  <c r="J61" i="45"/>
  <c r="N61" i="45" s="1"/>
  <c r="O61" i="45" s="1"/>
  <c r="I61" i="45"/>
  <c r="H61" i="45"/>
  <c r="G61" i="45"/>
  <c r="F61" i="45"/>
  <c r="E61" i="45"/>
  <c r="D61" i="45"/>
  <c r="N60" i="45"/>
  <c r="O60" i="45"/>
  <c r="N59" i="45"/>
  <c r="O59" i="45" s="1"/>
  <c r="N58" i="45"/>
  <c r="O58" i="45" s="1"/>
  <c r="N57" i="45"/>
  <c r="O57" i="45" s="1"/>
  <c r="N56" i="45"/>
  <c r="O56" i="45" s="1"/>
  <c r="N55" i="45"/>
  <c r="O55" i="45"/>
  <c r="M54" i="45"/>
  <c r="L54" i="45"/>
  <c r="K54" i="45"/>
  <c r="J54" i="45"/>
  <c r="I54" i="45"/>
  <c r="H54" i="45"/>
  <c r="N54" i="45" s="1"/>
  <c r="O54" i="45" s="1"/>
  <c r="G54" i="45"/>
  <c r="F54" i="45"/>
  <c r="E54" i="45"/>
  <c r="D54" i="45"/>
  <c r="N53" i="45"/>
  <c r="O53" i="45" s="1"/>
  <c r="N52" i="45"/>
  <c r="O52" i="45"/>
  <c r="N51" i="45"/>
  <c r="O51" i="45" s="1"/>
  <c r="N50" i="45"/>
  <c r="O50" i="45" s="1"/>
  <c r="N49" i="45"/>
  <c r="O49" i="45" s="1"/>
  <c r="N48" i="45"/>
  <c r="O48" i="45" s="1"/>
  <c r="N47" i="45"/>
  <c r="O47" i="45"/>
  <c r="N46" i="45"/>
  <c r="O46" i="45"/>
  <c r="N45" i="45"/>
  <c r="O45" i="45" s="1"/>
  <c r="N44" i="45"/>
  <c r="O44" i="45" s="1"/>
  <c r="N43" i="45"/>
  <c r="O43" i="45" s="1"/>
  <c r="M42" i="45"/>
  <c r="M76" i="45" s="1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M28" i="45"/>
  <c r="L28" i="45"/>
  <c r="K28" i="45"/>
  <c r="J28" i="45"/>
  <c r="I28" i="45"/>
  <c r="H28" i="45"/>
  <c r="G28" i="45"/>
  <c r="F28" i="45"/>
  <c r="E28" i="45"/>
  <c r="D28" i="45"/>
  <c r="N28" i="45" s="1"/>
  <c r="O28" i="45" s="1"/>
  <c r="N27" i="45"/>
  <c r="O27" i="45" s="1"/>
  <c r="N26" i="45"/>
  <c r="O26" i="45" s="1"/>
  <c r="N23" i="45"/>
  <c r="O23" i="45"/>
  <c r="N22" i="45"/>
  <c r="O22" i="45" s="1"/>
  <c r="N21" i="45"/>
  <c r="O21" i="45" s="1"/>
  <c r="N20" i="45"/>
  <c r="O20" i="45" s="1"/>
  <c r="N19" i="45"/>
  <c r="O19" i="45" s="1"/>
  <c r="N18" i="45"/>
  <c r="O18" i="45" s="1"/>
  <c r="N17" i="45"/>
  <c r="O17" i="45"/>
  <c r="N16" i="45"/>
  <c r="O16" i="45"/>
  <c r="N15" i="45"/>
  <c r="O15" i="45" s="1"/>
  <c r="M14" i="45"/>
  <c r="L14" i="45"/>
  <c r="K14" i="45"/>
  <c r="K76" i="45" s="1"/>
  <c r="J14" i="45"/>
  <c r="I14" i="45"/>
  <c r="I76" i="45" s="1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J76" i="45" s="1"/>
  <c r="I5" i="45"/>
  <c r="H5" i="45"/>
  <c r="G5" i="45"/>
  <c r="F5" i="45"/>
  <c r="F76" i="45" s="1"/>
  <c r="E5" i="45"/>
  <c r="D5" i="45"/>
  <c r="N5" i="45" s="1"/>
  <c r="O5" i="45" s="1"/>
  <c r="N74" i="44"/>
  <c r="O74" i="44"/>
  <c r="N73" i="44"/>
  <c r="O73" i="44" s="1"/>
  <c r="M72" i="44"/>
  <c r="L72" i="44"/>
  <c r="K72" i="44"/>
  <c r="J72" i="44"/>
  <c r="I72" i="44"/>
  <c r="H72" i="44"/>
  <c r="G72" i="44"/>
  <c r="F72" i="44"/>
  <c r="E72" i="44"/>
  <c r="D72" i="44"/>
  <c r="N72" i="44" s="1"/>
  <c r="O72" i="44" s="1"/>
  <c r="N71" i="44"/>
  <c r="O71" i="44"/>
  <c r="N70" i="44"/>
  <c r="O70" i="44" s="1"/>
  <c r="N69" i="44"/>
  <c r="O69" i="44" s="1"/>
  <c r="N68" i="44"/>
  <c r="O68" i="44"/>
  <c r="N67" i="44"/>
  <c r="O67" i="44" s="1"/>
  <c r="N66" i="44"/>
  <c r="O66" i="44" s="1"/>
  <c r="N65" i="44"/>
  <c r="O65" i="44"/>
  <c r="N64" i="44"/>
  <c r="O64" i="44" s="1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2" i="44" s="1"/>
  <c r="O62" i="44" s="1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 s="1"/>
  <c r="N55" i="44"/>
  <c r="O55" i="44" s="1"/>
  <c r="M54" i="44"/>
  <c r="L54" i="44"/>
  <c r="K54" i="44"/>
  <c r="J54" i="44"/>
  <c r="I54" i="44"/>
  <c r="H54" i="44"/>
  <c r="G54" i="44"/>
  <c r="F54" i="44"/>
  <c r="E54" i="44"/>
  <c r="D54" i="44"/>
  <c r="N54" i="44" s="1"/>
  <c r="O54" i="44" s="1"/>
  <c r="N53" i="44"/>
  <c r="O53" i="44" s="1"/>
  <c r="N52" i="44"/>
  <c r="O52" i="44"/>
  <c r="N51" i="44"/>
  <c r="O51" i="44" s="1"/>
  <c r="N50" i="44"/>
  <c r="O50" i="44" s="1"/>
  <c r="N49" i="44"/>
  <c r="O49" i="44" s="1"/>
  <c r="N48" i="44"/>
  <c r="O48" i="44" s="1"/>
  <c r="N47" i="44"/>
  <c r="O47" i="44" s="1"/>
  <c r="N46" i="44"/>
  <c r="O46" i="44"/>
  <c r="N45" i="44"/>
  <c r="O45" i="44" s="1"/>
  <c r="N44" i="44"/>
  <c r="O44" i="44" s="1"/>
  <c r="N43" i="44"/>
  <c r="O43" i="44"/>
  <c r="M42" i="44"/>
  <c r="L42" i="44"/>
  <c r="K42" i="44"/>
  <c r="J42" i="44"/>
  <c r="I42" i="44"/>
  <c r="I75" i="44" s="1"/>
  <c r="H42" i="44"/>
  <c r="H75" i="44" s="1"/>
  <c r="G42" i="44"/>
  <c r="G75" i="44" s="1"/>
  <c r="F42" i="44"/>
  <c r="E42" i="44"/>
  <c r="N42" i="44" s="1"/>
  <c r="O42" i="44" s="1"/>
  <c r="D42" i="44"/>
  <c r="N41" i="44"/>
  <c r="O41" i="44" s="1"/>
  <c r="N40" i="44"/>
  <c r="O40" i="44" s="1"/>
  <c r="N39" i="44"/>
  <c r="O39" i="44" s="1"/>
  <c r="N38" i="44"/>
  <c r="O38" i="44"/>
  <c r="N37" i="44"/>
  <c r="O37" i="44" s="1"/>
  <c r="N36" i="44"/>
  <c r="O36" i="44" s="1"/>
  <c r="N35" i="44"/>
  <c r="O35" i="44"/>
  <c r="N34" i="44"/>
  <c r="O34" i="44" s="1"/>
  <c r="N33" i="44"/>
  <c r="O33" i="44" s="1"/>
  <c r="N32" i="44"/>
  <c r="O32" i="44"/>
  <c r="N31" i="44"/>
  <c r="O31" i="44" s="1"/>
  <c r="N30" i="44"/>
  <c r="O30" i="44" s="1"/>
  <c r="M29" i="44"/>
  <c r="L29" i="44"/>
  <c r="L75" i="44" s="1"/>
  <c r="K29" i="44"/>
  <c r="K75" i="44" s="1"/>
  <c r="J29" i="44"/>
  <c r="I29" i="44"/>
  <c r="H29" i="44"/>
  <c r="G29" i="44"/>
  <c r="F29" i="44"/>
  <c r="E29" i="44"/>
  <c r="D29" i="44"/>
  <c r="N28" i="44"/>
  <c r="O28" i="44" s="1"/>
  <c r="N27" i="44"/>
  <c r="O27" i="44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/>
  <c r="N20" i="44"/>
  <c r="O20" i="44" s="1"/>
  <c r="N19" i="44"/>
  <c r="O19" i="44" s="1"/>
  <c r="N18" i="44"/>
  <c r="O18" i="44"/>
  <c r="N17" i="44"/>
  <c r="O17" i="44" s="1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F75" i="44" s="1"/>
  <c r="E5" i="44"/>
  <c r="D5" i="44"/>
  <c r="N73" i="43"/>
  <c r="O73" i="43" s="1"/>
  <c r="N72" i="43"/>
  <c r="O72" i="43" s="1"/>
  <c r="N71" i="43"/>
  <c r="O71" i="43" s="1"/>
  <c r="M70" i="43"/>
  <c r="N70" i="43" s="1"/>
  <c r="O70" i="43" s="1"/>
  <c r="L70" i="43"/>
  <c r="K70" i="43"/>
  <c r="J70" i="43"/>
  <c r="I70" i="43"/>
  <c r="H70" i="43"/>
  <c r="G70" i="43"/>
  <c r="F70" i="43"/>
  <c r="E70" i="43"/>
  <c r="D70" i="43"/>
  <c r="N69" i="43"/>
  <c r="O69" i="43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M60" i="43"/>
  <c r="L60" i="43"/>
  <c r="K60" i="43"/>
  <c r="J60" i="43"/>
  <c r="I60" i="43"/>
  <c r="H60" i="43"/>
  <c r="G60" i="43"/>
  <c r="F60" i="43"/>
  <c r="E60" i="43"/>
  <c r="D60" i="43"/>
  <c r="N60" i="43" s="1"/>
  <c r="O60" i="43" s="1"/>
  <c r="N59" i="43"/>
  <c r="O59" i="43" s="1"/>
  <c r="N58" i="43"/>
  <c r="O58" i="43" s="1"/>
  <c r="N57" i="43"/>
  <c r="O57" i="43" s="1"/>
  <c r="N56" i="43"/>
  <c r="O56" i="43" s="1"/>
  <c r="N55" i="43"/>
  <c r="O55" i="43"/>
  <c r="N54" i="43"/>
  <c r="O54" i="43" s="1"/>
  <c r="N53" i="43"/>
  <c r="O53" i="43" s="1"/>
  <c r="M52" i="43"/>
  <c r="M74" i="43" s="1"/>
  <c r="L52" i="43"/>
  <c r="K52" i="43"/>
  <c r="J52" i="43"/>
  <c r="I52" i="43"/>
  <c r="H52" i="43"/>
  <c r="G52" i="43"/>
  <c r="F52" i="43"/>
  <c r="E52" i="43"/>
  <c r="D52" i="43"/>
  <c r="N51" i="43"/>
  <c r="O51" i="43" s="1"/>
  <c r="N50" i="43"/>
  <c r="O50" i="43" s="1"/>
  <c r="N49" i="43"/>
  <c r="O49" i="43" s="1"/>
  <c r="N48" i="43"/>
  <c r="O48" i="43" s="1"/>
  <c r="N47" i="43"/>
  <c r="O47" i="43"/>
  <c r="N46" i="43"/>
  <c r="O46" i="43" s="1"/>
  <c r="N45" i="43"/>
  <c r="O45" i="43" s="1"/>
  <c r="N44" i="43"/>
  <c r="O44" i="43" s="1"/>
  <c r="N43" i="43"/>
  <c r="O43" i="43" s="1"/>
  <c r="N42" i="43"/>
  <c r="O42" i="43" s="1"/>
  <c r="N41" i="43"/>
  <c r="O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/>
  <c r="N32" i="43"/>
  <c r="O32" i="43" s="1"/>
  <c r="N31" i="43"/>
  <c r="O31" i="43" s="1"/>
  <c r="N30" i="43"/>
  <c r="O30" i="43" s="1"/>
  <c r="M29" i="43"/>
  <c r="L29" i="43"/>
  <c r="K29" i="43"/>
  <c r="J29" i="43"/>
  <c r="I29" i="43"/>
  <c r="H29" i="43"/>
  <c r="G29" i="43"/>
  <c r="F29" i="43"/>
  <c r="E29" i="43"/>
  <c r="D29" i="43"/>
  <c r="N28" i="43"/>
  <c r="O28" i="43" s="1"/>
  <c r="N27" i="43"/>
  <c r="O27" i="43" s="1"/>
  <c r="N26" i="43"/>
  <c r="O26" i="43" s="1"/>
  <c r="N25" i="43"/>
  <c r="O25" i="43"/>
  <c r="N24" i="43"/>
  <c r="O24" i="43" s="1"/>
  <c r="N23" i="43"/>
  <c r="O23" i="43" s="1"/>
  <c r="N22" i="43"/>
  <c r="O22" i="43" s="1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M15" i="43"/>
  <c r="L15" i="43"/>
  <c r="K15" i="43"/>
  <c r="J15" i="43"/>
  <c r="I15" i="43"/>
  <c r="H15" i="43"/>
  <c r="G15" i="43"/>
  <c r="F15" i="43"/>
  <c r="E15" i="43"/>
  <c r="D15" i="43"/>
  <c r="N15" i="43" s="1"/>
  <c r="O15" i="43" s="1"/>
  <c r="N14" i="43"/>
  <c r="O14" i="43" s="1"/>
  <c r="N13" i="43"/>
  <c r="O13" i="43" s="1"/>
  <c r="N12" i="43"/>
  <c r="O12" i="43" s="1"/>
  <c r="N11" i="43"/>
  <c r="O11" i="43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J74" i="43" s="1"/>
  <c r="I5" i="43"/>
  <c r="I74" i="43" s="1"/>
  <c r="H5" i="43"/>
  <c r="H74" i="43" s="1"/>
  <c r="G5" i="43"/>
  <c r="G74" i="43" s="1"/>
  <c r="F5" i="43"/>
  <c r="F74" i="43" s="1"/>
  <c r="E5" i="43"/>
  <c r="E74" i="43" s="1"/>
  <c r="D5" i="43"/>
  <c r="D74" i="43" s="1"/>
  <c r="N74" i="42"/>
  <c r="O74" i="42" s="1"/>
  <c r="N73" i="42"/>
  <c r="O73" i="42" s="1"/>
  <c r="M72" i="42"/>
  <c r="L72" i="42"/>
  <c r="K72" i="42"/>
  <c r="J72" i="42"/>
  <c r="I72" i="42"/>
  <c r="H72" i="42"/>
  <c r="G72" i="42"/>
  <c r="F72" i="42"/>
  <c r="E72" i="42"/>
  <c r="D72" i="42"/>
  <c r="N71" i="42"/>
  <c r="O71" i="42"/>
  <c r="N70" i="42"/>
  <c r="O70" i="42" s="1"/>
  <c r="N69" i="42"/>
  <c r="O69" i="42" s="1"/>
  <c r="N68" i="42"/>
  <c r="O68" i="42" s="1"/>
  <c r="N67" i="42"/>
  <c r="O67" i="42" s="1"/>
  <c r="N66" i="42"/>
  <c r="O66" i="42" s="1"/>
  <c r="N65" i="42"/>
  <c r="O65" i="42"/>
  <c r="N64" i="42"/>
  <c r="O64" i="42" s="1"/>
  <c r="N63" i="42"/>
  <c r="O63" i="42" s="1"/>
  <c r="M62" i="42"/>
  <c r="L62" i="42"/>
  <c r="K62" i="42"/>
  <c r="J62" i="42"/>
  <c r="I62" i="42"/>
  <c r="H62" i="42"/>
  <c r="G62" i="42"/>
  <c r="F62" i="42"/>
  <c r="E62" i="42"/>
  <c r="D62" i="42"/>
  <c r="N61" i="42"/>
  <c r="O61" i="42" s="1"/>
  <c r="N60" i="42"/>
  <c r="O60" i="42" s="1"/>
  <c r="N59" i="42"/>
  <c r="O59" i="42" s="1"/>
  <c r="N58" i="42"/>
  <c r="O58" i="42" s="1"/>
  <c r="N57" i="42"/>
  <c r="O57" i="42"/>
  <c r="N56" i="42"/>
  <c r="O56" i="42" s="1"/>
  <c r="N55" i="42"/>
  <c r="O55" i="42" s="1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 s="1"/>
  <c r="N51" i="42"/>
  <c r="O51" i="42" s="1"/>
  <c r="N50" i="42"/>
  <c r="O50" i="42" s="1"/>
  <c r="N49" i="42"/>
  <c r="O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/>
  <c r="N42" i="42"/>
  <c r="O42" i="42" s="1"/>
  <c r="M41" i="42"/>
  <c r="L41" i="42"/>
  <c r="K41" i="42"/>
  <c r="J41" i="42"/>
  <c r="I41" i="42"/>
  <c r="H41" i="42"/>
  <c r="G41" i="42"/>
  <c r="F41" i="42"/>
  <c r="E41" i="42"/>
  <c r="D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 s="1"/>
  <c r="N31" i="42"/>
  <c r="O31" i="42" s="1"/>
  <c r="N30" i="42"/>
  <c r="O30" i="42" s="1"/>
  <c r="M29" i="42"/>
  <c r="L29" i="42"/>
  <c r="K29" i="42"/>
  <c r="J29" i="42"/>
  <c r="I29" i="42"/>
  <c r="H29" i="42"/>
  <c r="G29" i="42"/>
  <c r="F29" i="42"/>
  <c r="E29" i="42"/>
  <c r="D29" i="42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 s="1"/>
  <c r="N22" i="42"/>
  <c r="O22" i="42" s="1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 s="1"/>
  <c r="M15" i="42"/>
  <c r="L15" i="42"/>
  <c r="K15" i="42"/>
  <c r="J15" i="42"/>
  <c r="I15" i="42"/>
  <c r="H15" i="42"/>
  <c r="G15" i="42"/>
  <c r="F15" i="42"/>
  <c r="E15" i="42"/>
  <c r="N15" i="42" s="1"/>
  <c r="O15" i="42" s="1"/>
  <c r="D15" i="42"/>
  <c r="N14" i="42"/>
  <c r="O14" i="42" s="1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/>
  <c r="N6" i="42"/>
  <c r="O6" i="42" s="1"/>
  <c r="M5" i="42"/>
  <c r="M75" i="42" s="1"/>
  <c r="L5" i="42"/>
  <c r="L75" i="42" s="1"/>
  <c r="K5" i="42"/>
  <c r="K75" i="42" s="1"/>
  <c r="J5" i="42"/>
  <c r="J75" i="42" s="1"/>
  <c r="I5" i="42"/>
  <c r="I75" i="42" s="1"/>
  <c r="H5" i="42"/>
  <c r="H75" i="42" s="1"/>
  <c r="G5" i="42"/>
  <c r="F5" i="42"/>
  <c r="N5" i="42" s="1"/>
  <c r="O5" i="42" s="1"/>
  <c r="E5" i="42"/>
  <c r="D5" i="42"/>
  <c r="N73" i="41"/>
  <c r="O73" i="41" s="1"/>
  <c r="N72" i="41"/>
  <c r="O72" i="41" s="1"/>
  <c r="N71" i="41"/>
  <c r="O71" i="41" s="1"/>
  <c r="M70" i="41"/>
  <c r="L70" i="41"/>
  <c r="K70" i="41"/>
  <c r="J70" i="41"/>
  <c r="I70" i="41"/>
  <c r="H70" i="41"/>
  <c r="G70" i="41"/>
  <c r="F70" i="41"/>
  <c r="E70" i="41"/>
  <c r="D70" i="41"/>
  <c r="N70" i="41" s="1"/>
  <c r="O70" i="41" s="1"/>
  <c r="N69" i="41"/>
  <c r="O69" i="41" s="1"/>
  <c r="N68" i="41"/>
  <c r="O68" i="41" s="1"/>
  <c r="N67" i="41"/>
  <c r="O67" i="41" s="1"/>
  <c r="N66" i="41"/>
  <c r="O66" i="41"/>
  <c r="N65" i="41"/>
  <c r="O65" i="41" s="1"/>
  <c r="N64" i="41"/>
  <c r="O64" i="41" s="1"/>
  <c r="N63" i="41"/>
  <c r="O63" i="41" s="1"/>
  <c r="N62" i="41"/>
  <c r="O62" i="41" s="1"/>
  <c r="N61" i="41"/>
  <c r="O61" i="41" s="1"/>
  <c r="M60" i="41"/>
  <c r="L60" i="41"/>
  <c r="K60" i="41"/>
  <c r="J60" i="41"/>
  <c r="I60" i="41"/>
  <c r="H60" i="41"/>
  <c r="G60" i="41"/>
  <c r="F60" i="41"/>
  <c r="E60" i="41"/>
  <c r="D60" i="41"/>
  <c r="N60" i="41" s="1"/>
  <c r="O60" i="41" s="1"/>
  <c r="N59" i="41"/>
  <c r="O59" i="41" s="1"/>
  <c r="N58" i="41"/>
  <c r="O58" i="41"/>
  <c r="N57" i="41"/>
  <c r="O57" i="41" s="1"/>
  <c r="N56" i="41"/>
  <c r="O56" i="41" s="1"/>
  <c r="N55" i="41"/>
  <c r="O55" i="41" s="1"/>
  <c r="N54" i="41"/>
  <c r="O54" i="41" s="1"/>
  <c r="N53" i="41"/>
  <c r="O53" i="41" s="1"/>
  <c r="M52" i="41"/>
  <c r="L52" i="41"/>
  <c r="K52" i="41"/>
  <c r="J52" i="41"/>
  <c r="I52" i="41"/>
  <c r="H52" i="41"/>
  <c r="G52" i="41"/>
  <c r="F52" i="41"/>
  <c r="E52" i="41"/>
  <c r="D52" i="41"/>
  <c r="N51" i="41"/>
  <c r="O51" i="41" s="1"/>
  <c r="N50" i="41"/>
  <c r="O50" i="41"/>
  <c r="N49" i="41"/>
  <c r="O49" i="41" s="1"/>
  <c r="N48" i="41"/>
  <c r="O48" i="41" s="1"/>
  <c r="N47" i="41"/>
  <c r="O47" i="41" s="1"/>
  <c r="N46" i="41"/>
  <c r="O46" i="41" s="1"/>
  <c r="N45" i="41"/>
  <c r="O45" i="41" s="1"/>
  <c r="N44" i="41"/>
  <c r="O44" i="41"/>
  <c r="N43" i="41"/>
  <c r="O43" i="41" s="1"/>
  <c r="N42" i="41"/>
  <c r="O42" i="41" s="1"/>
  <c r="N41" i="41"/>
  <c r="O41" i="41" s="1"/>
  <c r="N40" i="41"/>
  <c r="O40" i="41" s="1"/>
  <c r="M39" i="41"/>
  <c r="L39" i="41"/>
  <c r="K39" i="41"/>
  <c r="J39" i="41"/>
  <c r="I39" i="41"/>
  <c r="H39" i="41"/>
  <c r="G39" i="41"/>
  <c r="F39" i="41"/>
  <c r="E39" i="41"/>
  <c r="D39" i="41"/>
  <c r="N39" i="41" s="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/>
  <c r="M29" i="41"/>
  <c r="L29" i="41"/>
  <c r="K29" i="41"/>
  <c r="J29" i="41"/>
  <c r="I29" i="41"/>
  <c r="H29" i="41"/>
  <c r="G29" i="41"/>
  <c r="G74" i="41" s="1"/>
  <c r="F29" i="41"/>
  <c r="F74" i="41" s="1"/>
  <c r="E29" i="41"/>
  <c r="D29" i="41"/>
  <c r="N29" i="41" s="1"/>
  <c r="O29" i="41" s="1"/>
  <c r="N28" i="41"/>
  <c r="O28" i="4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 s="1"/>
  <c r="N21" i="41"/>
  <c r="O21" i="41" s="1"/>
  <c r="N20" i="41"/>
  <c r="O20" i="41" s="1"/>
  <c r="N19" i="41"/>
  <c r="O19" i="41" s="1"/>
  <c r="N18" i="41"/>
  <c r="O18" i="41" s="1"/>
  <c r="N17" i="41"/>
  <c r="O17" i="41" s="1"/>
  <c r="N16" i="41"/>
  <c r="O16" i="41"/>
  <c r="M15" i="41"/>
  <c r="L15" i="41"/>
  <c r="K15" i="41"/>
  <c r="J15" i="41"/>
  <c r="J74" i="41" s="1"/>
  <c r="I15" i="41"/>
  <c r="H15" i="41"/>
  <c r="H74" i="41" s="1"/>
  <c r="G15" i="41"/>
  <c r="F15" i="41"/>
  <c r="E15" i="41"/>
  <c r="D15" i="4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M74" i="41" s="1"/>
  <c r="L5" i="41"/>
  <c r="L74" i="41" s="1"/>
  <c r="K5" i="41"/>
  <c r="K74" i="41" s="1"/>
  <c r="J5" i="41"/>
  <c r="I5" i="41"/>
  <c r="N5" i="41" s="1"/>
  <c r="O5" i="41" s="1"/>
  <c r="H5" i="41"/>
  <c r="G5" i="41"/>
  <c r="F5" i="41"/>
  <c r="E5" i="41"/>
  <c r="D5" i="41"/>
  <c r="N74" i="40"/>
  <c r="O74" i="40" s="1"/>
  <c r="N73" i="40"/>
  <c r="O73" i="40" s="1"/>
  <c r="N72" i="40"/>
  <c r="O72" i="40" s="1"/>
  <c r="M71" i="40"/>
  <c r="L71" i="40"/>
  <c r="K71" i="40"/>
  <c r="J71" i="40"/>
  <c r="I71" i="40"/>
  <c r="H71" i="40"/>
  <c r="G71" i="40"/>
  <c r="F71" i="40"/>
  <c r="E71" i="40"/>
  <c r="D71" i="40"/>
  <c r="N71" i="40" s="1"/>
  <c r="O71" i="40" s="1"/>
  <c r="N70" i="40"/>
  <c r="O70" i="40" s="1"/>
  <c r="N69" i="40"/>
  <c r="O69" i="40" s="1"/>
  <c r="N68" i="40"/>
  <c r="O68" i="40"/>
  <c r="N67" i="40"/>
  <c r="O67" i="40" s="1"/>
  <c r="N66" i="40"/>
  <c r="O66" i="40" s="1"/>
  <c r="N65" i="40"/>
  <c r="O65" i="40" s="1"/>
  <c r="N64" i="40"/>
  <c r="O64" i="40" s="1"/>
  <c r="N63" i="40"/>
  <c r="O63" i="40" s="1"/>
  <c r="N62" i="40"/>
  <c r="O62" i="40"/>
  <c r="M61" i="40"/>
  <c r="L61" i="40"/>
  <c r="K61" i="40"/>
  <c r="J61" i="40"/>
  <c r="I61" i="40"/>
  <c r="H61" i="40"/>
  <c r="G61" i="40"/>
  <c r="F61" i="40"/>
  <c r="E61" i="40"/>
  <c r="N61" i="40" s="1"/>
  <c r="O61" i="40" s="1"/>
  <c r="D61" i="40"/>
  <c r="N60" i="40"/>
  <c r="O60" i="40" s="1"/>
  <c r="N59" i="40"/>
  <c r="O59" i="40" s="1"/>
  <c r="N58" i="40"/>
  <c r="O58" i="40" s="1"/>
  <c r="N57" i="40"/>
  <c r="O57" i="40" s="1"/>
  <c r="N56" i="40"/>
  <c r="O56" i="40" s="1"/>
  <c r="N55" i="40"/>
  <c r="O55" i="40" s="1"/>
  <c r="N54" i="40"/>
  <c r="O54" i="40"/>
  <c r="M53" i="40"/>
  <c r="L53" i="40"/>
  <c r="K53" i="40"/>
  <c r="J53" i="40"/>
  <c r="I53" i="40"/>
  <c r="H53" i="40"/>
  <c r="G53" i="40"/>
  <c r="F53" i="40"/>
  <c r="E53" i="40"/>
  <c r="E75" i="40" s="1"/>
  <c r="D53" i="40"/>
  <c r="D75" i="40" s="1"/>
  <c r="N52" i="40"/>
  <c r="O52" i="40"/>
  <c r="N51" i="40"/>
  <c r="O51" i="40" s="1"/>
  <c r="N50" i="40"/>
  <c r="O50" i="40" s="1"/>
  <c r="N49" i="40"/>
  <c r="O49" i="40" s="1"/>
  <c r="N48" i="40"/>
  <c r="O48" i="40" s="1"/>
  <c r="N47" i="40"/>
  <c r="O47" i="40" s="1"/>
  <c r="N46" i="40"/>
  <c r="O46" i="40" s="1"/>
  <c r="N45" i="40"/>
  <c r="O45" i="40" s="1"/>
  <c r="N44" i="40"/>
  <c r="O44" i="40" s="1"/>
  <c r="N43" i="40"/>
  <c r="O43" i="40" s="1"/>
  <c r="N42" i="40"/>
  <c r="O42" i="40" s="1"/>
  <c r="N41" i="40"/>
  <c r="O41" i="40" s="1"/>
  <c r="M40" i="40"/>
  <c r="L40" i="40"/>
  <c r="K40" i="40"/>
  <c r="J40" i="40"/>
  <c r="I40" i="40"/>
  <c r="H40" i="40"/>
  <c r="N40" i="40" s="1"/>
  <c r="O40" i="40" s="1"/>
  <c r="G40" i="40"/>
  <c r="F40" i="40"/>
  <c r="F75" i="40" s="1"/>
  <c r="E40" i="40"/>
  <c r="D40" i="40"/>
  <c r="N39" i="40"/>
  <c r="O39" i="40" s="1"/>
  <c r="N38" i="40"/>
  <c r="O38" i="40" s="1"/>
  <c r="N37" i="40"/>
  <c r="O37" i="40" s="1"/>
  <c r="N36" i="40"/>
  <c r="O36" i="40" s="1"/>
  <c r="N35" i="40"/>
  <c r="O35" i="40" s="1"/>
  <c r="N34" i="40"/>
  <c r="O34" i="40" s="1"/>
  <c r="N33" i="40"/>
  <c r="O33" i="40" s="1"/>
  <c r="N32" i="40"/>
  <c r="O32" i="40"/>
  <c r="N31" i="40"/>
  <c r="O31" i="40" s="1"/>
  <c r="M30" i="40"/>
  <c r="L30" i="40"/>
  <c r="L75" i="40" s="1"/>
  <c r="K30" i="40"/>
  <c r="K75" i="40" s="1"/>
  <c r="J30" i="40"/>
  <c r="J75" i="40" s="1"/>
  <c r="I30" i="40"/>
  <c r="I75" i="40" s="1"/>
  <c r="H30" i="40"/>
  <c r="G30" i="40"/>
  <c r="G75" i="40" s="1"/>
  <c r="F30" i="40"/>
  <c r="E30" i="40"/>
  <c r="D30" i="40"/>
  <c r="N29" i="40"/>
  <c r="O29" i="40" s="1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 s="1"/>
  <c r="N22" i="40"/>
  <c r="O22" i="40" s="1"/>
  <c r="N21" i="40"/>
  <c r="O21" i="40" s="1"/>
  <c r="N20" i="40"/>
  <c r="O20" i="40" s="1"/>
  <c r="N19" i="40"/>
  <c r="O19" i="40" s="1"/>
  <c r="N18" i="40"/>
  <c r="O18" i="40"/>
  <c r="N17" i="40"/>
  <c r="O17" i="40" s="1"/>
  <c r="N16" i="40"/>
  <c r="O16" i="40" s="1"/>
  <c r="M15" i="40"/>
  <c r="L15" i="40"/>
  <c r="K15" i="40"/>
  <c r="J15" i="40"/>
  <c r="I15" i="40"/>
  <c r="H15" i="40"/>
  <c r="G15" i="40"/>
  <c r="F15" i="40"/>
  <c r="E15" i="40"/>
  <c r="D15" i="40"/>
  <c r="N14" i="40"/>
  <c r="O14" i="40" s="1"/>
  <c r="N13" i="40"/>
  <c r="O13" i="40" s="1"/>
  <c r="N12" i="40"/>
  <c r="O12" i="40" s="1"/>
  <c r="N11" i="40"/>
  <c r="O11" i="40" s="1"/>
  <c r="N10" i="40"/>
  <c r="O10" i="40"/>
  <c r="N9" i="40"/>
  <c r="O9" i="40" s="1"/>
  <c r="N8" i="40"/>
  <c r="O8" i="40" s="1"/>
  <c r="N7" i="40"/>
  <c r="O7" i="40" s="1"/>
  <c r="N6" i="40"/>
  <c r="O6" i="40" s="1"/>
  <c r="M5" i="40"/>
  <c r="N5" i="40" s="1"/>
  <c r="O5" i="40" s="1"/>
  <c r="L5" i="40"/>
  <c r="K5" i="40"/>
  <c r="J5" i="40"/>
  <c r="I5" i="40"/>
  <c r="H5" i="40"/>
  <c r="G5" i="40"/>
  <c r="F5" i="40"/>
  <c r="E5" i="40"/>
  <c r="D5" i="40"/>
  <c r="N73" i="39"/>
  <c r="O73" i="39" s="1"/>
  <c r="N72" i="39"/>
  <c r="O72" i="39" s="1"/>
  <c r="N71" i="39"/>
  <c r="O71" i="39"/>
  <c r="M70" i="39"/>
  <c r="L70" i="39"/>
  <c r="K70" i="39"/>
  <c r="J70" i="39"/>
  <c r="I70" i="39"/>
  <c r="H70" i="39"/>
  <c r="G70" i="39"/>
  <c r="F70" i="39"/>
  <c r="E70" i="39"/>
  <c r="D70" i="39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 s="1"/>
  <c r="N63" i="39"/>
  <c r="O63" i="39"/>
  <c r="N62" i="39"/>
  <c r="O62" i="39" s="1"/>
  <c r="N61" i="39"/>
  <c r="O61" i="39" s="1"/>
  <c r="M60" i="39"/>
  <c r="L60" i="39"/>
  <c r="K60" i="39"/>
  <c r="J60" i="39"/>
  <c r="I60" i="39"/>
  <c r="H60" i="39"/>
  <c r="N60" i="39" s="1"/>
  <c r="O60" i="39" s="1"/>
  <c r="G60" i="39"/>
  <c r="F60" i="39"/>
  <c r="E60" i="39"/>
  <c r="D60" i="39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M53" i="39"/>
  <c r="M74" i="39" s="1"/>
  <c r="L53" i="39"/>
  <c r="K53" i="39"/>
  <c r="J53" i="39"/>
  <c r="I53" i="39"/>
  <c r="H53" i="39"/>
  <c r="G53" i="39"/>
  <c r="G74" i="39" s="1"/>
  <c r="F53" i="39"/>
  <c r="E53" i="39"/>
  <c r="D53" i="39"/>
  <c r="N52" i="39"/>
  <c r="O52" i="39"/>
  <c r="N51" i="39"/>
  <c r="O51" i="39" s="1"/>
  <c r="N50" i="39"/>
  <c r="O50" i="39" s="1"/>
  <c r="N49" i="39"/>
  <c r="O49" i="39" s="1"/>
  <c r="N48" i="39"/>
  <c r="O48" i="39" s="1"/>
  <c r="N47" i="39"/>
  <c r="O47" i="39"/>
  <c r="N46" i="39"/>
  <c r="O46" i="39"/>
  <c r="N45" i="39"/>
  <c r="O45" i="39" s="1"/>
  <c r="N44" i="39"/>
  <c r="O44" i="39"/>
  <c r="N43" i="39"/>
  <c r="O43" i="39" s="1"/>
  <c r="N42" i="39"/>
  <c r="O42" i="39" s="1"/>
  <c r="N41" i="39"/>
  <c r="O41" i="39"/>
  <c r="M40" i="39"/>
  <c r="L40" i="39"/>
  <c r="K40" i="39"/>
  <c r="J40" i="39"/>
  <c r="I40" i="39"/>
  <c r="H40" i="39"/>
  <c r="G40" i="39"/>
  <c r="F40" i="39"/>
  <c r="E40" i="39"/>
  <c r="D40" i="39"/>
  <c r="N39" i="39"/>
  <c r="O39" i="39"/>
  <c r="N38" i="39"/>
  <c r="O38" i="39"/>
  <c r="N37" i="39"/>
  <c r="O37" i="39" s="1"/>
  <c r="N36" i="39"/>
  <c r="O36" i="39"/>
  <c r="N35" i="39"/>
  <c r="O35" i="39"/>
  <c r="N34" i="39"/>
  <c r="O34" i="39" s="1"/>
  <c r="N33" i="39"/>
  <c r="O33" i="39" s="1"/>
  <c r="N32" i="39"/>
  <c r="O32" i="39" s="1"/>
  <c r="N31" i="39"/>
  <c r="O31" i="39" s="1"/>
  <c r="M30" i="39"/>
  <c r="L30" i="39"/>
  <c r="L74" i="39" s="1"/>
  <c r="K30" i="39"/>
  <c r="J30" i="39"/>
  <c r="I30" i="39"/>
  <c r="I74" i="39" s="1"/>
  <c r="H30" i="39"/>
  <c r="G30" i="39"/>
  <c r="F30" i="39"/>
  <c r="E30" i="39"/>
  <c r="N30" i="39" s="1"/>
  <c r="O30" i="39" s="1"/>
  <c r="D30" i="39"/>
  <c r="N29" i="39"/>
  <c r="O29" i="39" s="1"/>
  <c r="N28" i="39"/>
  <c r="O28" i="39"/>
  <c r="N27" i="39"/>
  <c r="O27" i="39" s="1"/>
  <c r="N26" i="39"/>
  <c r="O26" i="39" s="1"/>
  <c r="N25" i="39"/>
  <c r="O25" i="39" s="1"/>
  <c r="N24" i="39"/>
  <c r="O24" i="39" s="1"/>
  <c r="N23" i="39"/>
  <c r="O23" i="39" s="1"/>
  <c r="N22" i="39"/>
  <c r="O22" i="39"/>
  <c r="N21" i="39"/>
  <c r="O21" i="39"/>
  <c r="N20" i="39"/>
  <c r="O20" i="39"/>
  <c r="N19" i="39"/>
  <c r="O19" i="39"/>
  <c r="N18" i="39"/>
  <c r="O18" i="39" s="1"/>
  <c r="N17" i="39"/>
  <c r="O17" i="39" s="1"/>
  <c r="N16" i="39"/>
  <c r="O16" i="39"/>
  <c r="M15" i="39"/>
  <c r="L15" i="39"/>
  <c r="K15" i="39"/>
  <c r="J15" i="39"/>
  <c r="I15" i="39"/>
  <c r="H15" i="39"/>
  <c r="G15" i="39"/>
  <c r="F15" i="39"/>
  <c r="E15" i="39"/>
  <c r="D15" i="39"/>
  <c r="N15" i="39" s="1"/>
  <c r="O15" i="39" s="1"/>
  <c r="N14" i="39"/>
  <c r="O14" i="39"/>
  <c r="N13" i="39"/>
  <c r="O13" i="39"/>
  <c r="N12" i="39"/>
  <c r="O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 s="1"/>
  <c r="M5" i="39"/>
  <c r="L5" i="39"/>
  <c r="K5" i="39"/>
  <c r="K74" i="39" s="1"/>
  <c r="J5" i="39"/>
  <c r="J74" i="39" s="1"/>
  <c r="I5" i="39"/>
  <c r="H5" i="39"/>
  <c r="G5" i="39"/>
  <c r="F5" i="39"/>
  <c r="F74" i="39" s="1"/>
  <c r="E5" i="39"/>
  <c r="D5" i="39"/>
  <c r="N5" i="39" s="1"/>
  <c r="O5" i="39" s="1"/>
  <c r="D63" i="38"/>
  <c r="D60" i="38" s="1"/>
  <c r="N60" i="38" s="1"/>
  <c r="O60" i="38" s="1"/>
  <c r="N63" i="38"/>
  <c r="O63" i="38" s="1"/>
  <c r="N74" i="38"/>
  <c r="O74" i="38" s="1"/>
  <c r="N73" i="38"/>
  <c r="O73" i="38" s="1"/>
  <c r="N72" i="38"/>
  <c r="O72" i="38" s="1"/>
  <c r="N71" i="38"/>
  <c r="O71" i="38" s="1"/>
  <c r="M70" i="38"/>
  <c r="L70" i="38"/>
  <c r="K70" i="38"/>
  <c r="J70" i="38"/>
  <c r="I70" i="38"/>
  <c r="H70" i="38"/>
  <c r="G70" i="38"/>
  <c r="F70" i="38"/>
  <c r="E70" i="38"/>
  <c r="D70" i="38"/>
  <c r="N70" i="38" s="1"/>
  <c r="O70" i="38" s="1"/>
  <c r="N69" i="38"/>
  <c r="O69" i="38" s="1"/>
  <c r="N68" i="38"/>
  <c r="O68" i="38"/>
  <c r="N67" i="38"/>
  <c r="O67" i="38" s="1"/>
  <c r="N66" i="38"/>
  <c r="O66" i="38" s="1"/>
  <c r="N65" i="38"/>
  <c r="O65" i="38" s="1"/>
  <c r="N64" i="38"/>
  <c r="O64" i="38" s="1"/>
  <c r="N62" i="38"/>
  <c r="O62" i="38" s="1"/>
  <c r="N61" i="38"/>
  <c r="O61" i="38" s="1"/>
  <c r="M60" i="38"/>
  <c r="L60" i="38"/>
  <c r="K60" i="38"/>
  <c r="J60" i="38"/>
  <c r="I60" i="38"/>
  <c r="H60" i="38"/>
  <c r="G60" i="38"/>
  <c r="F60" i="38"/>
  <c r="E60" i="38"/>
  <c r="N59" i="38"/>
  <c r="O59" i="38"/>
  <c r="N58" i="38"/>
  <c r="O58" i="38"/>
  <c r="N57" i="38"/>
  <c r="O57" i="38" s="1"/>
  <c r="N56" i="38"/>
  <c r="O56" i="38" s="1"/>
  <c r="N55" i="38"/>
  <c r="O55" i="38" s="1"/>
  <c r="N54" i="38"/>
  <c r="O54" i="38"/>
  <c r="M53" i="38"/>
  <c r="L53" i="38"/>
  <c r="K53" i="38"/>
  <c r="J53" i="38"/>
  <c r="I53" i="38"/>
  <c r="H53" i="38"/>
  <c r="G53" i="38"/>
  <c r="F53" i="38"/>
  <c r="E53" i="38"/>
  <c r="D53" i="38"/>
  <c r="N52" i="38"/>
  <c r="O52" i="38"/>
  <c r="N51" i="38"/>
  <c r="O51" i="38"/>
  <c r="N50" i="38"/>
  <c r="O50" i="38" s="1"/>
  <c r="N49" i="38"/>
  <c r="O49" i="38" s="1"/>
  <c r="N48" i="38"/>
  <c r="O48" i="38" s="1"/>
  <c r="N47" i="38"/>
  <c r="O47" i="38" s="1"/>
  <c r="N46" i="38"/>
  <c r="O46" i="38"/>
  <c r="N45" i="38"/>
  <c r="O45" i="38" s="1"/>
  <c r="N44" i="38"/>
  <c r="O44" i="38"/>
  <c r="N43" i="38"/>
  <c r="O43" i="38"/>
  <c r="M42" i="38"/>
  <c r="L42" i="38"/>
  <c r="K42" i="38"/>
  <c r="J42" i="38"/>
  <c r="I42" i="38"/>
  <c r="H42" i="38"/>
  <c r="G42" i="38"/>
  <c r="F42" i="38"/>
  <c r="E42" i="38"/>
  <c r="D42" i="38"/>
  <c r="N41" i="38"/>
  <c r="O41" i="38"/>
  <c r="N40" i="38"/>
  <c r="O40" i="38" s="1"/>
  <c r="N39" i="38"/>
  <c r="O39" i="38" s="1"/>
  <c r="N38" i="38"/>
  <c r="O38" i="38" s="1"/>
  <c r="N37" i="38"/>
  <c r="O37" i="38"/>
  <c r="N36" i="38"/>
  <c r="O36" i="38"/>
  <c r="N35" i="38"/>
  <c r="O35" i="38"/>
  <c r="N34" i="38"/>
  <c r="O34" i="38" s="1"/>
  <c r="N33" i="38"/>
  <c r="O33" i="38" s="1"/>
  <c r="N32" i="38"/>
  <c r="O32" i="38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N29" i="38"/>
  <c r="O29" i="38"/>
  <c r="N28" i="38"/>
  <c r="O28" i="38"/>
  <c r="N27" i="38"/>
  <c r="O27" i="38" s="1"/>
  <c r="N26" i="38"/>
  <c r="O26" i="38" s="1"/>
  <c r="N25" i="38"/>
  <c r="O25" i="38"/>
  <c r="N24" i="38"/>
  <c r="O24" i="38" s="1"/>
  <c r="N23" i="38"/>
  <c r="O23" i="38" s="1"/>
  <c r="N22" i="38"/>
  <c r="O22" i="38"/>
  <c r="N21" i="38"/>
  <c r="O21" i="38" s="1"/>
  <c r="N20" i="38"/>
  <c r="O20" i="38" s="1"/>
  <c r="N19" i="38"/>
  <c r="O19" i="38" s="1"/>
  <c r="N18" i="38"/>
  <c r="O18" i="38"/>
  <c r="N17" i="38"/>
  <c r="O17" i="38" s="1"/>
  <c r="N16" i="38"/>
  <c r="O16" i="38"/>
  <c r="M15" i="38"/>
  <c r="L15" i="38"/>
  <c r="K15" i="38"/>
  <c r="J15" i="38"/>
  <c r="I15" i="38"/>
  <c r="H15" i="38"/>
  <c r="H75" i="38" s="1"/>
  <c r="G15" i="38"/>
  <c r="G75" i="38" s="1"/>
  <c r="F15" i="38"/>
  <c r="N15" i="38" s="1"/>
  <c r="O15" i="38" s="1"/>
  <c r="E15" i="38"/>
  <c r="D15" i="38"/>
  <c r="N14" i="38"/>
  <c r="O14" i="38" s="1"/>
  <c r="N13" i="38"/>
  <c r="O13" i="38" s="1"/>
  <c r="N12" i="38"/>
  <c r="O12" i="38" s="1"/>
  <c r="N11" i="38"/>
  <c r="O11" i="38"/>
  <c r="N10" i="38"/>
  <c r="O10" i="38" s="1"/>
  <c r="N9" i="38"/>
  <c r="O9" i="38" s="1"/>
  <c r="N8" i="38"/>
  <c r="O8" i="38"/>
  <c r="N7" i="38"/>
  <c r="O7" i="38" s="1"/>
  <c r="N6" i="38"/>
  <c r="O6" i="38" s="1"/>
  <c r="M5" i="38"/>
  <c r="M75" i="38" s="1"/>
  <c r="L5" i="38"/>
  <c r="L75" i="38" s="1"/>
  <c r="K5" i="38"/>
  <c r="K75" i="38" s="1"/>
  <c r="J5" i="38"/>
  <c r="J75" i="38" s="1"/>
  <c r="I5" i="38"/>
  <c r="I75" i="38"/>
  <c r="H5" i="38"/>
  <c r="G5" i="38"/>
  <c r="F5" i="38"/>
  <c r="E5" i="38"/>
  <c r="D5" i="38"/>
  <c r="N62" i="37"/>
  <c r="O62" i="37" s="1"/>
  <c r="N61" i="37"/>
  <c r="O61" i="37" s="1"/>
  <c r="N60" i="37"/>
  <c r="O60" i="37" s="1"/>
  <c r="M59" i="37"/>
  <c r="L59" i="37"/>
  <c r="K59" i="37"/>
  <c r="J59" i="37"/>
  <c r="I59" i="37"/>
  <c r="H59" i="37"/>
  <c r="G59" i="37"/>
  <c r="F59" i="37"/>
  <c r="E59" i="37"/>
  <c r="D59" i="37"/>
  <c r="N58" i="37"/>
  <c r="O58" i="37" s="1"/>
  <c r="N57" i="37"/>
  <c r="O57" i="37" s="1"/>
  <c r="N56" i="37"/>
  <c r="O56" i="37"/>
  <c r="N55" i="37"/>
  <c r="O55" i="37" s="1"/>
  <c r="N54" i="37"/>
  <c r="O54" i="37" s="1"/>
  <c r="N53" i="37"/>
  <c r="O53" i="37" s="1"/>
  <c r="N52" i="37"/>
  <c r="O52" i="37" s="1"/>
  <c r="M51" i="37"/>
  <c r="L51" i="37"/>
  <c r="K51" i="37"/>
  <c r="J51" i="37"/>
  <c r="I51" i="37"/>
  <c r="H51" i="37"/>
  <c r="G51" i="37"/>
  <c r="F51" i="37"/>
  <c r="E51" i="37"/>
  <c r="D51" i="37"/>
  <c r="N50" i="37"/>
  <c r="O50" i="37" s="1"/>
  <c r="N49" i="37"/>
  <c r="O49" i="37" s="1"/>
  <c r="N48" i="37"/>
  <c r="O48" i="37"/>
  <c r="M47" i="37"/>
  <c r="L47" i="37"/>
  <c r="K47" i="37"/>
  <c r="J47" i="37"/>
  <c r="I47" i="37"/>
  <c r="H47" i="37"/>
  <c r="G47" i="37"/>
  <c r="F47" i="37"/>
  <c r="E47" i="37"/>
  <c r="D47" i="37"/>
  <c r="N46" i="37"/>
  <c r="O46" i="37" s="1"/>
  <c r="N45" i="37"/>
  <c r="O45" i="37"/>
  <c r="N44" i="37"/>
  <c r="O44" i="37" s="1"/>
  <c r="N43" i="37"/>
  <c r="O43" i="37" s="1"/>
  <c r="N42" i="37"/>
  <c r="O42" i="37" s="1"/>
  <c r="N41" i="37"/>
  <c r="O41" i="37"/>
  <c r="N40" i="37"/>
  <c r="O40" i="37" s="1"/>
  <c r="N39" i="37"/>
  <c r="O39" i="37" s="1"/>
  <c r="N38" i="37"/>
  <c r="O38" i="37" s="1"/>
  <c r="N37" i="37"/>
  <c r="O37" i="37" s="1"/>
  <c r="N36" i="37"/>
  <c r="O36" i="37" s="1"/>
  <c r="M35" i="37"/>
  <c r="L35" i="37"/>
  <c r="K35" i="37"/>
  <c r="J35" i="37"/>
  <c r="I35" i="37"/>
  <c r="H35" i="37"/>
  <c r="G35" i="37"/>
  <c r="F35" i="37"/>
  <c r="F63" i="37" s="1"/>
  <c r="E35" i="37"/>
  <c r="E63" i="37" s="1"/>
  <c r="D35" i="37"/>
  <c r="N35" i="37" s="1"/>
  <c r="O35" i="37" s="1"/>
  <c r="N34" i="37"/>
  <c r="O34" i="37" s="1"/>
  <c r="N33" i="37"/>
  <c r="O33" i="37"/>
  <c r="N32" i="37"/>
  <c r="O32" i="37" s="1"/>
  <c r="N31" i="37"/>
  <c r="O31" i="37" s="1"/>
  <c r="N30" i="37"/>
  <c r="O30" i="37" s="1"/>
  <c r="N29" i="37"/>
  <c r="O29" i="37" s="1"/>
  <c r="N28" i="37"/>
  <c r="O28" i="37" s="1"/>
  <c r="N27" i="37"/>
  <c r="O27" i="37"/>
  <c r="N26" i="37"/>
  <c r="O26" i="37" s="1"/>
  <c r="N25" i="37"/>
  <c r="O25" i="37" s="1"/>
  <c r="N24" i="37"/>
  <c r="O24" i="37" s="1"/>
  <c r="N23" i="37"/>
  <c r="O23" i="37" s="1"/>
  <c r="N22" i="37"/>
  <c r="O22" i="37" s="1"/>
  <c r="M21" i="37"/>
  <c r="M63" i="37" s="1"/>
  <c r="L21" i="37"/>
  <c r="K21" i="37"/>
  <c r="J21" i="37"/>
  <c r="I21" i="37"/>
  <c r="H21" i="37"/>
  <c r="G21" i="37"/>
  <c r="F21" i="37"/>
  <c r="E21" i="37"/>
  <c r="D21" i="37"/>
  <c r="N20" i="37"/>
  <c r="O20" i="37" s="1"/>
  <c r="N19" i="37"/>
  <c r="O19" i="37" s="1"/>
  <c r="N18" i="37"/>
  <c r="O18" i="37" s="1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I63" i="37" s="1"/>
  <c r="H5" i="37"/>
  <c r="G5" i="37"/>
  <c r="N5" i="37" s="1"/>
  <c r="O5" i="37" s="1"/>
  <c r="F5" i="37"/>
  <c r="E5" i="37"/>
  <c r="D5" i="37"/>
  <c r="D63" i="37" s="1"/>
  <c r="N69" i="36"/>
  <c r="O69" i="36" s="1"/>
  <c r="N68" i="36"/>
  <c r="O68" i="36" s="1"/>
  <c r="N67" i="36"/>
  <c r="O67" i="36" s="1"/>
  <c r="M66" i="36"/>
  <c r="L66" i="36"/>
  <c r="K66" i="36"/>
  <c r="J66" i="36"/>
  <c r="I66" i="36"/>
  <c r="H66" i="36"/>
  <c r="G66" i="36"/>
  <c r="F66" i="36"/>
  <c r="E66" i="36"/>
  <c r="D66" i="36"/>
  <c r="N65" i="36"/>
  <c r="O65" i="36" s="1"/>
  <c r="N64" i="36"/>
  <c r="O64" i="36" s="1"/>
  <c r="N63" i="36"/>
  <c r="O63" i="36" s="1"/>
  <c r="N62" i="36"/>
  <c r="O62" i="36" s="1"/>
  <c r="N61" i="36"/>
  <c r="O61" i="36" s="1"/>
  <c r="N60" i="36"/>
  <c r="O60" i="36" s="1"/>
  <c r="N59" i="36"/>
  <c r="O59" i="36" s="1"/>
  <c r="M58" i="36"/>
  <c r="L58" i="36"/>
  <c r="K58" i="36"/>
  <c r="J58" i="36"/>
  <c r="I58" i="36"/>
  <c r="H58" i="36"/>
  <c r="G58" i="36"/>
  <c r="F58" i="36"/>
  <c r="E58" i="36"/>
  <c r="D58" i="36"/>
  <c r="N58" i="36" s="1"/>
  <c r="O58" i="36" s="1"/>
  <c r="N57" i="36"/>
  <c r="O57" i="36"/>
  <c r="N56" i="36"/>
  <c r="O56" i="36" s="1"/>
  <c r="N55" i="36"/>
  <c r="O55" i="36" s="1"/>
  <c r="N54" i="36"/>
  <c r="O54" i="36" s="1"/>
  <c r="M53" i="36"/>
  <c r="L53" i="36"/>
  <c r="K53" i="36"/>
  <c r="J53" i="36"/>
  <c r="I53" i="36"/>
  <c r="H53" i="36"/>
  <c r="G53" i="36"/>
  <c r="F53" i="36"/>
  <c r="E53" i="36"/>
  <c r="D53" i="36"/>
  <c r="N52" i="36"/>
  <c r="O52" i="36" s="1"/>
  <c r="N51" i="36"/>
  <c r="O51" i="36" s="1"/>
  <c r="N50" i="36"/>
  <c r="O50" i="36" s="1"/>
  <c r="N49" i="36"/>
  <c r="O49" i="36" s="1"/>
  <c r="N48" i="36"/>
  <c r="O48" i="36" s="1"/>
  <c r="N47" i="36"/>
  <c r="O47" i="36"/>
  <c r="N46" i="36"/>
  <c r="O46" i="36" s="1"/>
  <c r="N45" i="36"/>
  <c r="O45" i="36" s="1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0" i="36"/>
  <c r="O40" i="36" s="1"/>
  <c r="N39" i="36"/>
  <c r="O39" i="36"/>
  <c r="N38" i="36"/>
  <c r="O38" i="36" s="1"/>
  <c r="N37" i="36"/>
  <c r="O37" i="36" s="1"/>
  <c r="N36" i="36"/>
  <c r="O36" i="36" s="1"/>
  <c r="N35" i="36"/>
  <c r="O35" i="36"/>
  <c r="N34" i="36"/>
  <c r="O34" i="36" s="1"/>
  <c r="N33" i="36"/>
  <c r="O33" i="36"/>
  <c r="N32" i="36"/>
  <c r="O32" i="36" s="1"/>
  <c r="N31" i="36"/>
  <c r="O31" i="36" s="1"/>
  <c r="N30" i="36"/>
  <c r="O30" i="36" s="1"/>
  <c r="M29" i="36"/>
  <c r="L29" i="36"/>
  <c r="K29" i="36"/>
  <c r="J29" i="36"/>
  <c r="I29" i="36"/>
  <c r="H29" i="36"/>
  <c r="G29" i="36"/>
  <c r="F29" i="36"/>
  <c r="F70" i="36" s="1"/>
  <c r="E29" i="36"/>
  <c r="D29" i="36"/>
  <c r="N29" i="36" s="1"/>
  <c r="O29" i="36" s="1"/>
  <c r="N28" i="36"/>
  <c r="O28" i="36"/>
  <c r="N27" i="36"/>
  <c r="O27" i="36"/>
  <c r="N26" i="36"/>
  <c r="O26" i="36" s="1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 s="1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J70" i="36" s="1"/>
  <c r="I15" i="36"/>
  <c r="N15" i="36" s="1"/>
  <c r="O15" i="36" s="1"/>
  <c r="H15" i="36"/>
  <c r="G15" i="36"/>
  <c r="F15" i="36"/>
  <c r="E15" i="36"/>
  <c r="D15" i="36"/>
  <c r="N14" i="36"/>
  <c r="O14" i="36" s="1"/>
  <c r="N13" i="36"/>
  <c r="O13" i="36" s="1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/>
  <c r="M5" i="36"/>
  <c r="M70" i="36" s="1"/>
  <c r="L5" i="36"/>
  <c r="K5" i="36"/>
  <c r="K70" i="36" s="1"/>
  <c r="J5" i="36"/>
  <c r="I5" i="36"/>
  <c r="I70" i="36" s="1"/>
  <c r="H5" i="36"/>
  <c r="G5" i="36"/>
  <c r="G70" i="36" s="1"/>
  <c r="F5" i="36"/>
  <c r="E5" i="36"/>
  <c r="D5" i="36"/>
  <c r="N69" i="35"/>
  <c r="O69" i="35" s="1"/>
  <c r="N68" i="35"/>
  <c r="O68" i="35" s="1"/>
  <c r="N67" i="35"/>
  <c r="O67" i="35"/>
  <c r="N66" i="35"/>
  <c r="O66" i="35" s="1"/>
  <c r="M65" i="35"/>
  <c r="L65" i="35"/>
  <c r="K65" i="35"/>
  <c r="J65" i="35"/>
  <c r="I65" i="35"/>
  <c r="H65" i="35"/>
  <c r="G65" i="35"/>
  <c r="F65" i="35"/>
  <c r="E65" i="35"/>
  <c r="D65" i="35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/>
  <c r="M58" i="35"/>
  <c r="L58" i="35"/>
  <c r="K58" i="35"/>
  <c r="J58" i="35"/>
  <c r="I58" i="35"/>
  <c r="H58" i="35"/>
  <c r="G58" i="35"/>
  <c r="F58" i="35"/>
  <c r="E58" i="35"/>
  <c r="D58" i="35"/>
  <c r="N58" i="35" s="1"/>
  <c r="O58" i="35" s="1"/>
  <c r="N57" i="35"/>
  <c r="O57" i="35" s="1"/>
  <c r="N56" i="35"/>
  <c r="O56" i="35" s="1"/>
  <c r="N55" i="35"/>
  <c r="O55" i="35" s="1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2" i="35"/>
  <c r="O52" i="35" s="1"/>
  <c r="N51" i="35"/>
  <c r="O51" i="35"/>
  <c r="N50" i="35"/>
  <c r="O50" i="35" s="1"/>
  <c r="N49" i="35"/>
  <c r="O49" i="35" s="1"/>
  <c r="N48" i="35"/>
  <c r="O48" i="35" s="1"/>
  <c r="N47" i="35"/>
  <c r="O47" i="35" s="1"/>
  <c r="N46" i="35"/>
  <c r="O46" i="35" s="1"/>
  <c r="N45" i="35"/>
  <c r="O45" i="35"/>
  <c r="N44" i="35"/>
  <c r="O44" i="35" s="1"/>
  <c r="N43" i="35"/>
  <c r="O43" i="35" s="1"/>
  <c r="M42" i="35"/>
  <c r="L42" i="35"/>
  <c r="K42" i="35"/>
  <c r="J42" i="35"/>
  <c r="I42" i="35"/>
  <c r="H42" i="35"/>
  <c r="G42" i="35"/>
  <c r="F42" i="35"/>
  <c r="E42" i="35"/>
  <c r="D42" i="35"/>
  <c r="D70" i="35" s="1"/>
  <c r="N41" i="35"/>
  <c r="O41" i="35"/>
  <c r="N40" i="35"/>
  <c r="O40" i="35" s="1"/>
  <c r="N39" i="35"/>
  <c r="O39" i="35" s="1"/>
  <c r="N38" i="35"/>
  <c r="O38" i="35" s="1"/>
  <c r="N37" i="35"/>
  <c r="O37" i="35"/>
  <c r="N36" i="35"/>
  <c r="O36" i="35" s="1"/>
  <c r="N35" i="35"/>
  <c r="O35" i="35"/>
  <c r="N34" i="35"/>
  <c r="O34" i="35" s="1"/>
  <c r="N33" i="35"/>
  <c r="O33" i="35" s="1"/>
  <c r="N32" i="35"/>
  <c r="O32" i="35"/>
  <c r="N31" i="35"/>
  <c r="O31" i="35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9" i="35" s="1"/>
  <c r="O29" i="35" s="1"/>
  <c r="N28" i="35"/>
  <c r="O28" i="35" s="1"/>
  <c r="N27" i="35"/>
  <c r="O27" i="35"/>
  <c r="N26" i="35"/>
  <c r="O26" i="35" s="1"/>
  <c r="N25" i="35"/>
  <c r="O25" i="35" s="1"/>
  <c r="N24" i="35"/>
  <c r="O24" i="35"/>
  <c r="N23" i="35"/>
  <c r="O23" i="35"/>
  <c r="N22" i="35"/>
  <c r="O22" i="35" s="1"/>
  <c r="N21" i="35"/>
  <c r="O21" i="35"/>
  <c r="N20" i="35"/>
  <c r="O20" i="35" s="1"/>
  <c r="N19" i="35"/>
  <c r="O19" i="35" s="1"/>
  <c r="N18" i="35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/>
  <c r="N11" i="35"/>
  <c r="O11" i="35" s="1"/>
  <c r="N10" i="35"/>
  <c r="O10" i="35" s="1"/>
  <c r="N9" i="35"/>
  <c r="O9" i="35"/>
  <c r="N8" i="35"/>
  <c r="O8" i="35" s="1"/>
  <c r="N7" i="35"/>
  <c r="O7" i="35" s="1"/>
  <c r="N6" i="35"/>
  <c r="O6" i="35"/>
  <c r="M5" i="35"/>
  <c r="L5" i="35"/>
  <c r="K5" i="35"/>
  <c r="J5" i="35"/>
  <c r="J70" i="35" s="1"/>
  <c r="I5" i="35"/>
  <c r="H5" i="35"/>
  <c r="G5" i="35"/>
  <c r="F5" i="35"/>
  <c r="E5" i="35"/>
  <c r="D5" i="35"/>
  <c r="N68" i="34"/>
  <c r="O68" i="34" s="1"/>
  <c r="N67" i="34"/>
  <c r="O67" i="34" s="1"/>
  <c r="N66" i="34"/>
  <c r="O66" i="34" s="1"/>
  <c r="M65" i="34"/>
  <c r="L65" i="34"/>
  <c r="K65" i="34"/>
  <c r="J65" i="34"/>
  <c r="I65" i="34"/>
  <c r="H65" i="34"/>
  <c r="G65" i="34"/>
  <c r="F65" i="34"/>
  <c r="E65" i="34"/>
  <c r="D65" i="34"/>
  <c r="N64" i="34"/>
  <c r="O64" i="34"/>
  <c r="N63" i="34"/>
  <c r="O63" i="34" s="1"/>
  <c r="N62" i="34"/>
  <c r="O62" i="34"/>
  <c r="N61" i="34"/>
  <c r="O61" i="34" s="1"/>
  <c r="N60" i="34"/>
  <c r="O60" i="34" s="1"/>
  <c r="N59" i="34"/>
  <c r="O59" i="34" s="1"/>
  <c r="M58" i="34"/>
  <c r="L58" i="34"/>
  <c r="K58" i="34"/>
  <c r="J58" i="34"/>
  <c r="I58" i="34"/>
  <c r="H58" i="34"/>
  <c r="G58" i="34"/>
  <c r="F58" i="34"/>
  <c r="E58" i="34"/>
  <c r="D58" i="34"/>
  <c r="N57" i="34"/>
  <c r="O57" i="34"/>
  <c r="N56" i="34"/>
  <c r="O56" i="34" s="1"/>
  <c r="N55" i="34"/>
  <c r="O55" i="34"/>
  <c r="N54" i="34"/>
  <c r="O54" i="34" s="1"/>
  <c r="M53" i="34"/>
  <c r="L53" i="34"/>
  <c r="K53" i="34"/>
  <c r="J53" i="34"/>
  <c r="I53" i="34"/>
  <c r="H53" i="34"/>
  <c r="G53" i="34"/>
  <c r="F53" i="34"/>
  <c r="E53" i="34"/>
  <c r="D53" i="34"/>
  <c r="N52" i="34"/>
  <c r="O52" i="34" s="1"/>
  <c r="N51" i="34"/>
  <c r="O51" i="34" s="1"/>
  <c r="N50" i="34"/>
  <c r="O50" i="34"/>
  <c r="N49" i="34"/>
  <c r="O49" i="34"/>
  <c r="N48" i="34"/>
  <c r="O48" i="34" s="1"/>
  <c r="N47" i="34"/>
  <c r="O47" i="34" s="1"/>
  <c r="N46" i="34"/>
  <c r="O46" i="34" s="1"/>
  <c r="N45" i="34"/>
  <c r="O45" i="34" s="1"/>
  <c r="N44" i="34"/>
  <c r="O44" i="34" s="1"/>
  <c r="N43" i="34"/>
  <c r="O43" i="34" s="1"/>
  <c r="M42" i="34"/>
  <c r="L42" i="34"/>
  <c r="K42" i="34"/>
  <c r="J42" i="34"/>
  <c r="I42" i="34"/>
  <c r="H42" i="34"/>
  <c r="G42" i="34"/>
  <c r="F42" i="34"/>
  <c r="E42" i="34"/>
  <c r="D42" i="34"/>
  <c r="N41" i="34"/>
  <c r="O41" i="34" s="1"/>
  <c r="N40" i="34"/>
  <c r="O40" i="34" s="1"/>
  <c r="N39" i="34"/>
  <c r="O39" i="34" s="1"/>
  <c r="N38" i="34"/>
  <c r="O38" i="34" s="1"/>
  <c r="N37" i="34"/>
  <c r="O37" i="34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/>
  <c r="N30" i="34"/>
  <c r="O30" i="34" s="1"/>
  <c r="M29" i="34"/>
  <c r="L29" i="34"/>
  <c r="K29" i="34"/>
  <c r="J29" i="34"/>
  <c r="I29" i="34"/>
  <c r="H29" i="34"/>
  <c r="G29" i="34"/>
  <c r="F29" i="34"/>
  <c r="E29" i="34"/>
  <c r="E69" i="34" s="1"/>
  <c r="D29" i="34"/>
  <c r="N29" i="34" s="1"/>
  <c r="O29" i="34" s="1"/>
  <c r="N28" i="34"/>
  <c r="O28" i="34" s="1"/>
  <c r="N27" i="34"/>
  <c r="O27" i="34" s="1"/>
  <c r="N26" i="34"/>
  <c r="O26" i="34" s="1"/>
  <c r="N25" i="34"/>
  <c r="O25" i="34" s="1"/>
  <c r="N24" i="34"/>
  <c r="O24" i="34" s="1"/>
  <c r="N23" i="34"/>
  <c r="O23" i="34"/>
  <c r="N22" i="34"/>
  <c r="O22" i="34" s="1"/>
  <c r="N21" i="34"/>
  <c r="O21" i="34" s="1"/>
  <c r="N20" i="34"/>
  <c r="O20" i="34" s="1"/>
  <c r="N19" i="34"/>
  <c r="O19" i="34" s="1"/>
  <c r="N18" i="34"/>
  <c r="O18" i="34"/>
  <c r="N17" i="34"/>
  <c r="O17" i="34"/>
  <c r="N16" i="34"/>
  <c r="O16" i="34" s="1"/>
  <c r="N15" i="34"/>
  <c r="O15" i="34" s="1"/>
  <c r="M14" i="34"/>
  <c r="L14" i="34"/>
  <c r="L69" i="34" s="1"/>
  <c r="K14" i="34"/>
  <c r="J14" i="34"/>
  <c r="J69" i="34" s="1"/>
  <c r="I14" i="34"/>
  <c r="H14" i="34"/>
  <c r="G14" i="34"/>
  <c r="F14" i="34"/>
  <c r="E14" i="34"/>
  <c r="D14" i="34"/>
  <c r="N13" i="34"/>
  <c r="O13" i="34" s="1"/>
  <c r="N12" i="34"/>
  <c r="O12" i="34" s="1"/>
  <c r="N11" i="34"/>
  <c r="O11" i="34" s="1"/>
  <c r="N10" i="34"/>
  <c r="O10" i="34"/>
  <c r="N9" i="34"/>
  <c r="O9" i="34" s="1"/>
  <c r="N8" i="34"/>
  <c r="O8" i="34" s="1"/>
  <c r="N7" i="34"/>
  <c r="O7" i="34"/>
  <c r="N6" i="34"/>
  <c r="O6" i="34" s="1"/>
  <c r="M5" i="34"/>
  <c r="L5" i="34"/>
  <c r="K5" i="34"/>
  <c r="J5" i="34"/>
  <c r="I5" i="34"/>
  <c r="H5" i="34"/>
  <c r="G5" i="34"/>
  <c r="F5" i="34"/>
  <c r="E5" i="34"/>
  <c r="D5" i="34"/>
  <c r="N42" i="33"/>
  <c r="O42" i="33" s="1"/>
  <c r="N68" i="33"/>
  <c r="O68" i="33" s="1"/>
  <c r="N69" i="33"/>
  <c r="O69" i="33"/>
  <c r="N43" i="33"/>
  <c r="O43" i="33" s="1"/>
  <c r="N44" i="33"/>
  <c r="O44" i="33" s="1"/>
  <c r="N45" i="33"/>
  <c r="O45" i="33"/>
  <c r="N46" i="33"/>
  <c r="O46" i="33" s="1"/>
  <c r="N47" i="33"/>
  <c r="O47" i="33" s="1"/>
  <c r="N48" i="33"/>
  <c r="O48" i="33" s="1"/>
  <c r="N49" i="33"/>
  <c r="O49" i="33" s="1"/>
  <c r="N50" i="33"/>
  <c r="O50" i="33" s="1"/>
  <c r="N51" i="33"/>
  <c r="O51" i="33" s="1"/>
  <c r="N30" i="33"/>
  <c r="O30" i="33" s="1"/>
  <c r="N31" i="33"/>
  <c r="O31" i="33" s="1"/>
  <c r="N32" i="33"/>
  <c r="O32" i="33"/>
  <c r="N33" i="33"/>
  <c r="O33" i="33" s="1"/>
  <c r="N34" i="33"/>
  <c r="O34" i="33" s="1"/>
  <c r="N35" i="33"/>
  <c r="O35" i="33"/>
  <c r="N36" i="33"/>
  <c r="O36" i="33"/>
  <c r="N37" i="33"/>
  <c r="O37" i="33" s="1"/>
  <c r="N38" i="33"/>
  <c r="O38" i="33" s="1"/>
  <c r="N39" i="33"/>
  <c r="O39" i="33" s="1"/>
  <c r="N40" i="33"/>
  <c r="O40" i="33" s="1"/>
  <c r="N8" i="33"/>
  <c r="O8" i="33" s="1"/>
  <c r="E41" i="33"/>
  <c r="F41" i="33"/>
  <c r="G41" i="33"/>
  <c r="H41" i="33"/>
  <c r="I41" i="33"/>
  <c r="J41" i="33"/>
  <c r="K41" i="33"/>
  <c r="L41" i="33"/>
  <c r="M41" i="33"/>
  <c r="D41" i="33"/>
  <c r="E29" i="33"/>
  <c r="F29" i="33"/>
  <c r="G29" i="33"/>
  <c r="H29" i="33"/>
  <c r="I29" i="33"/>
  <c r="J29" i="33"/>
  <c r="K29" i="33"/>
  <c r="L29" i="33"/>
  <c r="M29" i="33"/>
  <c r="D29" i="33"/>
  <c r="D70" i="33" s="1"/>
  <c r="E14" i="33"/>
  <c r="F14" i="33"/>
  <c r="G14" i="33"/>
  <c r="H14" i="33"/>
  <c r="I14" i="33"/>
  <c r="J14" i="33"/>
  <c r="K14" i="33"/>
  <c r="L14" i="33"/>
  <c r="M14" i="33"/>
  <c r="D14" i="33"/>
  <c r="E5" i="33"/>
  <c r="F5" i="33"/>
  <c r="G5" i="33"/>
  <c r="H5" i="33"/>
  <c r="I5" i="33"/>
  <c r="J5" i="33"/>
  <c r="J70" i="33" s="1"/>
  <c r="K5" i="33"/>
  <c r="L5" i="33"/>
  <c r="M5" i="33"/>
  <c r="M70" i="33" s="1"/>
  <c r="D5" i="33"/>
  <c r="E66" i="33"/>
  <c r="F66" i="33"/>
  <c r="G66" i="33"/>
  <c r="H66" i="33"/>
  <c r="I66" i="33"/>
  <c r="J66" i="33"/>
  <c r="K66" i="33"/>
  <c r="L66" i="33"/>
  <c r="M66" i="33"/>
  <c r="D66" i="33"/>
  <c r="N66" i="33" s="1"/>
  <c r="O66" i="33" s="1"/>
  <c r="N67" i="33"/>
  <c r="O67" i="33" s="1"/>
  <c r="N60" i="33"/>
  <c r="O60" i="33"/>
  <c r="N61" i="33"/>
  <c r="O61" i="33" s="1"/>
  <c r="N62" i="33"/>
  <c r="O62" i="33" s="1"/>
  <c r="N63" i="33"/>
  <c r="O63" i="33" s="1"/>
  <c r="N64" i="33"/>
  <c r="O64" i="33" s="1"/>
  <c r="N65" i="33"/>
  <c r="O65" i="33" s="1"/>
  <c r="N59" i="33"/>
  <c r="O59" i="33" s="1"/>
  <c r="E58" i="33"/>
  <c r="F58" i="33"/>
  <c r="G58" i="33"/>
  <c r="H58" i="33"/>
  <c r="I58" i="33"/>
  <c r="J58" i="33"/>
  <c r="K58" i="33"/>
  <c r="L58" i="33"/>
  <c r="M58" i="33"/>
  <c r="D58" i="33"/>
  <c r="E53" i="33"/>
  <c r="F53" i="33"/>
  <c r="F70" i="33" s="1"/>
  <c r="G53" i="33"/>
  <c r="H53" i="33"/>
  <c r="I53" i="33"/>
  <c r="J53" i="33"/>
  <c r="K53" i="33"/>
  <c r="L53" i="33"/>
  <c r="M53" i="33"/>
  <c r="D53" i="33"/>
  <c r="N55" i="33"/>
  <c r="O55" i="33" s="1"/>
  <c r="N56" i="33"/>
  <c r="O56" i="33" s="1"/>
  <c r="N57" i="33"/>
  <c r="O57" i="33"/>
  <c r="N54" i="33"/>
  <c r="O54" i="33" s="1"/>
  <c r="N21" i="33"/>
  <c r="O21" i="33"/>
  <c r="N22" i="33"/>
  <c r="O22" i="33"/>
  <c r="N23" i="33"/>
  <c r="O23" i="33" s="1"/>
  <c r="N24" i="33"/>
  <c r="O24" i="33" s="1"/>
  <c r="N25" i="33"/>
  <c r="O25" i="33"/>
  <c r="N26" i="33"/>
  <c r="O26" i="33" s="1"/>
  <c r="N20" i="33"/>
  <c r="O20" i="33"/>
  <c r="N52" i="33"/>
  <c r="O52" i="33"/>
  <c r="N16" i="33"/>
  <c r="O16" i="33" s="1"/>
  <c r="N17" i="33"/>
  <c r="O17" i="33" s="1"/>
  <c r="N18" i="33"/>
  <c r="O18" i="33" s="1"/>
  <c r="N19" i="33"/>
  <c r="O19" i="33" s="1"/>
  <c r="N27" i="33"/>
  <c r="O27" i="33" s="1"/>
  <c r="N28" i="33"/>
  <c r="O28" i="33" s="1"/>
  <c r="N7" i="33"/>
  <c r="O7" i="33" s="1"/>
  <c r="N9" i="33"/>
  <c r="O9" i="33"/>
  <c r="N10" i="33"/>
  <c r="O10" i="33" s="1"/>
  <c r="N11" i="33"/>
  <c r="O11" i="33"/>
  <c r="N12" i="33"/>
  <c r="O12" i="33" s="1"/>
  <c r="N13" i="33"/>
  <c r="O13" i="33" s="1"/>
  <c r="N6" i="33"/>
  <c r="O6" i="33" s="1"/>
  <c r="N15" i="33"/>
  <c r="O15" i="33"/>
  <c r="N53" i="36"/>
  <c r="O53" i="36" s="1"/>
  <c r="D70" i="36"/>
  <c r="H63" i="37"/>
  <c r="K63" i="37"/>
  <c r="N53" i="38"/>
  <c r="O53" i="38" s="1"/>
  <c r="G63" i="37"/>
  <c r="N65" i="34"/>
  <c r="O65" i="34"/>
  <c r="E75" i="38"/>
  <c r="N53" i="35"/>
  <c r="O53" i="35" s="1"/>
  <c r="N15" i="40"/>
  <c r="O15" i="40" s="1"/>
  <c r="N52" i="41"/>
  <c r="O52" i="41"/>
  <c r="I74" i="41"/>
  <c r="E74" i="41"/>
  <c r="N54" i="42"/>
  <c r="O54" i="42" s="1"/>
  <c r="N62" i="42"/>
  <c r="O62" i="42"/>
  <c r="F75" i="42"/>
  <c r="N29" i="42"/>
  <c r="O29" i="42"/>
  <c r="D75" i="42"/>
  <c r="L74" i="43"/>
  <c r="K74" i="43"/>
  <c r="N39" i="43"/>
  <c r="O39" i="43" s="1"/>
  <c r="N29" i="43"/>
  <c r="O29" i="43" s="1"/>
  <c r="N5" i="43"/>
  <c r="O5" i="43" s="1"/>
  <c r="M75" i="44"/>
  <c r="J75" i="44"/>
  <c r="N14" i="44"/>
  <c r="O14" i="44" s="1"/>
  <c r="E75" i="44"/>
  <c r="N5" i="44"/>
  <c r="O5" i="44" s="1"/>
  <c r="D75" i="44"/>
  <c r="O70" i="46"/>
  <c r="P70" i="46"/>
  <c r="O40" i="46"/>
  <c r="P40" i="46" s="1"/>
  <c r="N14" i="45"/>
  <c r="O14" i="45" s="1"/>
  <c r="G76" i="45"/>
  <c r="O72" i="48" l="1"/>
  <c r="P72" i="48" s="1"/>
  <c r="N74" i="43"/>
  <c r="O74" i="43" s="1"/>
  <c r="D75" i="38"/>
  <c r="N52" i="43"/>
  <c r="O52" i="43" s="1"/>
  <c r="L70" i="35"/>
  <c r="G75" i="42"/>
  <c r="D76" i="45"/>
  <c r="D69" i="34"/>
  <c r="H70" i="35"/>
  <c r="M70" i="35"/>
  <c r="N72" i="42"/>
  <c r="O72" i="42" s="1"/>
  <c r="E70" i="35"/>
  <c r="N70" i="35" s="1"/>
  <c r="O70" i="35" s="1"/>
  <c r="N5" i="35"/>
  <c r="O5" i="35" s="1"/>
  <c r="K70" i="33"/>
  <c r="F70" i="35"/>
  <c r="K73" i="46"/>
  <c r="F75" i="38"/>
  <c r="N30" i="38"/>
  <c r="O30" i="38" s="1"/>
  <c r="N40" i="39"/>
  <c r="O40" i="39" s="1"/>
  <c r="N42" i="45"/>
  <c r="O42" i="45" s="1"/>
  <c r="N41" i="33"/>
  <c r="O41" i="33" s="1"/>
  <c r="M69" i="34"/>
  <c r="N30" i="40"/>
  <c r="O30" i="40" s="1"/>
  <c r="N42" i="38"/>
  <c r="O42" i="38" s="1"/>
  <c r="N29" i="44"/>
  <c r="O29" i="44" s="1"/>
  <c r="D74" i="39"/>
  <c r="F69" i="34"/>
  <c r="N5" i="36"/>
  <c r="O5" i="36" s="1"/>
  <c r="N47" i="37"/>
  <c r="O47" i="37" s="1"/>
  <c r="N53" i="40"/>
  <c r="O53" i="40" s="1"/>
  <c r="K70" i="35"/>
  <c r="M73" i="46"/>
  <c r="H69" i="34"/>
  <c r="N21" i="37"/>
  <c r="O21" i="37" s="1"/>
  <c r="N5" i="38"/>
  <c r="O5" i="38" s="1"/>
  <c r="J63" i="37"/>
  <c r="N63" i="37" s="1"/>
  <c r="O63" i="37" s="1"/>
  <c r="H75" i="40"/>
  <c r="N75" i="40" s="1"/>
  <c r="O75" i="40" s="1"/>
  <c r="N58" i="33"/>
  <c r="O58" i="33" s="1"/>
  <c r="G70" i="33"/>
  <c r="I69" i="34"/>
  <c r="G69" i="34"/>
  <c r="G73" i="46"/>
  <c r="D73" i="46"/>
  <c r="N66" i="36"/>
  <c r="O66" i="36" s="1"/>
  <c r="M75" i="40"/>
  <c r="N29" i="33"/>
  <c r="O29" i="33" s="1"/>
  <c r="N15" i="41"/>
  <c r="O15" i="41" s="1"/>
  <c r="H70" i="33"/>
  <c r="N59" i="37"/>
  <c r="O59" i="37" s="1"/>
  <c r="L63" i="37"/>
  <c r="D74" i="41"/>
  <c r="N74" i="41" s="1"/>
  <c r="O74" i="41" s="1"/>
  <c r="N53" i="33"/>
  <c r="O53" i="33" s="1"/>
  <c r="N14" i="37"/>
  <c r="O14" i="37" s="1"/>
  <c r="E74" i="39"/>
  <c r="N75" i="44"/>
  <c r="O75" i="44" s="1"/>
  <c r="I70" i="33"/>
  <c r="N42" i="35"/>
  <c r="O42" i="35" s="1"/>
  <c r="E70" i="36"/>
  <c r="N70" i="36" s="1"/>
  <c r="O70" i="36" s="1"/>
  <c r="E70" i="33"/>
  <c r="N70" i="33" s="1"/>
  <c r="O70" i="33" s="1"/>
  <c r="N14" i="34"/>
  <c r="O14" i="34" s="1"/>
  <c r="L70" i="33"/>
  <c r="N65" i="35"/>
  <c r="O65" i="35" s="1"/>
  <c r="O79" i="47"/>
  <c r="N41" i="42"/>
  <c r="O41" i="42" s="1"/>
  <c r="N53" i="39"/>
  <c r="O53" i="39" s="1"/>
  <c r="G70" i="35"/>
  <c r="N51" i="37"/>
  <c r="O51" i="37" s="1"/>
  <c r="H70" i="36"/>
  <c r="N14" i="33"/>
  <c r="O14" i="33" s="1"/>
  <c r="N70" i="39"/>
  <c r="O70" i="39" s="1"/>
  <c r="H74" i="39"/>
  <c r="N74" i="39"/>
  <c r="O74" i="39" s="1"/>
  <c r="E76" i="45"/>
  <c r="I70" i="35"/>
  <c r="L70" i="36"/>
  <c r="L76" i="45"/>
  <c r="E75" i="42"/>
  <c r="N75" i="42" s="1"/>
  <c r="O75" i="42" s="1"/>
  <c r="N58" i="34"/>
  <c r="O58" i="34" s="1"/>
  <c r="H76" i="45"/>
  <c r="N5" i="34"/>
  <c r="O5" i="34" s="1"/>
  <c r="K69" i="34"/>
  <c r="N5" i="33"/>
  <c r="O5" i="33" s="1"/>
  <c r="N14" i="35"/>
  <c r="O14" i="35" s="1"/>
  <c r="N42" i="34"/>
  <c r="O42" i="34" s="1"/>
  <c r="N53" i="34"/>
  <c r="O53" i="34" s="1"/>
  <c r="N41" i="36"/>
  <c r="O41" i="36" s="1"/>
  <c r="N75" i="38" l="1"/>
  <c r="O75" i="38" s="1"/>
  <c r="N69" i="34"/>
  <c r="O69" i="34" s="1"/>
  <c r="O73" i="46"/>
  <c r="P73" i="46" s="1"/>
  <c r="P79" i="47"/>
  <c r="N76" i="45"/>
  <c r="O76" i="45" s="1"/>
</calcChain>
</file>

<file path=xl/sharedStrings.xml><?xml version="1.0" encoding="utf-8"?>
<sst xmlns="http://schemas.openxmlformats.org/spreadsheetml/2006/main" count="1423" uniqueCount="179">
  <si>
    <t>Building Permits</t>
  </si>
  <si>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</si>
  <si>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</si>
  <si>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</si>
  <si>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</si>
  <si>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</si>
  <si>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</si>
  <si>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</si>
  <si>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</si>
  <si>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</si>
  <si>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</si>
  <si>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</si>
  <si>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</si>
  <si>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</si>
  <si>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</si>
  <si>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</si>
  <si>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</si>
  <si>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</si>
  <si>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</si>
  <si>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</si>
  <si>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Sewer</t>
  </si>
  <si>
    <t>Franchise Fee - Solid Waste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</si>
  <si>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</si>
  <si>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</si>
  <si>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</si>
  <si>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</si>
  <si>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</si>
  <si>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Impact Fees - Residential - Other</t>
  </si>
  <si>
    <t>Impact Fees - Commercial - Other</t>
  </si>
  <si>
    <t>Special Assessments - Capital Improvement</t>
  </si>
  <si>
    <t>Other Permits, Fees, and Special Assessments</t>
  </si>
  <si>
    <t>Federal Grant - Public Safety</t>
  </si>
  <si>
    <t>Intergovernmental Revenue</t>
  </si>
  <si>
    <t>State Grant - Public Safety</t>
  </si>
  <si>
    <t>State Grant - Transportation - Other Transportation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</si>
  <si>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</si>
  <si>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</si>
  <si>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</si>
  <si>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</si>
  <si>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</si>
  <si>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</si>
  <si>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Grants from Other Local Units - Culture / Recreation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</si>
  <si>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</si>
  <si>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</si>
  <si>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</si>
  <si>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</si>
  <si>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</si>
  <si>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</si>
  <si>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</si>
  <si>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</si>
  <si>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</si>
  <si>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Other General Gov't Charges and Fees</t>
  </si>
  <si>
    <t>Public Safety - Law Enforcement Services</t>
  </si>
  <si>
    <t>Public Safety - Fire Protection</t>
  </si>
  <si>
    <t>Public Safety - Ambulance Fees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</si>
  <si>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</si>
  <si>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</si>
  <si>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</si>
  <si>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Other Transportation Charges</t>
  </si>
  <si>
    <t>Culture / Recreation - Parks and Recreation</t>
  </si>
  <si>
    <t>Total - All Account Codes</t>
  </si>
  <si>
    <t>Local Fiscal Year Ended September 30, 2009</t>
  </si>
  <si>
    <t>Court-Ordered Judgments and Fines - As Decided by County Court Criminal</t>
  </si>
  <si>
    <t>Fines - Local Ordinance Violations</t>
  </si>
  <si>
    <t>State Fines and Forfeits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</si>
  <si>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</si>
  <si>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</si>
  <si>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</si>
  <si>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</si>
  <si>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</si>
  <si>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</si>
  <si>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</si>
  <si>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</si>
  <si>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</si>
  <si>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Proceeds - Debt Proceeds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</si>
  <si>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</si>
  <si>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</si>
  <si>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</si>
  <si>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</si>
  <si>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</si>
  <si>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</si>
  <si>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</si>
  <si>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</si>
  <si>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Casualty Insurance Premium Tax for Police Officers' Retirement</t>
  </si>
  <si>
    <t>Oviedo Revenues Reported by Account Code and Fund Type</t>
  </si>
  <si>
    <t>Local Fiscal Year Ended September 30, 2010</t>
  </si>
  <si>
    <t>Federal Grant - Transportation - Other Transportation</t>
  </si>
  <si>
    <t>State Grant - Culture / Recreation</t>
  </si>
  <si>
    <t>Proceeds - Installment Purchases and Capital Lease Proceeds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</si>
  <si>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</si>
  <si>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</si>
  <si>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</si>
  <si>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Impact Fees - Commercial - Culture / Recreation</t>
  </si>
  <si>
    <t>Federal Grant - Economic Environment</t>
  </si>
  <si>
    <t>State Grant - General Government</t>
  </si>
  <si>
    <t>2011 Municipal Population:</t>
  </si>
  <si>
    <t>Local Fiscal Year Ended September 30, 2012</t>
  </si>
  <si>
    <t>Fire Insurance Premium Tax for Firefighters' Pension</t>
  </si>
  <si>
    <t>State Grant - Economic Environment</t>
  </si>
  <si>
    <t>Proceeds - Proceeds from Refunding Bonds</t>
  </si>
  <si>
    <t>2012 Municipal Population:</t>
  </si>
  <si>
    <t>Local Fiscal Year Ended September 30, 2008</t>
  </si>
  <si>
    <t>Permits and Franchise Fees</t>
  </si>
  <si>
    <t>Other Permits and Fees</t>
  </si>
  <si>
    <t>Grants from Other Local Units - Physical Environment</t>
  </si>
  <si>
    <t>Grants from Other Local Units - Human Services</t>
  </si>
  <si>
    <t>Special Assessments - Charges for Public Services</t>
  </si>
  <si>
    <t>2008 Municipal Population:</t>
  </si>
  <si>
    <t>Local Fiscal Year Ended September 30, 2013</t>
  </si>
  <si>
    <t>Insurance Premium Tax for Firefighters' Pension</t>
  </si>
  <si>
    <t>Insurance Premium Tax for Police Officers' Retirement</t>
  </si>
  <si>
    <t>Communications Services Taxes (Chapter 202, F.S.)</t>
  </si>
  <si>
    <t>Local Business Tax (Chapter 205, F.S.)</t>
  </si>
  <si>
    <t>Licenses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</si>
  <si>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</si>
  <si>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</si>
  <si>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</si>
  <si>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</si>
  <si>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General Government - Internal Service Fund Fees and Charges</t>
  </si>
  <si>
    <t>General Government - Other General Government Charges and Fees</t>
  </si>
  <si>
    <t>Court-Ordered Judgments and Fines - As Decided by County Court Civil</t>
  </si>
  <si>
    <t>Court-Ordered Judgments and Fines - As Decided by Traffic Court</t>
  </si>
  <si>
    <t>Interest and Other Earnings - Dividends</t>
  </si>
  <si>
    <t>Interest and Other Earnings - Gain (Loss) on Sale of Investments</t>
  </si>
  <si>
    <t>Sales - Disposition of Fixed Assets</t>
  </si>
  <si>
    <t>Proprietary Non-Operating - Capital Contributions from Private Source</t>
  </si>
  <si>
    <t>2013 Municipal Population:</t>
  </si>
  <si>
    <t>Local Fiscal Year Ended September 30, 2014</t>
  </si>
  <si>
    <t>Physical Environment - Conservation and Resource Management</t>
  </si>
  <si>
    <t>Transportation - Other Transportation Charges</t>
  </si>
  <si>
    <t>Court-Ordered Judgments and Fines - As Decided by Circuit Court Civil</t>
  </si>
  <si>
    <t>Proprietary Non-Operating - Capital Contributions from Other Public Source</t>
  </si>
  <si>
    <t>2014 Municipal Population:</t>
  </si>
  <si>
    <t>Local Fiscal Year Ended September 30, 2015</t>
  </si>
  <si>
    <t>Federal Fines and Forfeits</t>
  </si>
  <si>
    <t>2015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</si>
  <si>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</si>
  <si>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</si>
  <si>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</si>
  <si>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</si>
  <si>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</si>
  <si>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</si>
  <si>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</si>
  <si>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</si>
  <si>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</si>
  <si>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Grants from Other Local Units - Transportation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</si>
  <si>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</si>
  <si>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</si>
  <si>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</si>
  <si>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</si>
  <si>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</si>
  <si>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</si>
  <si>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</si>
  <si>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</si>
  <si>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</si>
  <si>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</si>
  <si>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</si>
  <si>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</si>
  <si>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</si>
  <si>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</si>
  <si>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Capital Contributions from Other Public Source</t>
  </si>
  <si>
    <t>2021 Municipal Population:</t>
  </si>
  <si>
    <t>Local Fiscal Year Ended September 30, 2022</t>
  </si>
  <si>
    <t>Franchise Fee - Other</t>
  </si>
  <si>
    <t>Federal Grant - American Rescue Plan Act Funds</t>
  </si>
  <si>
    <t>Proprietary Non-Operating Sources - Special Items (Gain)</t>
  </si>
  <si>
    <t>2022 Municipal Population:</t>
  </si>
  <si>
    <t>Proceeds - Leases</t>
  </si>
  <si>
    <t>Local Fiscal Year Ended September 30, 2023</t>
  </si>
  <si>
    <t>Local Communications Services Taxes</t>
  </si>
  <si>
    <t>Federal Grant - Physical Environment - Water Supply System</t>
  </si>
  <si>
    <t>State Grant - Physical Environment - Water Supply System</t>
  </si>
  <si>
    <t>State Grant - Human Services - Other Human Services</t>
  </si>
  <si>
    <t>State Shared Revenues - Physical Environment - Gas Supply System</t>
  </si>
  <si>
    <t>State Shared Revenues - Transportation - Fuel Tax Refunds and Credits</t>
  </si>
  <si>
    <t>Culture / Recreation - Special Events</t>
  </si>
  <si>
    <t>Court-Ordered Judgments and Fines - Other</t>
  </si>
  <si>
    <t>Proceeds - Leases - Financial Agreements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</si>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</sst>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35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B17FD-7C59-4CAF-8B1F-F2283255DBE1}">
  <sheetPr>
    <pageSetUpPr fitToPage="1"/>
  </sheetPr>
  <dimension ref="A1:ED76"/>
  <sheetViews>
    <sheetView tabSelected="1" workbookViewId="0">
      <selection sqref="A1:P1"/>
    </sheetView>
  </sheetViews>
  <sheetFormatPr defaultColWidth="9.77734375" defaultRowHeight="15"/>
  <cols>
    <col min="1" max="1" width="1.77734375" style="64" customWidth="1"/>
    <col min="2" max="2" width="6.77734375" style="64" customWidth="1"/>
    <col min="3" max="3" width="65.77734375" style="64" bestFit="1" customWidth="1"/>
    <col min="4" max="5" width="16.77734375" style="95" customWidth="1"/>
    <col min="6" max="7" width="15.77734375" style="95" customWidth="1"/>
    <col min="8" max="8" width="13.77734375" style="95" customWidth="1"/>
    <col min="9" max="10" width="15.77734375" style="95" customWidth="1"/>
    <col min="11" max="14" width="13.77734375" style="95" customWidth="1"/>
    <col min="15" max="15" width="16.77734375" style="95" customWidth="1"/>
    <col min="16" max="16" width="13.77734375" style="64" customWidth="1"/>
    <col min="17" max="18" width="9.77734375" style="64"/>
  </cols>
  <sheetData>
    <row r="1" spans="1:134" ht="27.75">
      <c r="A1" s="103" t="s">
        <v>84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5"/>
      <c r="Q1" s="50"/>
      <c r="R1"/>
    </row>
    <row r="2" spans="1:134" ht="24" thickBot="1">
      <c r="A2" s="106" t="s">
        <v>168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8"/>
      <c r="Q2" s="50"/>
      <c r="R2"/>
    </row>
    <row r="3" spans="1:134" ht="18" customHeight="1">
      <c r="A3" s="109" t="s">
        <v>76</v>
      </c>
      <c r="B3" s="110"/>
      <c r="C3" s="111"/>
      <c r="D3" s="115" t="s">
        <v>43</v>
      </c>
      <c r="E3" s="116"/>
      <c r="F3" s="116"/>
      <c r="G3" s="116"/>
      <c r="H3" s="117"/>
      <c r="I3" s="115" t="s">
        <v>44</v>
      </c>
      <c r="J3" s="117"/>
      <c r="K3" s="115" t="s">
        <v>46</v>
      </c>
      <c r="L3" s="116"/>
      <c r="M3" s="117"/>
      <c r="N3" s="51"/>
      <c r="O3" s="52"/>
      <c r="P3" s="118" t="s">
        <v>148</v>
      </c>
      <c r="Q3" s="53"/>
      <c r="R3"/>
    </row>
    <row r="4" spans="1:134" ht="32.25" customHeight="1" thickBot="1">
      <c r="A4" s="112"/>
      <c r="B4" s="113"/>
      <c r="C4" s="114"/>
      <c r="D4" s="54" t="s">
        <v>5</v>
      </c>
      <c r="E4" s="54" t="s">
        <v>77</v>
      </c>
      <c r="F4" s="54" t="s">
        <v>78</v>
      </c>
      <c r="G4" s="54" t="s">
        <v>79</v>
      </c>
      <c r="H4" s="54" t="s">
        <v>6</v>
      </c>
      <c r="I4" s="54" t="s">
        <v>7</v>
      </c>
      <c r="J4" s="55" t="s">
        <v>80</v>
      </c>
      <c r="K4" s="55" t="s">
        <v>8</v>
      </c>
      <c r="L4" s="55" t="s">
        <v>9</v>
      </c>
      <c r="M4" s="55" t="s">
        <v>149</v>
      </c>
      <c r="N4" s="55" t="s">
        <v>10</v>
      </c>
      <c r="O4" s="55" t="s">
        <v>150</v>
      </c>
      <c r="P4" s="119"/>
      <c r="Q4" s="56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</row>
    <row r="5" spans="1:134" ht="15.75">
      <c r="A5" s="58" t="s">
        <v>151</v>
      </c>
      <c r="B5" s="59"/>
      <c r="C5" s="59"/>
      <c r="D5" s="60">
        <f>SUM(D6:D13)</f>
        <v>23741358</v>
      </c>
      <c r="E5" s="60">
        <f>SUM(E6:E13)</f>
        <v>2139383</v>
      </c>
      <c r="F5" s="60">
        <f>SUM(F6:F13)</f>
        <v>491473</v>
      </c>
      <c r="G5" s="60">
        <f>SUM(G6:G13)</f>
        <v>0</v>
      </c>
      <c r="H5" s="60">
        <f>SUM(H6:H13)</f>
        <v>0</v>
      </c>
      <c r="I5" s="60">
        <f>SUM(I6:I13)</f>
        <v>0</v>
      </c>
      <c r="J5" s="60">
        <f>SUM(J6:J13)</f>
        <v>0</v>
      </c>
      <c r="K5" s="60">
        <f>SUM(K6:K13)</f>
        <v>843955</v>
      </c>
      <c r="L5" s="60">
        <f>SUM(L6:L13)</f>
        <v>0</v>
      </c>
      <c r="M5" s="60">
        <f>SUM(M6:M13)</f>
        <v>0</v>
      </c>
      <c r="N5" s="60">
        <f>SUM(N6:N13)</f>
        <v>0</v>
      </c>
      <c r="O5" s="61">
        <f>SUM(D5:N5)</f>
        <v>27216169</v>
      </c>
      <c r="P5" s="62">
        <f>(O5/P$74)</f>
        <v>675.99336827202501</v>
      </c>
      <c r="Q5" s="63"/>
    </row>
    <row r="6" spans="1:134">
      <c r="A6" s="65"/>
      <c r="B6" s="66">
        <v>311</v>
      </c>
      <c r="C6" s="67" t="s">
        <v>3</v>
      </c>
      <c r="D6" s="68">
        <v>18050615</v>
      </c>
      <c r="E6" s="68">
        <v>1295428</v>
      </c>
      <c r="F6" s="68">
        <v>491473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f>SUM(D6:N6)</f>
        <v>19837516</v>
      </c>
      <c r="P6" s="69">
        <f>(O6/P$74)</f>
        <v>492.72288318720348</v>
      </c>
      <c r="Q6" s="70"/>
    </row>
    <row r="7" spans="1:134">
      <c r="A7" s="65"/>
      <c r="B7" s="66">
        <v>312.51</v>
      </c>
      <c r="C7" s="67" t="s">
        <v>109</v>
      </c>
      <c r="D7" s="68">
        <v>0</v>
      </c>
      <c r="E7" s="68">
        <v>399495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399495</v>
      </c>
      <c r="L7" s="68">
        <v>0</v>
      </c>
      <c r="M7" s="68">
        <v>0</v>
      </c>
      <c r="N7" s="68">
        <v>0</v>
      </c>
      <c r="O7" s="68">
        <f t="shared" ref="O7:O13" si="0">SUM(D7:N7)</f>
        <v>798990</v>
      </c>
      <c r="P7" s="69">
        <f>(O7/P$74)</f>
        <v>19.845259680584189</v>
      </c>
      <c r="Q7" s="70"/>
    </row>
    <row r="8" spans="1:134">
      <c r="A8" s="65"/>
      <c r="B8" s="66">
        <v>312.52</v>
      </c>
      <c r="C8" s="67" t="s">
        <v>110</v>
      </c>
      <c r="D8" s="68">
        <v>0</v>
      </c>
      <c r="E8" s="68">
        <v>444460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444460</v>
      </c>
      <c r="L8" s="68">
        <v>0</v>
      </c>
      <c r="M8" s="68">
        <v>0</v>
      </c>
      <c r="N8" s="68">
        <v>0</v>
      </c>
      <c r="O8" s="68">
        <f t="shared" si="0"/>
        <v>888920</v>
      </c>
      <c r="P8" s="69">
        <f>(O8/P$74)</f>
        <v>22.078934949454808</v>
      </c>
      <c r="Q8" s="70"/>
    </row>
    <row r="9" spans="1:134">
      <c r="A9" s="65"/>
      <c r="B9" s="66">
        <v>314.10000000000002</v>
      </c>
      <c r="C9" s="67" t="s">
        <v>12</v>
      </c>
      <c r="D9" s="68">
        <v>3642285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f t="shared" si="0"/>
        <v>3642285</v>
      </c>
      <c r="P9" s="69">
        <f>(O9/P$74)</f>
        <v>90.466828941158937</v>
      </c>
      <c r="Q9" s="70"/>
    </row>
    <row r="10" spans="1:134">
      <c r="A10" s="65"/>
      <c r="B10" s="66">
        <v>314.3</v>
      </c>
      <c r="C10" s="67" t="s">
        <v>13</v>
      </c>
      <c r="D10" s="68">
        <v>783873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f t="shared" si="0"/>
        <v>783873</v>
      </c>
      <c r="P10" s="69">
        <f>(O10/P$74)</f>
        <v>19.469784655125306</v>
      </c>
      <c r="Q10" s="70"/>
    </row>
    <row r="11" spans="1:134">
      <c r="A11" s="65"/>
      <c r="B11" s="66">
        <v>314.8</v>
      </c>
      <c r="C11" s="67" t="s">
        <v>14</v>
      </c>
      <c r="D11" s="68">
        <v>68012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f t="shared" si="0"/>
        <v>68012</v>
      </c>
      <c r="P11" s="69">
        <f>(O11/P$74)</f>
        <v>1.6892774645438513</v>
      </c>
      <c r="Q11" s="70"/>
    </row>
    <row r="12" spans="1:134">
      <c r="A12" s="65"/>
      <c r="B12" s="66">
        <v>315.2</v>
      </c>
      <c r="C12" s="67" t="s">
        <v>169</v>
      </c>
      <c r="D12" s="68">
        <v>1055121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68">
        <v>0</v>
      </c>
      <c r="K12" s="68">
        <v>0</v>
      </c>
      <c r="L12" s="68">
        <v>0</v>
      </c>
      <c r="M12" s="68">
        <v>0</v>
      </c>
      <c r="N12" s="68">
        <v>0</v>
      </c>
      <c r="O12" s="68">
        <f t="shared" si="0"/>
        <v>1055121</v>
      </c>
      <c r="P12" s="69">
        <f>(O12/P$74)</f>
        <v>26.207024167308312</v>
      </c>
      <c r="Q12" s="70"/>
    </row>
    <row r="13" spans="1:134">
      <c r="A13" s="65"/>
      <c r="B13" s="66">
        <v>316</v>
      </c>
      <c r="C13" s="67" t="s">
        <v>112</v>
      </c>
      <c r="D13" s="68">
        <v>141452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f t="shared" si="0"/>
        <v>141452</v>
      </c>
      <c r="P13" s="69">
        <f>(O13/P$74)</f>
        <v>3.5133752266461338</v>
      </c>
      <c r="Q13" s="70"/>
    </row>
    <row r="14" spans="1:134" ht="15.75">
      <c r="A14" s="71" t="s">
        <v>17</v>
      </c>
      <c r="B14" s="72"/>
      <c r="C14" s="73"/>
      <c r="D14" s="74">
        <f>SUM(D15:D26)</f>
        <v>3245710</v>
      </c>
      <c r="E14" s="74">
        <f>SUM(E15:E26)</f>
        <v>2629506</v>
      </c>
      <c r="F14" s="74">
        <f>SUM(F15:F26)</f>
        <v>0</v>
      </c>
      <c r="G14" s="74">
        <f>SUM(G15:G26)</f>
        <v>0</v>
      </c>
      <c r="H14" s="74">
        <f>SUM(H15:H26)</f>
        <v>0</v>
      </c>
      <c r="I14" s="74">
        <f>SUM(I15:I26)</f>
        <v>0</v>
      </c>
      <c r="J14" s="74">
        <f>SUM(J15:J26)</f>
        <v>0</v>
      </c>
      <c r="K14" s="74">
        <f>SUM(K15:K26)</f>
        <v>0</v>
      </c>
      <c r="L14" s="74">
        <f>SUM(L15:L26)</f>
        <v>0</v>
      </c>
      <c r="M14" s="74">
        <f>SUM(M15:M26)</f>
        <v>0</v>
      </c>
      <c r="N14" s="74">
        <f>SUM(N15:N26)</f>
        <v>0</v>
      </c>
      <c r="O14" s="75">
        <f>SUM(D14:N14)</f>
        <v>5875216</v>
      </c>
      <c r="P14" s="76">
        <f>(O14/P$74)</f>
        <v>145.92821837510246</v>
      </c>
      <c r="Q14" s="77"/>
    </row>
    <row r="15" spans="1:134">
      <c r="A15" s="65"/>
      <c r="B15" s="66">
        <v>322</v>
      </c>
      <c r="C15" s="67" t="s">
        <v>154</v>
      </c>
      <c r="D15" s="68">
        <v>0</v>
      </c>
      <c r="E15" s="68">
        <v>1359429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f>SUM(D15:N15)</f>
        <v>1359429</v>
      </c>
      <c r="P15" s="69">
        <f>(O15/P$74)</f>
        <v>33.765405727627233</v>
      </c>
      <c r="Q15" s="70"/>
    </row>
    <row r="16" spans="1:134">
      <c r="A16" s="65"/>
      <c r="B16" s="66">
        <v>323.10000000000002</v>
      </c>
      <c r="C16" s="67" t="s">
        <v>18</v>
      </c>
      <c r="D16" s="68">
        <v>2781272</v>
      </c>
      <c r="E16" s="68">
        <v>0</v>
      </c>
      <c r="F16" s="68">
        <v>0</v>
      </c>
      <c r="G16" s="68">
        <v>0</v>
      </c>
      <c r="H16" s="68">
        <v>0</v>
      </c>
      <c r="I16" s="68">
        <v>0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f t="shared" ref="O16:O26" si="1">SUM(D16:N16)</f>
        <v>2781272</v>
      </c>
      <c r="P16" s="69">
        <f>(O16/P$74)</f>
        <v>69.081046173716501</v>
      </c>
      <c r="Q16" s="70"/>
    </row>
    <row r="17" spans="1:17">
      <c r="A17" s="65"/>
      <c r="B17" s="66">
        <v>323.39999999999998</v>
      </c>
      <c r="C17" s="67" t="s">
        <v>19</v>
      </c>
      <c r="D17" s="68">
        <v>19344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f t="shared" si="1"/>
        <v>19344</v>
      </c>
      <c r="P17" s="69">
        <f>(O17/P$74)</f>
        <v>0.48046496609622213</v>
      </c>
      <c r="Q17" s="70"/>
    </row>
    <row r="18" spans="1:17">
      <c r="A18" s="65"/>
      <c r="B18" s="66">
        <v>323.7</v>
      </c>
      <c r="C18" s="67" t="s">
        <v>21</v>
      </c>
      <c r="D18" s="68">
        <v>445094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f t="shared" si="1"/>
        <v>445094</v>
      </c>
      <c r="P18" s="69">
        <f>(O18/P$74)</f>
        <v>11.05521472392638</v>
      </c>
      <c r="Q18" s="70"/>
    </row>
    <row r="19" spans="1:17">
      <c r="A19" s="65"/>
      <c r="B19" s="66">
        <v>324.11</v>
      </c>
      <c r="C19" s="67" t="s">
        <v>22</v>
      </c>
      <c r="D19" s="68">
        <v>0</v>
      </c>
      <c r="E19" s="68">
        <v>20286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f t="shared" si="1"/>
        <v>20286</v>
      </c>
      <c r="P19" s="69">
        <f>(O19/P$74)</f>
        <v>0.50386229850227271</v>
      </c>
      <c r="Q19" s="70"/>
    </row>
    <row r="20" spans="1:17">
      <c r="A20" s="65"/>
      <c r="B20" s="66">
        <v>324.12</v>
      </c>
      <c r="C20" s="67" t="s">
        <v>23</v>
      </c>
      <c r="D20" s="68">
        <v>0</v>
      </c>
      <c r="E20" s="68">
        <v>39795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f t="shared" si="1"/>
        <v>39795</v>
      </c>
      <c r="P20" s="69">
        <f>(O20/P$74)</f>
        <v>0.98842552345942725</v>
      </c>
      <c r="Q20" s="70"/>
    </row>
    <row r="21" spans="1:17">
      <c r="A21" s="65"/>
      <c r="B21" s="66">
        <v>324.31</v>
      </c>
      <c r="C21" s="67" t="s">
        <v>24</v>
      </c>
      <c r="D21" s="68">
        <v>0</v>
      </c>
      <c r="E21" s="68">
        <v>30414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  <c r="O21" s="68">
        <f t="shared" si="1"/>
        <v>30414</v>
      </c>
      <c r="P21" s="69">
        <f>(O21/P$74)</f>
        <v>0.75542087876605146</v>
      </c>
      <c r="Q21" s="70"/>
    </row>
    <row r="22" spans="1:17">
      <c r="A22" s="65"/>
      <c r="B22" s="66">
        <v>324.32</v>
      </c>
      <c r="C22" s="67" t="s">
        <v>25</v>
      </c>
      <c r="D22" s="68">
        <v>0</v>
      </c>
      <c r="E22" s="68">
        <v>57667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f t="shared" si="1"/>
        <v>57667</v>
      </c>
      <c r="P22" s="69">
        <f>(O22/P$74)</f>
        <v>1.4323290529296342</v>
      </c>
      <c r="Q22" s="70"/>
    </row>
    <row r="23" spans="1:17">
      <c r="A23" s="65"/>
      <c r="B23" s="66">
        <v>324.61</v>
      </c>
      <c r="C23" s="67" t="s">
        <v>26</v>
      </c>
      <c r="D23" s="68">
        <v>0</v>
      </c>
      <c r="E23" s="68">
        <v>61398</v>
      </c>
      <c r="F23" s="68">
        <v>0</v>
      </c>
      <c r="G23" s="68">
        <v>0</v>
      </c>
      <c r="H23" s="68">
        <v>0</v>
      </c>
      <c r="I23" s="68">
        <v>0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f t="shared" si="1"/>
        <v>61398</v>
      </c>
      <c r="P23" s="69">
        <f>(O23/P$74)</f>
        <v>1.5249993790516878</v>
      </c>
      <c r="Q23" s="70"/>
    </row>
    <row r="24" spans="1:17">
      <c r="A24" s="65"/>
      <c r="B24" s="66">
        <v>324.91000000000003</v>
      </c>
      <c r="C24" s="67" t="s">
        <v>27</v>
      </c>
      <c r="D24" s="68">
        <v>0</v>
      </c>
      <c r="E24" s="68">
        <v>15600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f t="shared" si="1"/>
        <v>15600</v>
      </c>
      <c r="P24" s="69">
        <f>(O24/P$74)</f>
        <v>0.38747174685179203</v>
      </c>
      <c r="Q24" s="70"/>
    </row>
    <row r="25" spans="1:17">
      <c r="A25" s="65"/>
      <c r="B25" s="66">
        <v>324.92</v>
      </c>
      <c r="C25" s="67" t="s">
        <v>28</v>
      </c>
      <c r="D25" s="68">
        <v>0</v>
      </c>
      <c r="E25" s="68">
        <v>29202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f t="shared" si="1"/>
        <v>29202</v>
      </c>
      <c r="P25" s="69">
        <f>(O25/P$74)</f>
        <v>0.72531730458756616</v>
      </c>
      <c r="Q25" s="70"/>
    </row>
    <row r="26" spans="1:17">
      <c r="A26" s="65"/>
      <c r="B26" s="66">
        <v>325.10000000000002</v>
      </c>
      <c r="C26" s="67" t="s">
        <v>29</v>
      </c>
      <c r="D26" s="68">
        <v>0</v>
      </c>
      <c r="E26" s="68">
        <v>1015715</v>
      </c>
      <c r="F26" s="68">
        <v>0</v>
      </c>
      <c r="G26" s="68">
        <v>0</v>
      </c>
      <c r="H26" s="68">
        <v>0</v>
      </c>
      <c r="I26" s="68">
        <v>0</v>
      </c>
      <c r="J26" s="68">
        <v>0</v>
      </c>
      <c r="K26" s="68">
        <v>0</v>
      </c>
      <c r="L26" s="68">
        <v>0</v>
      </c>
      <c r="M26" s="68">
        <v>0</v>
      </c>
      <c r="N26" s="68">
        <v>0</v>
      </c>
      <c r="O26" s="68">
        <f t="shared" si="1"/>
        <v>1015715</v>
      </c>
      <c r="P26" s="69">
        <f>(O26/P$74)</f>
        <v>25.228260599587692</v>
      </c>
      <c r="Q26" s="70"/>
    </row>
    <row r="27" spans="1:17" ht="15.75">
      <c r="A27" s="71" t="s">
        <v>156</v>
      </c>
      <c r="B27" s="72"/>
      <c r="C27" s="73"/>
      <c r="D27" s="74">
        <f>SUM(D28:D44)</f>
        <v>6346848</v>
      </c>
      <c r="E27" s="74">
        <f>SUM(E28:E44)</f>
        <v>4102993</v>
      </c>
      <c r="F27" s="74">
        <f>SUM(F28:F44)</f>
        <v>0</v>
      </c>
      <c r="G27" s="74">
        <f>SUM(G28:G44)</f>
        <v>3612725</v>
      </c>
      <c r="H27" s="74">
        <f>SUM(H28:H44)</f>
        <v>0</v>
      </c>
      <c r="I27" s="74">
        <f>SUM(I28:I44)</f>
        <v>261632</v>
      </c>
      <c r="J27" s="74">
        <f>SUM(J28:J44)</f>
        <v>0</v>
      </c>
      <c r="K27" s="74">
        <f>SUM(K28:K44)</f>
        <v>0</v>
      </c>
      <c r="L27" s="74">
        <f>SUM(L28:L44)</f>
        <v>0</v>
      </c>
      <c r="M27" s="74">
        <f>SUM(M28:M44)</f>
        <v>0</v>
      </c>
      <c r="N27" s="74">
        <f>SUM(N28:N44)</f>
        <v>0</v>
      </c>
      <c r="O27" s="75">
        <f>SUM(D27:N27)</f>
        <v>14324198</v>
      </c>
      <c r="P27" s="76">
        <f>(O27/P$74)</f>
        <v>355.78346290454783</v>
      </c>
      <c r="Q27" s="77"/>
    </row>
    <row r="28" spans="1:17">
      <c r="A28" s="65"/>
      <c r="B28" s="66">
        <v>331.2</v>
      </c>
      <c r="C28" s="67" t="s">
        <v>31</v>
      </c>
      <c r="D28" s="68">
        <v>0</v>
      </c>
      <c r="E28" s="68">
        <v>134516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f>SUM(D28:N28)</f>
        <v>134516</v>
      </c>
      <c r="P28" s="69">
        <f>(O28/P$74)</f>
        <v>3.3410993268920297</v>
      </c>
      <c r="Q28" s="70"/>
    </row>
    <row r="29" spans="1:17">
      <c r="A29" s="65"/>
      <c r="B29" s="66">
        <v>331.31</v>
      </c>
      <c r="C29" s="67" t="s">
        <v>170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258945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f t="shared" ref="O29:O42" si="2">SUM(D29:N29)</f>
        <v>258945</v>
      </c>
      <c r="P29" s="69">
        <f>(O29/P$74)</f>
        <v>6.4316584287523906</v>
      </c>
      <c r="Q29" s="70"/>
    </row>
    <row r="30" spans="1:17">
      <c r="A30" s="65"/>
      <c r="B30" s="66">
        <v>331.5</v>
      </c>
      <c r="C30" s="67" t="s">
        <v>93</v>
      </c>
      <c r="D30" s="68">
        <v>1011351</v>
      </c>
      <c r="E30" s="68">
        <v>3149762</v>
      </c>
      <c r="F30" s="68">
        <v>0</v>
      </c>
      <c r="G30" s="68">
        <v>0</v>
      </c>
      <c r="H30" s="68">
        <v>0</v>
      </c>
      <c r="I30" s="68">
        <v>0</v>
      </c>
      <c r="J30" s="68">
        <v>0</v>
      </c>
      <c r="K30" s="68">
        <v>0</v>
      </c>
      <c r="L30" s="68">
        <v>0</v>
      </c>
      <c r="M30" s="68">
        <v>0</v>
      </c>
      <c r="N30" s="68">
        <v>0</v>
      </c>
      <c r="O30" s="68">
        <f t="shared" si="2"/>
        <v>4161113</v>
      </c>
      <c r="P30" s="69">
        <f>(O30/P$74)</f>
        <v>103.35344377933981</v>
      </c>
      <c r="Q30" s="70"/>
    </row>
    <row r="31" spans="1:17">
      <c r="A31" s="65"/>
      <c r="B31" s="66">
        <v>334.2</v>
      </c>
      <c r="C31" s="67" t="s">
        <v>33</v>
      </c>
      <c r="D31" s="68">
        <v>15621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  <c r="J31" s="68">
        <v>0</v>
      </c>
      <c r="K31" s="68">
        <v>0</v>
      </c>
      <c r="L31" s="68">
        <v>0</v>
      </c>
      <c r="M31" s="68">
        <v>0</v>
      </c>
      <c r="N31" s="68">
        <v>0</v>
      </c>
      <c r="O31" s="68">
        <f t="shared" si="2"/>
        <v>15621</v>
      </c>
      <c r="P31" s="69">
        <f>(O31/P$74)</f>
        <v>0.38799334343409253</v>
      </c>
      <c r="Q31" s="70"/>
    </row>
    <row r="32" spans="1:17">
      <c r="A32" s="65"/>
      <c r="B32" s="66">
        <v>334.31</v>
      </c>
      <c r="C32" s="67" t="s">
        <v>171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2687</v>
      </c>
      <c r="J32" s="68">
        <v>0</v>
      </c>
      <c r="K32" s="68">
        <v>0</v>
      </c>
      <c r="L32" s="68">
        <v>0</v>
      </c>
      <c r="M32" s="68">
        <v>0</v>
      </c>
      <c r="N32" s="68">
        <v>0</v>
      </c>
      <c r="O32" s="68">
        <f t="shared" si="2"/>
        <v>2687</v>
      </c>
      <c r="P32" s="69">
        <f>(O32/P$74)</f>
        <v>6.6739524601972133E-2</v>
      </c>
      <c r="Q32" s="70"/>
    </row>
    <row r="33" spans="1:17">
      <c r="A33" s="65"/>
      <c r="B33" s="66">
        <v>334.49</v>
      </c>
      <c r="C33" s="67" t="s">
        <v>34</v>
      </c>
      <c r="D33" s="68">
        <v>98709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  <c r="J33" s="68">
        <v>0</v>
      </c>
      <c r="K33" s="68">
        <v>0</v>
      </c>
      <c r="L33" s="68">
        <v>0</v>
      </c>
      <c r="M33" s="68">
        <v>0</v>
      </c>
      <c r="N33" s="68">
        <v>0</v>
      </c>
      <c r="O33" s="68">
        <f t="shared" si="2"/>
        <v>98709</v>
      </c>
      <c r="P33" s="69">
        <f>(O33/P$74)</f>
        <v>2.451727478204714</v>
      </c>
      <c r="Q33" s="70"/>
    </row>
    <row r="34" spans="1:17">
      <c r="A34" s="65"/>
      <c r="B34" s="66">
        <v>334.5</v>
      </c>
      <c r="C34" s="67" t="s">
        <v>98</v>
      </c>
      <c r="D34" s="68">
        <v>5411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  <c r="J34" s="68">
        <v>0</v>
      </c>
      <c r="K34" s="68">
        <v>0</v>
      </c>
      <c r="L34" s="68">
        <v>0</v>
      </c>
      <c r="M34" s="68">
        <v>0</v>
      </c>
      <c r="N34" s="68">
        <v>0</v>
      </c>
      <c r="O34" s="68">
        <f t="shared" si="2"/>
        <v>5411</v>
      </c>
      <c r="P34" s="69">
        <f>(O34/P$74)</f>
        <v>0.13439805270609276</v>
      </c>
      <c r="Q34" s="70"/>
    </row>
    <row r="35" spans="1:17">
      <c r="A35" s="65"/>
      <c r="B35" s="66">
        <v>334.69</v>
      </c>
      <c r="C35" s="67" t="s">
        <v>172</v>
      </c>
      <c r="D35" s="68">
        <v>0</v>
      </c>
      <c r="E35" s="68">
        <v>46222</v>
      </c>
      <c r="F35" s="68">
        <v>0</v>
      </c>
      <c r="G35" s="68">
        <v>0</v>
      </c>
      <c r="H35" s="68">
        <v>0</v>
      </c>
      <c r="I35" s="68">
        <v>0</v>
      </c>
      <c r="J35" s="68">
        <v>0</v>
      </c>
      <c r="K35" s="68">
        <v>0</v>
      </c>
      <c r="L35" s="68">
        <v>0</v>
      </c>
      <c r="M35" s="68">
        <v>0</v>
      </c>
      <c r="N35" s="68">
        <v>0</v>
      </c>
      <c r="O35" s="68">
        <f t="shared" si="2"/>
        <v>46222</v>
      </c>
      <c r="P35" s="69">
        <f>(O35/P$74)</f>
        <v>1.1480589155758674</v>
      </c>
      <c r="Q35" s="70"/>
    </row>
    <row r="36" spans="1:17">
      <c r="A36" s="65"/>
      <c r="B36" s="66">
        <v>334.7</v>
      </c>
      <c r="C36" s="67" t="s">
        <v>87</v>
      </c>
      <c r="D36" s="68">
        <v>0</v>
      </c>
      <c r="E36" s="68">
        <v>0</v>
      </c>
      <c r="F36" s="68">
        <v>0</v>
      </c>
      <c r="G36" s="68">
        <v>449492</v>
      </c>
      <c r="H36" s="68">
        <v>0</v>
      </c>
      <c r="I36" s="68">
        <v>0</v>
      </c>
      <c r="J36" s="68">
        <v>0</v>
      </c>
      <c r="K36" s="68">
        <v>0</v>
      </c>
      <c r="L36" s="68">
        <v>0</v>
      </c>
      <c r="M36" s="68">
        <v>0</v>
      </c>
      <c r="N36" s="68">
        <v>0</v>
      </c>
      <c r="O36" s="68">
        <f t="shared" si="2"/>
        <v>449492</v>
      </c>
      <c r="P36" s="69">
        <f>(O36/P$74)</f>
        <v>11.164451951019597</v>
      </c>
      <c r="Q36" s="70"/>
    </row>
    <row r="37" spans="1:17">
      <c r="A37" s="65"/>
      <c r="B37" s="66">
        <v>335.125</v>
      </c>
      <c r="C37" s="67" t="s">
        <v>157</v>
      </c>
      <c r="D37" s="68">
        <v>1917701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  <c r="J37" s="68">
        <v>0</v>
      </c>
      <c r="K37" s="68">
        <v>0</v>
      </c>
      <c r="L37" s="68">
        <v>0</v>
      </c>
      <c r="M37" s="68">
        <v>0</v>
      </c>
      <c r="N37" s="68">
        <v>0</v>
      </c>
      <c r="O37" s="68">
        <f t="shared" si="2"/>
        <v>1917701</v>
      </c>
      <c r="P37" s="69">
        <f>(O37/P$74)</f>
        <v>47.631727974963361</v>
      </c>
      <c r="Q37" s="70"/>
    </row>
    <row r="38" spans="1:17">
      <c r="A38" s="65"/>
      <c r="B38" s="66">
        <v>335.14</v>
      </c>
      <c r="C38" s="67" t="s">
        <v>115</v>
      </c>
      <c r="D38" s="68">
        <v>13222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  <c r="O38" s="68">
        <f t="shared" si="2"/>
        <v>13222</v>
      </c>
      <c r="P38" s="69">
        <f>(O38/P$74)</f>
        <v>0.32840714338938426</v>
      </c>
      <c r="Q38" s="70"/>
    </row>
    <row r="39" spans="1:17">
      <c r="A39" s="65"/>
      <c r="B39" s="66">
        <v>335.15</v>
      </c>
      <c r="C39" s="67" t="s">
        <v>116</v>
      </c>
      <c r="D39" s="68">
        <v>25192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  <c r="O39" s="68">
        <f t="shared" si="2"/>
        <v>25192</v>
      </c>
      <c r="P39" s="69">
        <f>(O39/P$74)</f>
        <v>0.62571719530066316</v>
      </c>
      <c r="Q39" s="70"/>
    </row>
    <row r="40" spans="1:17">
      <c r="A40" s="65"/>
      <c r="B40" s="66">
        <v>335.18</v>
      </c>
      <c r="C40" s="67" t="s">
        <v>158</v>
      </c>
      <c r="D40" s="68">
        <v>3205215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  <c r="O40" s="68">
        <f t="shared" si="2"/>
        <v>3205215</v>
      </c>
      <c r="P40" s="69">
        <f>(O40/P$74)</f>
        <v>79.610913787536319</v>
      </c>
      <c r="Q40" s="70"/>
    </row>
    <row r="41" spans="1:17">
      <c r="A41" s="65"/>
      <c r="B41" s="66">
        <v>335.21</v>
      </c>
      <c r="C41" s="67" t="s">
        <v>39</v>
      </c>
      <c r="D41" s="68">
        <v>15380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  <c r="O41" s="68">
        <f t="shared" si="2"/>
        <v>15380</v>
      </c>
      <c r="P41" s="69">
        <f>(O41/P$74)</f>
        <v>0.38200740170388214</v>
      </c>
      <c r="Q41" s="70"/>
    </row>
    <row r="42" spans="1:17">
      <c r="A42" s="65"/>
      <c r="B42" s="66">
        <v>335.33</v>
      </c>
      <c r="C42" s="67" t="s">
        <v>173</v>
      </c>
      <c r="D42" s="68">
        <v>0</v>
      </c>
      <c r="E42" s="68">
        <v>772493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  <c r="O42" s="68">
        <f t="shared" si="2"/>
        <v>772493</v>
      </c>
      <c r="P42" s="69">
        <f>(O42/P$74)</f>
        <v>19.187128983383424</v>
      </c>
      <c r="Q42" s="70"/>
    </row>
    <row r="43" spans="1:17">
      <c r="A43" s="65"/>
      <c r="B43" s="66">
        <v>335.45</v>
      </c>
      <c r="C43" s="67" t="s">
        <v>174</v>
      </c>
      <c r="D43" s="68">
        <v>12430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  <c r="O43" s="68">
        <f t="shared" ref="O43" si="3">SUM(D43:N43)</f>
        <v>12430</v>
      </c>
      <c r="P43" s="69">
        <f>(O43/P$74)</f>
        <v>0.30873550085690865</v>
      </c>
      <c r="Q43" s="70"/>
    </row>
    <row r="44" spans="1:17">
      <c r="A44" s="65"/>
      <c r="B44" s="66">
        <v>338</v>
      </c>
      <c r="C44" s="67" t="s">
        <v>42</v>
      </c>
      <c r="D44" s="68">
        <v>26616</v>
      </c>
      <c r="E44" s="68">
        <v>0</v>
      </c>
      <c r="F44" s="68">
        <v>0</v>
      </c>
      <c r="G44" s="68">
        <v>3163233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  <c r="O44" s="68">
        <f>SUM(D44:N44)</f>
        <v>3189849</v>
      </c>
      <c r="P44" s="69">
        <f>(O44/P$74)</f>
        <v>79.229254116887304</v>
      </c>
      <c r="Q44" s="70"/>
    </row>
    <row r="45" spans="1:17" ht="15.75">
      <c r="A45" s="71" t="s">
        <v>47</v>
      </c>
      <c r="B45" s="72"/>
      <c r="C45" s="73"/>
      <c r="D45" s="74">
        <f>SUM(D46:D55)</f>
        <v>3767530</v>
      </c>
      <c r="E45" s="74">
        <f>SUM(E46:E55)</f>
        <v>3353486</v>
      </c>
      <c r="F45" s="74">
        <f>SUM(F46:F55)</f>
        <v>0</v>
      </c>
      <c r="G45" s="74">
        <f>SUM(G46:G55)</f>
        <v>755682</v>
      </c>
      <c r="H45" s="74">
        <f>SUM(H46:H55)</f>
        <v>0</v>
      </c>
      <c r="I45" s="74">
        <f>SUM(I46:I55)</f>
        <v>23165576</v>
      </c>
      <c r="J45" s="74">
        <f>SUM(J46:J55)</f>
        <v>5738197</v>
      </c>
      <c r="K45" s="74">
        <f>SUM(K46:K55)</f>
        <v>0</v>
      </c>
      <c r="L45" s="74">
        <f>SUM(L46:L55)</f>
        <v>0</v>
      </c>
      <c r="M45" s="74">
        <f>SUM(M46:M55)</f>
        <v>0</v>
      </c>
      <c r="N45" s="74">
        <f>SUM(N46:N55)</f>
        <v>0</v>
      </c>
      <c r="O45" s="74">
        <f>SUM(D45:N45)</f>
        <v>36780471</v>
      </c>
      <c r="P45" s="76">
        <f>(O45/P$74)</f>
        <v>913.55085566677428</v>
      </c>
      <c r="Q45" s="77"/>
    </row>
    <row r="46" spans="1:17">
      <c r="A46" s="65"/>
      <c r="B46" s="66">
        <v>341.2</v>
      </c>
      <c r="C46" s="67" t="s">
        <v>118</v>
      </c>
      <c r="D46" s="68">
        <v>0</v>
      </c>
      <c r="E46" s="68">
        <v>0</v>
      </c>
      <c r="F46" s="68">
        <v>0</v>
      </c>
      <c r="G46" s="68">
        <v>755682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  <c r="O46" s="68">
        <f t="shared" ref="O46:O55" si="4">SUM(D46:N46)</f>
        <v>755682</v>
      </c>
      <c r="P46" s="69">
        <f>(O46/P$74)</f>
        <v>18.769578500285636</v>
      </c>
      <c r="Q46" s="70"/>
    </row>
    <row r="47" spans="1:17">
      <c r="A47" s="65"/>
      <c r="B47" s="66">
        <v>341.9</v>
      </c>
      <c r="C47" s="67" t="s">
        <v>119</v>
      </c>
      <c r="D47" s="68">
        <v>658696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5113246</v>
      </c>
      <c r="K47" s="68">
        <v>0</v>
      </c>
      <c r="L47" s="68">
        <v>0</v>
      </c>
      <c r="M47" s="68">
        <v>0</v>
      </c>
      <c r="N47" s="68">
        <v>0</v>
      </c>
      <c r="O47" s="68">
        <f t="shared" si="4"/>
        <v>5771942</v>
      </c>
      <c r="P47" s="69">
        <f>(O47/P$74)</f>
        <v>143.36310573507862</v>
      </c>
      <c r="Q47" s="70"/>
    </row>
    <row r="48" spans="1:17">
      <c r="A48" s="65"/>
      <c r="B48" s="66">
        <v>342.1</v>
      </c>
      <c r="C48" s="67" t="s">
        <v>52</v>
      </c>
      <c r="D48" s="68">
        <v>471603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  <c r="O48" s="68">
        <f t="shared" si="4"/>
        <v>471603</v>
      </c>
      <c r="P48" s="69">
        <f>(O48/P$74)</f>
        <v>11.713643476317031</v>
      </c>
      <c r="Q48" s="70"/>
    </row>
    <row r="49" spans="1:17">
      <c r="A49" s="65"/>
      <c r="B49" s="66">
        <v>342.2</v>
      </c>
      <c r="C49" s="67" t="s">
        <v>53</v>
      </c>
      <c r="D49" s="68">
        <v>99357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  <c r="J49" s="68">
        <v>0</v>
      </c>
      <c r="K49" s="68">
        <v>0</v>
      </c>
      <c r="L49" s="68">
        <v>0</v>
      </c>
      <c r="M49" s="68">
        <v>0</v>
      </c>
      <c r="N49" s="68">
        <v>0</v>
      </c>
      <c r="O49" s="68">
        <f t="shared" si="4"/>
        <v>99357</v>
      </c>
      <c r="P49" s="69">
        <f>(O49/P$74)</f>
        <v>2.4678224584585577</v>
      </c>
      <c r="Q49" s="70"/>
    </row>
    <row r="50" spans="1:17">
      <c r="A50" s="65"/>
      <c r="B50" s="66">
        <v>342.6</v>
      </c>
      <c r="C50" s="67" t="s">
        <v>54</v>
      </c>
      <c r="D50" s="68">
        <v>651038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  <c r="O50" s="68">
        <f t="shared" si="4"/>
        <v>651038</v>
      </c>
      <c r="P50" s="69">
        <f>(O50/P$74)</f>
        <v>16.170437892749806</v>
      </c>
      <c r="Q50" s="70"/>
    </row>
    <row r="51" spans="1:17">
      <c r="A51" s="65"/>
      <c r="B51" s="66">
        <v>343.4</v>
      </c>
      <c r="C51" s="67" t="s">
        <v>55</v>
      </c>
      <c r="D51" s="68">
        <v>0</v>
      </c>
      <c r="E51" s="68">
        <v>3353486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  <c r="O51" s="68">
        <f t="shared" si="4"/>
        <v>3353486</v>
      </c>
      <c r="P51" s="69">
        <f>(O51/P$74)</f>
        <v>83.293658875835177</v>
      </c>
      <c r="Q51" s="70"/>
    </row>
    <row r="52" spans="1:17">
      <c r="A52" s="65"/>
      <c r="B52" s="66">
        <v>343.6</v>
      </c>
      <c r="C52" s="67" t="s">
        <v>56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23165576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  <c r="O52" s="68">
        <f t="shared" si="4"/>
        <v>23165576</v>
      </c>
      <c r="P52" s="69">
        <f>(O52/P$74)</f>
        <v>575.38501279153525</v>
      </c>
      <c r="Q52" s="70"/>
    </row>
    <row r="53" spans="1:17">
      <c r="A53" s="65"/>
      <c r="B53" s="66">
        <v>344.9</v>
      </c>
      <c r="C53" s="67" t="s">
        <v>129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624951</v>
      </c>
      <c r="K53" s="68">
        <v>0</v>
      </c>
      <c r="L53" s="68">
        <v>0</v>
      </c>
      <c r="M53" s="68">
        <v>0</v>
      </c>
      <c r="N53" s="68">
        <v>0</v>
      </c>
      <c r="O53" s="68">
        <f t="shared" si="4"/>
        <v>624951</v>
      </c>
      <c r="P53" s="69">
        <f>(O53/P$74)</f>
        <v>15.522490747870147</v>
      </c>
      <c r="Q53" s="70"/>
    </row>
    <row r="54" spans="1:17">
      <c r="A54" s="65"/>
      <c r="B54" s="66">
        <v>347.2</v>
      </c>
      <c r="C54" s="67" t="s">
        <v>59</v>
      </c>
      <c r="D54" s="68">
        <v>1521293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  <c r="O54" s="68">
        <f t="shared" si="4"/>
        <v>1521293</v>
      </c>
      <c r="P54" s="69">
        <f>(O54/P$74)</f>
        <v>37.785772832269444</v>
      </c>
      <c r="Q54" s="70"/>
    </row>
    <row r="55" spans="1:17">
      <c r="A55" s="65"/>
      <c r="B55" s="66">
        <v>347.4</v>
      </c>
      <c r="C55" s="67" t="s">
        <v>175</v>
      </c>
      <c r="D55" s="68">
        <v>365543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  <c r="O55" s="68">
        <f t="shared" si="4"/>
        <v>365543</v>
      </c>
      <c r="P55" s="69">
        <f>(O55/P$74)</f>
        <v>9.0793323563746551</v>
      </c>
      <c r="Q55" s="70"/>
    </row>
    <row r="56" spans="1:17" ht="15.75">
      <c r="A56" s="71" t="s">
        <v>48</v>
      </c>
      <c r="B56" s="72"/>
      <c r="C56" s="73"/>
      <c r="D56" s="74">
        <f>SUM(D57:D59)</f>
        <v>83579</v>
      </c>
      <c r="E56" s="74">
        <f>SUM(E57:E59)</f>
        <v>121391</v>
      </c>
      <c r="F56" s="74">
        <f>SUM(F57:F59)</f>
        <v>0</v>
      </c>
      <c r="G56" s="74">
        <f>SUM(G57:G59)</f>
        <v>0</v>
      </c>
      <c r="H56" s="74">
        <f>SUM(H57:H59)</f>
        <v>0</v>
      </c>
      <c r="I56" s="74">
        <f>SUM(I57:I59)</f>
        <v>0</v>
      </c>
      <c r="J56" s="74">
        <f>SUM(J57:J59)</f>
        <v>0</v>
      </c>
      <c r="K56" s="74">
        <f>SUM(K57:K59)</f>
        <v>0</v>
      </c>
      <c r="L56" s="74">
        <f>SUM(L57:L59)</f>
        <v>0</v>
      </c>
      <c r="M56" s="74">
        <f>SUM(M57:M59)</f>
        <v>0</v>
      </c>
      <c r="N56" s="74">
        <f>SUM(N57:N59)</f>
        <v>0</v>
      </c>
      <c r="O56" s="74">
        <f>SUM(D56:N56)</f>
        <v>204970</v>
      </c>
      <c r="P56" s="76">
        <f>(O56/P$74)</f>
        <v>5.0910310225776803</v>
      </c>
      <c r="Q56" s="77"/>
    </row>
    <row r="57" spans="1:17">
      <c r="A57" s="78"/>
      <c r="B57" s="79">
        <v>351.9</v>
      </c>
      <c r="C57" s="80" t="s">
        <v>176</v>
      </c>
      <c r="D57" s="68">
        <v>83579</v>
      </c>
      <c r="E57" s="68">
        <v>25418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  <c r="O57" s="68">
        <f t="shared" ref="O57:O59" si="5">SUM(D57:N57)</f>
        <v>108997</v>
      </c>
      <c r="P57" s="69">
        <f>(O57/P$74)</f>
        <v>2.7072601276669732</v>
      </c>
      <c r="Q57" s="70"/>
    </row>
    <row r="58" spans="1:17">
      <c r="A58" s="78"/>
      <c r="B58" s="79">
        <v>355</v>
      </c>
      <c r="C58" s="80" t="s">
        <v>134</v>
      </c>
      <c r="D58" s="68">
        <v>0</v>
      </c>
      <c r="E58" s="68">
        <v>59723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  <c r="O58" s="68">
        <f t="shared" si="5"/>
        <v>59723</v>
      </c>
      <c r="P58" s="69">
        <f>(O58/P$74)</f>
        <v>1.483395842130101</v>
      </c>
      <c r="Q58" s="70"/>
    </row>
    <row r="59" spans="1:17">
      <c r="A59" s="78"/>
      <c r="B59" s="79">
        <v>359</v>
      </c>
      <c r="C59" s="80" t="s">
        <v>65</v>
      </c>
      <c r="D59" s="68">
        <v>0</v>
      </c>
      <c r="E59" s="68">
        <v>36250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  <c r="O59" s="68">
        <f t="shared" si="5"/>
        <v>36250</v>
      </c>
      <c r="P59" s="69">
        <f>(O59/P$74)</f>
        <v>0.90037505278060659</v>
      </c>
      <c r="Q59" s="70"/>
    </row>
    <row r="60" spans="1:17" ht="15.75">
      <c r="A60" s="71" t="s">
        <v>4</v>
      </c>
      <c r="B60" s="72"/>
      <c r="C60" s="73"/>
      <c r="D60" s="74">
        <f>SUM(D61:D67)</f>
        <v>2616280</v>
      </c>
      <c r="E60" s="74">
        <f>SUM(E61:E67)</f>
        <v>863713</v>
      </c>
      <c r="F60" s="74">
        <f>SUM(F61:F67)</f>
        <v>16659</v>
      </c>
      <c r="G60" s="74">
        <f>SUM(G61:G67)</f>
        <v>426015</v>
      </c>
      <c r="H60" s="74">
        <f>SUM(H61:H67)</f>
        <v>0</v>
      </c>
      <c r="I60" s="74">
        <f>SUM(I61:I67)</f>
        <v>1858845</v>
      </c>
      <c r="J60" s="74">
        <f>SUM(J61:J67)</f>
        <v>769143</v>
      </c>
      <c r="K60" s="74">
        <f>SUM(K61:K67)</f>
        <v>6809132</v>
      </c>
      <c r="L60" s="74">
        <f>SUM(L61:L67)</f>
        <v>0</v>
      </c>
      <c r="M60" s="74">
        <f>SUM(M61:M67)</f>
        <v>0</v>
      </c>
      <c r="N60" s="74">
        <f>SUM(N61:N67)</f>
        <v>0</v>
      </c>
      <c r="O60" s="74">
        <f>SUM(D60:N60)</f>
        <v>13359787</v>
      </c>
      <c r="P60" s="76">
        <f>(O60/P$74)</f>
        <v>331.82948759345271</v>
      </c>
      <c r="Q60" s="77"/>
    </row>
    <row r="61" spans="1:17">
      <c r="A61" s="65"/>
      <c r="B61" s="66">
        <v>361.1</v>
      </c>
      <c r="C61" s="67" t="s">
        <v>66</v>
      </c>
      <c r="D61" s="68">
        <v>916251</v>
      </c>
      <c r="E61" s="68">
        <v>802348</v>
      </c>
      <c r="F61" s="68">
        <v>16659</v>
      </c>
      <c r="G61" s="68">
        <v>353844</v>
      </c>
      <c r="H61" s="68">
        <v>0</v>
      </c>
      <c r="I61" s="68">
        <v>1450307</v>
      </c>
      <c r="J61" s="68">
        <v>211096</v>
      </c>
      <c r="K61" s="68">
        <v>2194687</v>
      </c>
      <c r="L61" s="68">
        <v>0</v>
      </c>
      <c r="M61" s="68">
        <v>0</v>
      </c>
      <c r="N61" s="68">
        <v>0</v>
      </c>
      <c r="O61" s="68">
        <f>SUM(D61:N61)</f>
        <v>5945192</v>
      </c>
      <c r="P61" s="69">
        <f>(O61/P$74)</f>
        <v>147.66627753905766</v>
      </c>
      <c r="Q61" s="70"/>
    </row>
    <row r="62" spans="1:17">
      <c r="A62" s="65"/>
      <c r="B62" s="66">
        <v>361.2</v>
      </c>
      <c r="C62" s="67" t="s">
        <v>122</v>
      </c>
      <c r="D62" s="68">
        <v>663</v>
      </c>
      <c r="E62" s="68">
        <v>0</v>
      </c>
      <c r="F62" s="68">
        <v>0</v>
      </c>
      <c r="G62" s="68">
        <v>0</v>
      </c>
      <c r="H62" s="68">
        <v>0</v>
      </c>
      <c r="I62" s="68">
        <v>0</v>
      </c>
      <c r="J62" s="68">
        <v>0</v>
      </c>
      <c r="K62" s="68">
        <v>0</v>
      </c>
      <c r="L62" s="68">
        <v>0</v>
      </c>
      <c r="M62" s="68">
        <v>0</v>
      </c>
      <c r="N62" s="68">
        <v>0</v>
      </c>
      <c r="O62" s="68">
        <f t="shared" ref="O62:O71" si="6">SUM(D62:N62)</f>
        <v>663</v>
      </c>
      <c r="P62" s="69">
        <f>(O62/P$74)</f>
        <v>1.6467549241201161E-2</v>
      </c>
      <c r="Q62" s="70"/>
    </row>
    <row r="63" spans="1:17">
      <c r="A63" s="65"/>
      <c r="B63" s="66">
        <v>361.3</v>
      </c>
      <c r="C63" s="67" t="s">
        <v>67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  <c r="J63" s="68">
        <v>0</v>
      </c>
      <c r="K63" s="68">
        <v>2920682</v>
      </c>
      <c r="L63" s="68">
        <v>0</v>
      </c>
      <c r="M63" s="68">
        <v>0</v>
      </c>
      <c r="N63" s="68">
        <v>0</v>
      </c>
      <c r="O63" s="68">
        <f t="shared" si="6"/>
        <v>2920682</v>
      </c>
      <c r="P63" s="69">
        <f>(O63/P$74)</f>
        <v>72.543702342217031</v>
      </c>
      <c r="Q63" s="70"/>
    </row>
    <row r="64" spans="1:17">
      <c r="A64" s="65"/>
      <c r="B64" s="66">
        <v>364</v>
      </c>
      <c r="C64" s="67" t="s">
        <v>124</v>
      </c>
      <c r="D64" s="68">
        <v>7362</v>
      </c>
      <c r="E64" s="68">
        <v>0</v>
      </c>
      <c r="F64" s="68">
        <v>0</v>
      </c>
      <c r="G64" s="68">
        <v>42478</v>
      </c>
      <c r="H64" s="68">
        <v>0</v>
      </c>
      <c r="I64" s="68">
        <v>39185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  <c r="O64" s="68">
        <f t="shared" si="6"/>
        <v>89025</v>
      </c>
      <c r="P64" s="69">
        <f>(O64/P$74)</f>
        <v>2.2111969399667171</v>
      </c>
      <c r="Q64" s="70"/>
    </row>
    <row r="65" spans="1:120">
      <c r="A65" s="65"/>
      <c r="B65" s="66">
        <v>367</v>
      </c>
      <c r="C65" s="67" t="s">
        <v>113</v>
      </c>
      <c r="D65" s="68">
        <v>4473</v>
      </c>
      <c r="E65" s="68">
        <v>480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  <c r="O65" s="68">
        <f t="shared" si="6"/>
        <v>4953</v>
      </c>
      <c r="P65" s="69">
        <f>(O65/P$74)</f>
        <v>0.12302227962544397</v>
      </c>
      <c r="Q65" s="70"/>
    </row>
    <row r="66" spans="1:120">
      <c r="A66" s="65"/>
      <c r="B66" s="66">
        <v>368</v>
      </c>
      <c r="C66" s="67" t="s">
        <v>71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1693763</v>
      </c>
      <c r="L66" s="68">
        <v>0</v>
      </c>
      <c r="M66" s="68">
        <v>0</v>
      </c>
      <c r="N66" s="68">
        <v>0</v>
      </c>
      <c r="O66" s="68">
        <f t="shared" si="6"/>
        <v>1693763</v>
      </c>
      <c r="P66" s="69">
        <f>(O66/P$74)</f>
        <v>42.069571048905892</v>
      </c>
      <c r="Q66" s="70"/>
    </row>
    <row r="67" spans="1:120">
      <c r="A67" s="65"/>
      <c r="B67" s="66">
        <v>369.9</v>
      </c>
      <c r="C67" s="67" t="s">
        <v>72</v>
      </c>
      <c r="D67" s="68">
        <v>1687531</v>
      </c>
      <c r="E67" s="68">
        <v>60885</v>
      </c>
      <c r="F67" s="68">
        <v>0</v>
      </c>
      <c r="G67" s="68">
        <v>29693</v>
      </c>
      <c r="H67" s="68">
        <v>0</v>
      </c>
      <c r="I67" s="68">
        <v>369353</v>
      </c>
      <c r="J67" s="68">
        <v>558047</v>
      </c>
      <c r="K67" s="68">
        <v>0</v>
      </c>
      <c r="L67" s="68">
        <v>0</v>
      </c>
      <c r="M67" s="68">
        <v>0</v>
      </c>
      <c r="N67" s="68">
        <v>0</v>
      </c>
      <c r="O67" s="68">
        <f t="shared" si="6"/>
        <v>2705509</v>
      </c>
      <c r="P67" s="69">
        <f>(O67/P$74)</f>
        <v>67.199249894438793</v>
      </c>
      <c r="Q67" s="70"/>
    </row>
    <row r="68" spans="1:120" ht="15.75">
      <c r="A68" s="71" t="s">
        <v>49</v>
      </c>
      <c r="B68" s="72"/>
      <c r="C68" s="73"/>
      <c r="D68" s="74">
        <f>SUM(D69:D71)</f>
        <v>3578516</v>
      </c>
      <c r="E68" s="74">
        <f>SUM(E69:E71)</f>
        <v>150258</v>
      </c>
      <c r="F68" s="74">
        <f>SUM(F69:F71)</f>
        <v>992195</v>
      </c>
      <c r="G68" s="74">
        <f>SUM(G69:G71)</f>
        <v>2111178</v>
      </c>
      <c r="H68" s="74">
        <f>SUM(H69:H71)</f>
        <v>0</v>
      </c>
      <c r="I68" s="74">
        <f>SUM(I69:I71)</f>
        <v>1994890</v>
      </c>
      <c r="J68" s="74">
        <f>SUM(J69:J71)</f>
        <v>260000</v>
      </c>
      <c r="K68" s="74">
        <f>SUM(K69:K71)</f>
        <v>0</v>
      </c>
      <c r="L68" s="74">
        <f>SUM(L69:L71)</f>
        <v>0</v>
      </c>
      <c r="M68" s="74">
        <f>SUM(M69:M71)</f>
        <v>0</v>
      </c>
      <c r="N68" s="74">
        <f>SUM(N69:N71)</f>
        <v>0</v>
      </c>
      <c r="O68" s="74">
        <f t="shared" si="6"/>
        <v>9087037</v>
      </c>
      <c r="P68" s="76">
        <f>(O68/P$74)</f>
        <v>225.70321154467103</v>
      </c>
      <c r="Q68" s="70"/>
    </row>
    <row r="69" spans="1:120">
      <c r="A69" s="65"/>
      <c r="B69" s="66">
        <v>381</v>
      </c>
      <c r="C69" s="67" t="s">
        <v>73</v>
      </c>
      <c r="D69" s="68">
        <v>3418111</v>
      </c>
      <c r="E69" s="68">
        <v>0</v>
      </c>
      <c r="F69" s="68">
        <v>992195</v>
      </c>
      <c r="G69" s="68">
        <v>2111178</v>
      </c>
      <c r="H69" s="68">
        <v>0</v>
      </c>
      <c r="I69" s="68">
        <v>425635</v>
      </c>
      <c r="J69" s="68">
        <v>260000</v>
      </c>
      <c r="K69" s="68">
        <v>0</v>
      </c>
      <c r="L69" s="68">
        <v>0</v>
      </c>
      <c r="M69" s="68">
        <v>0</v>
      </c>
      <c r="N69" s="68">
        <v>0</v>
      </c>
      <c r="O69" s="68">
        <f t="shared" si="6"/>
        <v>7207119</v>
      </c>
      <c r="P69" s="69">
        <f>(O69/P$74)</f>
        <v>179.00993517299619</v>
      </c>
      <c r="Q69" s="70"/>
    </row>
    <row r="70" spans="1:120">
      <c r="A70" s="65"/>
      <c r="B70" s="66">
        <v>383.1</v>
      </c>
      <c r="C70" s="67" t="s">
        <v>177</v>
      </c>
      <c r="D70" s="68">
        <v>160405</v>
      </c>
      <c r="E70" s="68">
        <v>150258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  <c r="O70" s="68">
        <f t="shared" si="6"/>
        <v>310663</v>
      </c>
      <c r="P70" s="69">
        <f>(O70/P$74)</f>
        <v>7.7162266212960438</v>
      </c>
      <c r="Q70" s="70"/>
    </row>
    <row r="71" spans="1:120" ht="15.75" thickBot="1">
      <c r="A71" s="65"/>
      <c r="B71" s="66">
        <v>389.7</v>
      </c>
      <c r="C71" s="67" t="s">
        <v>160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1569255</v>
      </c>
      <c r="J71" s="68">
        <v>0</v>
      </c>
      <c r="K71" s="68">
        <v>0</v>
      </c>
      <c r="L71" s="68">
        <v>0</v>
      </c>
      <c r="M71" s="68">
        <v>0</v>
      </c>
      <c r="N71" s="68">
        <v>0</v>
      </c>
      <c r="O71" s="68">
        <f t="shared" si="6"/>
        <v>1569255</v>
      </c>
      <c r="P71" s="69">
        <f>(O71/P$74)</f>
        <v>38.977049750378775</v>
      </c>
      <c r="Q71" s="70"/>
    </row>
    <row r="72" spans="1:120" ht="16.5" thickBot="1">
      <c r="A72" s="81" t="s">
        <v>60</v>
      </c>
      <c r="B72" s="82"/>
      <c r="C72" s="83"/>
      <c r="D72" s="84">
        <f>SUM(D5,D14,D27,D45,D56,D60,D68)</f>
        <v>43379821</v>
      </c>
      <c r="E72" s="84">
        <f>SUM(E5,E14,E27,E45,E56,E60,E68)</f>
        <v>13360730</v>
      </c>
      <c r="F72" s="84">
        <f>SUM(F5,F14,F27,F45,F56,F60,F68)</f>
        <v>1500327</v>
      </c>
      <c r="G72" s="84">
        <f>SUM(G5,G14,G27,G45,G56,G60,G68)</f>
        <v>6905600</v>
      </c>
      <c r="H72" s="84">
        <f>SUM(H5,H14,H27,H45,H56,H60,H68)</f>
        <v>0</v>
      </c>
      <c r="I72" s="84">
        <f>SUM(I5,I14,I27,I45,I56,I60,I68)</f>
        <v>27280943</v>
      </c>
      <c r="J72" s="84">
        <f>SUM(J5,J14,J27,J45,J56,J60,J68)</f>
        <v>6767340</v>
      </c>
      <c r="K72" s="84">
        <f>SUM(K5,K14,K27,K45,K56,K60,K68)</f>
        <v>7653087</v>
      </c>
      <c r="L72" s="84">
        <f>SUM(L5,L14,L27,L45,L56,L60,L68)</f>
        <v>0</v>
      </c>
      <c r="M72" s="84">
        <f>SUM(M5,M14,M27,M45,M56,M60,M68)</f>
        <v>0</v>
      </c>
      <c r="N72" s="84">
        <f>SUM(N5,N14,N27,N45,N56,N60,N68)</f>
        <v>0</v>
      </c>
      <c r="O72" s="84">
        <f>SUM(D72:N72)</f>
        <v>106847848</v>
      </c>
      <c r="P72" s="85">
        <f>(O72/P$74)</f>
        <v>2653.8796353791508</v>
      </c>
      <c r="Q72" s="63"/>
      <c r="R72" s="86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</row>
    <row r="73" spans="1:120">
      <c r="A73" s="87"/>
      <c r="B73" s="88"/>
      <c r="C73" s="88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90"/>
    </row>
    <row r="74" spans="1:120">
      <c r="A74" s="91"/>
      <c r="B74" s="92"/>
      <c r="C74" s="92"/>
      <c r="D74" s="93"/>
      <c r="E74" s="93"/>
      <c r="F74" s="93"/>
      <c r="G74" s="93"/>
      <c r="H74" s="93"/>
      <c r="I74" s="93"/>
      <c r="J74" s="93"/>
      <c r="K74" s="93"/>
      <c r="L74" s="93"/>
      <c r="M74" s="96" t="s">
        <v>178</v>
      </c>
      <c r="N74" s="96"/>
      <c r="O74" s="96"/>
      <c r="P74" s="94">
        <v>40261</v>
      </c>
    </row>
    <row r="75" spans="1:120">
      <c r="A75" s="97"/>
      <c r="B75" s="98"/>
      <c r="C75" s="98"/>
      <c r="D75" s="98"/>
      <c r="E75" s="98"/>
      <c r="F75" s="98"/>
      <c r="G75" s="98"/>
      <c r="H75" s="98"/>
      <c r="I75" s="98"/>
      <c r="J75" s="98"/>
      <c r="K75" s="98"/>
      <c r="L75" s="98"/>
      <c r="M75" s="98"/>
      <c r="N75" s="98"/>
      <c r="O75" s="98"/>
      <c r="P75" s="99"/>
    </row>
    <row r="76" spans="1:120" ht="15.75" customHeight="1" thickBot="1">
      <c r="A76" s="100" t="s">
        <v>90</v>
      </c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2"/>
    </row>
  </sheetData>
  <mergeCells count="10">
    <mergeCell ref="M74:O74"/>
    <mergeCell ref="A75:P75"/>
    <mergeCell ref="A76:P7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127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13496503</v>
      </c>
      <c r="E5" s="27">
        <f t="shared" si="0"/>
        <v>1350542</v>
      </c>
      <c r="F5" s="27">
        <f t="shared" si="0"/>
        <v>504981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558819</v>
      </c>
      <c r="L5" s="27">
        <f t="shared" si="0"/>
        <v>0</v>
      </c>
      <c r="M5" s="27">
        <f t="shared" si="0"/>
        <v>0</v>
      </c>
      <c r="N5" s="28">
        <f>SUM(D5:M5)</f>
        <v>15910845</v>
      </c>
      <c r="O5" s="33">
        <f t="shared" ref="O5:O36" si="1">(N5/O$76)</f>
        <v>438.90775426884778</v>
      </c>
      <c r="P5" s="6"/>
    </row>
    <row r="6" spans="1:133">
      <c r="A6" s="12"/>
      <c r="B6" s="25">
        <v>311</v>
      </c>
      <c r="C6" s="20" t="s">
        <v>3</v>
      </c>
      <c r="D6" s="46">
        <v>8957938</v>
      </c>
      <c r="E6" s="46">
        <v>0</v>
      </c>
      <c r="F6" s="46">
        <v>504981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9462919</v>
      </c>
      <c r="O6" s="47">
        <f t="shared" si="1"/>
        <v>261.0388403078536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791723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791723</v>
      </c>
      <c r="O7" s="47">
        <f t="shared" si="1"/>
        <v>21.840031999117265</v>
      </c>
      <c r="P7" s="9"/>
    </row>
    <row r="8" spans="1:133">
      <c r="A8" s="12"/>
      <c r="B8" s="25">
        <v>312.51</v>
      </c>
      <c r="C8" s="20" t="s">
        <v>109</v>
      </c>
      <c r="D8" s="46">
        <v>0</v>
      </c>
      <c r="E8" s="46">
        <v>291548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291548</v>
      </c>
      <c r="L8" s="46">
        <v>0</v>
      </c>
      <c r="M8" s="46">
        <v>0</v>
      </c>
      <c r="N8" s="46">
        <f>SUM(D8:M8)</f>
        <v>583096</v>
      </c>
      <c r="O8" s="47">
        <f t="shared" si="1"/>
        <v>16.084963173429699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267271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267271</v>
      </c>
      <c r="L9" s="46">
        <v>0</v>
      </c>
      <c r="M9" s="46">
        <v>0</v>
      </c>
      <c r="N9" s="46">
        <f>SUM(D9:M9)</f>
        <v>534542</v>
      </c>
      <c r="O9" s="47">
        <f t="shared" si="1"/>
        <v>14.745579432291523</v>
      </c>
      <c r="P9" s="9"/>
    </row>
    <row r="10" spans="1:133">
      <c r="A10" s="12"/>
      <c r="B10" s="25">
        <v>314.10000000000002</v>
      </c>
      <c r="C10" s="20" t="s">
        <v>12</v>
      </c>
      <c r="D10" s="46">
        <v>2542378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2542378</v>
      </c>
      <c r="O10" s="47">
        <f t="shared" si="1"/>
        <v>70.132630823977266</v>
      </c>
      <c r="P10" s="9"/>
    </row>
    <row r="11" spans="1:133">
      <c r="A11" s="12"/>
      <c r="B11" s="25">
        <v>314.3</v>
      </c>
      <c r="C11" s="20" t="s">
        <v>13</v>
      </c>
      <c r="D11" s="46">
        <v>484657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484657</v>
      </c>
      <c r="O11" s="47">
        <f t="shared" si="1"/>
        <v>13.369479462635514</v>
      </c>
      <c r="P11" s="9"/>
    </row>
    <row r="12" spans="1:133">
      <c r="A12" s="12"/>
      <c r="B12" s="25">
        <v>314.8</v>
      </c>
      <c r="C12" s="20" t="s">
        <v>14</v>
      </c>
      <c r="D12" s="46">
        <v>47603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47603</v>
      </c>
      <c r="O12" s="47">
        <f t="shared" si="1"/>
        <v>1.3131499820694601</v>
      </c>
      <c r="P12" s="9"/>
    </row>
    <row r="13" spans="1:133">
      <c r="A13" s="12"/>
      <c r="B13" s="25">
        <v>315</v>
      </c>
      <c r="C13" s="20" t="s">
        <v>111</v>
      </c>
      <c r="D13" s="46">
        <v>1325678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1325678</v>
      </c>
      <c r="O13" s="47">
        <f t="shared" si="1"/>
        <v>36.569418774654494</v>
      </c>
      <c r="P13" s="9"/>
    </row>
    <row r="14" spans="1:133">
      <c r="A14" s="12"/>
      <c r="B14" s="25">
        <v>316</v>
      </c>
      <c r="C14" s="20" t="s">
        <v>112</v>
      </c>
      <c r="D14" s="46">
        <v>138249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138249</v>
      </c>
      <c r="O14" s="47">
        <f t="shared" si="1"/>
        <v>3.8136603128189566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SUM(D16:D29)</f>
        <v>2425596</v>
      </c>
      <c r="E15" s="32">
        <f t="shared" si="3"/>
        <v>369366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2794962</v>
      </c>
      <c r="O15" s="45">
        <f t="shared" si="1"/>
        <v>77.100273095914602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289202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289202</v>
      </c>
      <c r="O16" s="47">
        <f t="shared" si="1"/>
        <v>7.9777661305895009</v>
      </c>
      <c r="P16" s="9"/>
    </row>
    <row r="17" spans="1:16">
      <c r="A17" s="12"/>
      <c r="B17" s="25">
        <v>323.10000000000002</v>
      </c>
      <c r="C17" s="20" t="s">
        <v>18</v>
      </c>
      <c r="D17" s="46">
        <v>2148933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2148933</v>
      </c>
      <c r="O17" s="47">
        <f t="shared" si="1"/>
        <v>59.279275054481253</v>
      </c>
      <c r="P17" s="9"/>
    </row>
    <row r="18" spans="1:16">
      <c r="A18" s="12"/>
      <c r="B18" s="25">
        <v>323.39999999999998</v>
      </c>
      <c r="C18" s="20" t="s">
        <v>19</v>
      </c>
      <c r="D18" s="46">
        <v>11588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11588</v>
      </c>
      <c r="O18" s="47">
        <f t="shared" si="1"/>
        <v>0.31966014730628123</v>
      </c>
      <c r="P18" s="9"/>
    </row>
    <row r="19" spans="1:16">
      <c r="A19" s="12"/>
      <c r="B19" s="25">
        <v>323.7</v>
      </c>
      <c r="C19" s="20" t="s">
        <v>21</v>
      </c>
      <c r="D19" s="46">
        <v>252868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252868</v>
      </c>
      <c r="O19" s="47">
        <f t="shared" si="1"/>
        <v>6.9754765385782465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4479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4479</v>
      </c>
      <c r="O20" s="47">
        <f t="shared" si="1"/>
        <v>0.12355521227000635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9481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9481</v>
      </c>
      <c r="O21" s="47">
        <f t="shared" si="1"/>
        <v>0.26153761275551018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6800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6800</v>
      </c>
      <c r="O22" s="47">
        <f t="shared" si="1"/>
        <v>0.18758103224738629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34427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34427</v>
      </c>
      <c r="O23" s="47">
        <f t="shared" si="1"/>
        <v>0.94968414664423051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8156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8156</v>
      </c>
      <c r="O24" s="47">
        <f t="shared" si="1"/>
        <v>0.2249868969131886</v>
      </c>
      <c r="P24" s="9"/>
    </row>
    <row r="25" spans="1:16">
      <c r="A25" s="12"/>
      <c r="B25" s="25">
        <v>324.70999999999998</v>
      </c>
      <c r="C25" s="20" t="s">
        <v>27</v>
      </c>
      <c r="D25" s="46">
        <v>0</v>
      </c>
      <c r="E25" s="46">
        <v>3393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3393</v>
      </c>
      <c r="O25" s="47">
        <f t="shared" si="1"/>
        <v>9.3597418002262012E-2</v>
      </c>
      <c r="P25" s="9"/>
    </row>
    <row r="26" spans="1:16">
      <c r="A26" s="12"/>
      <c r="B26" s="25">
        <v>324.72000000000003</v>
      </c>
      <c r="C26" s="20" t="s">
        <v>28</v>
      </c>
      <c r="D26" s="46">
        <v>0</v>
      </c>
      <c r="E26" s="46">
        <v>9808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9808</v>
      </c>
      <c r="O26" s="47">
        <f t="shared" si="1"/>
        <v>0.27055805357093599</v>
      </c>
      <c r="P26" s="9"/>
    </row>
    <row r="27" spans="1:16">
      <c r="A27" s="12"/>
      <c r="B27" s="25">
        <v>325.10000000000002</v>
      </c>
      <c r="C27" s="20" t="s">
        <v>29</v>
      </c>
      <c r="D27" s="46">
        <v>7753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7753</v>
      </c>
      <c r="O27" s="47">
        <f t="shared" si="1"/>
        <v>0.21386996220793908</v>
      </c>
      <c r="P27" s="9"/>
    </row>
    <row r="28" spans="1:16">
      <c r="A28" s="12"/>
      <c r="B28" s="25">
        <v>329</v>
      </c>
      <c r="C28" s="20" t="s">
        <v>30</v>
      </c>
      <c r="D28" s="46">
        <v>3450</v>
      </c>
      <c r="E28" s="46">
        <v>2360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5810</v>
      </c>
      <c r="O28" s="47">
        <f t="shared" si="1"/>
        <v>0.16027144078784034</v>
      </c>
      <c r="P28" s="9"/>
    </row>
    <row r="29" spans="1:16">
      <c r="A29" s="12"/>
      <c r="B29" s="25">
        <v>367</v>
      </c>
      <c r="C29" s="20" t="s">
        <v>113</v>
      </c>
      <c r="D29" s="46">
        <v>1004</v>
      </c>
      <c r="E29" s="46">
        <v>1260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2264</v>
      </c>
      <c r="O29" s="47">
        <f t="shared" si="1"/>
        <v>6.2453449560012135E-2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SUM(D31:D39)</f>
        <v>3572251</v>
      </c>
      <c r="E30" s="32">
        <f t="shared" si="5"/>
        <v>55697</v>
      </c>
      <c r="F30" s="32">
        <f t="shared" si="5"/>
        <v>0</v>
      </c>
      <c r="G30" s="32">
        <f t="shared" si="5"/>
        <v>229547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3857495</v>
      </c>
      <c r="O30" s="45">
        <f t="shared" si="1"/>
        <v>106.41071970428402</v>
      </c>
      <c r="P30" s="10"/>
    </row>
    <row r="31" spans="1:16">
      <c r="A31" s="12"/>
      <c r="B31" s="25">
        <v>331.2</v>
      </c>
      <c r="C31" s="20" t="s">
        <v>31</v>
      </c>
      <c r="D31" s="46">
        <v>61073</v>
      </c>
      <c r="E31" s="46">
        <v>52177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113250</v>
      </c>
      <c r="O31" s="47">
        <f t="shared" si="1"/>
        <v>3.1240517502965437</v>
      </c>
      <c r="P31" s="9"/>
    </row>
    <row r="32" spans="1:16">
      <c r="A32" s="12"/>
      <c r="B32" s="25">
        <v>334.49</v>
      </c>
      <c r="C32" s="20" t="s">
        <v>34</v>
      </c>
      <c r="D32" s="46">
        <v>116320</v>
      </c>
      <c r="E32" s="46">
        <v>3520</v>
      </c>
      <c r="F32" s="46">
        <v>0</v>
      </c>
      <c r="G32" s="46">
        <v>77500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197340</v>
      </c>
      <c r="O32" s="47">
        <f t="shared" si="1"/>
        <v>5.4437118976028245</v>
      </c>
      <c r="P32" s="9"/>
    </row>
    <row r="33" spans="1:16">
      <c r="A33" s="12"/>
      <c r="B33" s="25">
        <v>335.12</v>
      </c>
      <c r="C33" s="20" t="s">
        <v>114</v>
      </c>
      <c r="D33" s="46">
        <v>954567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954567</v>
      </c>
      <c r="O33" s="47">
        <f t="shared" si="1"/>
        <v>26.332156354307468</v>
      </c>
      <c r="P33" s="9"/>
    </row>
    <row r="34" spans="1:16">
      <c r="A34" s="12"/>
      <c r="B34" s="25">
        <v>335.14</v>
      </c>
      <c r="C34" s="20" t="s">
        <v>115</v>
      </c>
      <c r="D34" s="46">
        <v>5235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5235</v>
      </c>
      <c r="O34" s="47">
        <f t="shared" si="1"/>
        <v>0.14440980938456871</v>
      </c>
      <c r="P34" s="9"/>
    </row>
    <row r="35" spans="1:16">
      <c r="A35" s="12"/>
      <c r="B35" s="25">
        <v>335.15</v>
      </c>
      <c r="C35" s="20" t="s">
        <v>116</v>
      </c>
      <c r="D35" s="46">
        <v>20221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20221</v>
      </c>
      <c r="O35" s="47">
        <f t="shared" si="1"/>
        <v>0.55780530192270561</v>
      </c>
      <c r="P35" s="9"/>
    </row>
    <row r="36" spans="1:16">
      <c r="A36" s="12"/>
      <c r="B36" s="25">
        <v>335.18</v>
      </c>
      <c r="C36" s="20" t="s">
        <v>117</v>
      </c>
      <c r="D36" s="46">
        <v>2356335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2356335</v>
      </c>
      <c r="O36" s="47">
        <f t="shared" si="1"/>
        <v>65.00055170891838</v>
      </c>
      <c r="P36" s="9"/>
    </row>
    <row r="37" spans="1:16">
      <c r="A37" s="12"/>
      <c r="B37" s="25">
        <v>335.21</v>
      </c>
      <c r="C37" s="20" t="s">
        <v>39</v>
      </c>
      <c r="D37" s="46">
        <v>14700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14700</v>
      </c>
      <c r="O37" s="47">
        <f t="shared" ref="O37:O68" si="7">(N37/O$76)</f>
        <v>0.40550605500537917</v>
      </c>
      <c r="P37" s="9"/>
    </row>
    <row r="38" spans="1:16">
      <c r="A38" s="12"/>
      <c r="B38" s="25">
        <v>335.49</v>
      </c>
      <c r="C38" s="20" t="s">
        <v>40</v>
      </c>
      <c r="D38" s="46">
        <v>16623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16623</v>
      </c>
      <c r="O38" s="47">
        <f t="shared" si="7"/>
        <v>0.45855286750710328</v>
      </c>
      <c r="P38" s="9"/>
    </row>
    <row r="39" spans="1:16">
      <c r="A39" s="12"/>
      <c r="B39" s="25">
        <v>338</v>
      </c>
      <c r="C39" s="20" t="s">
        <v>42</v>
      </c>
      <c r="D39" s="46">
        <v>27177</v>
      </c>
      <c r="E39" s="46">
        <v>0</v>
      </c>
      <c r="F39" s="46">
        <v>0</v>
      </c>
      <c r="G39" s="46">
        <v>152047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179224</v>
      </c>
      <c r="O39" s="47">
        <f t="shared" si="7"/>
        <v>4.9439739593390524</v>
      </c>
      <c r="P39" s="9"/>
    </row>
    <row r="40" spans="1:16" ht="15.75">
      <c r="A40" s="29" t="s">
        <v>47</v>
      </c>
      <c r="B40" s="30"/>
      <c r="C40" s="31"/>
      <c r="D40" s="32">
        <f t="shared" ref="D40:M40" si="8">SUM(D41:D52)</f>
        <v>2406533</v>
      </c>
      <c r="E40" s="32">
        <f t="shared" si="8"/>
        <v>4049633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11419478</v>
      </c>
      <c r="J40" s="32">
        <f t="shared" si="8"/>
        <v>2434760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20310404</v>
      </c>
      <c r="O40" s="45">
        <f t="shared" si="7"/>
        <v>560.27155112962396</v>
      </c>
      <c r="P40" s="10"/>
    </row>
    <row r="41" spans="1:16">
      <c r="A41" s="12"/>
      <c r="B41" s="25">
        <v>341.2</v>
      </c>
      <c r="C41" s="20" t="s">
        <v>118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2434760</v>
      </c>
      <c r="K41" s="46">
        <v>0</v>
      </c>
      <c r="L41" s="46">
        <v>0</v>
      </c>
      <c r="M41" s="46">
        <v>0</v>
      </c>
      <c r="N41" s="46">
        <f t="shared" ref="N41:N52" si="9">SUM(D41:M41)</f>
        <v>2434760</v>
      </c>
      <c r="O41" s="47">
        <f t="shared" si="7"/>
        <v>67.163940305095025</v>
      </c>
      <c r="P41" s="9"/>
    </row>
    <row r="42" spans="1:16">
      <c r="A42" s="12"/>
      <c r="B42" s="25">
        <v>341.9</v>
      </c>
      <c r="C42" s="20" t="s">
        <v>119</v>
      </c>
      <c r="D42" s="46">
        <v>267331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267331</v>
      </c>
      <c r="O42" s="47">
        <f t="shared" si="7"/>
        <v>7.3744448429008855</v>
      </c>
      <c r="P42" s="9"/>
    </row>
    <row r="43" spans="1:16">
      <c r="A43" s="12"/>
      <c r="B43" s="25">
        <v>342.1</v>
      </c>
      <c r="C43" s="20" t="s">
        <v>52</v>
      </c>
      <c r="D43" s="46">
        <v>139013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139013</v>
      </c>
      <c r="O43" s="47">
        <f t="shared" si="7"/>
        <v>3.8347355935008691</v>
      </c>
      <c r="P43" s="9"/>
    </row>
    <row r="44" spans="1:16">
      <c r="A44" s="12"/>
      <c r="B44" s="25">
        <v>342.2</v>
      </c>
      <c r="C44" s="20" t="s">
        <v>53</v>
      </c>
      <c r="D44" s="46">
        <v>32391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32391</v>
      </c>
      <c r="O44" s="47">
        <f t="shared" si="7"/>
        <v>0.8935201787536895</v>
      </c>
      <c r="P44" s="9"/>
    </row>
    <row r="45" spans="1:16">
      <c r="A45" s="12"/>
      <c r="B45" s="25">
        <v>342.6</v>
      </c>
      <c r="C45" s="20" t="s">
        <v>54</v>
      </c>
      <c r="D45" s="46">
        <v>973579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973579</v>
      </c>
      <c r="O45" s="47">
        <f t="shared" si="7"/>
        <v>26.856610852114425</v>
      </c>
      <c r="P45" s="9"/>
    </row>
    <row r="46" spans="1:16">
      <c r="A46" s="12"/>
      <c r="B46" s="25">
        <v>343.4</v>
      </c>
      <c r="C46" s="20" t="s">
        <v>55</v>
      </c>
      <c r="D46" s="46">
        <v>0</v>
      </c>
      <c r="E46" s="46">
        <v>2496082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2496082</v>
      </c>
      <c r="O46" s="47">
        <f t="shared" si="7"/>
        <v>68.85553501972359</v>
      </c>
      <c r="P46" s="9"/>
    </row>
    <row r="47" spans="1:16">
      <c r="A47" s="12"/>
      <c r="B47" s="25">
        <v>343.6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11419478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11419478</v>
      </c>
      <c r="O47" s="47">
        <f t="shared" si="7"/>
        <v>315.01139278916446</v>
      </c>
      <c r="P47" s="9"/>
    </row>
    <row r="48" spans="1:16">
      <c r="A48" s="12"/>
      <c r="B48" s="25">
        <v>343.7</v>
      </c>
      <c r="C48" s="20" t="s">
        <v>128</v>
      </c>
      <c r="D48" s="46">
        <v>0</v>
      </c>
      <c r="E48" s="46">
        <v>1552369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1552369</v>
      </c>
      <c r="O48" s="47">
        <f t="shared" si="7"/>
        <v>42.822791095418054</v>
      </c>
      <c r="P48" s="9"/>
    </row>
    <row r="49" spans="1:16">
      <c r="A49" s="12"/>
      <c r="B49" s="25">
        <v>343.9</v>
      </c>
      <c r="C49" s="20" t="s">
        <v>57</v>
      </c>
      <c r="D49" s="46">
        <v>4792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4792</v>
      </c>
      <c r="O49" s="47">
        <f t="shared" si="7"/>
        <v>0.13218945684256986</v>
      </c>
      <c r="P49" s="9"/>
    </row>
    <row r="50" spans="1:16">
      <c r="A50" s="12"/>
      <c r="B50" s="25">
        <v>344.9</v>
      </c>
      <c r="C50" s="20" t="s">
        <v>129</v>
      </c>
      <c r="D50" s="46">
        <v>0</v>
      </c>
      <c r="E50" s="46">
        <v>1182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1182</v>
      </c>
      <c r="O50" s="47">
        <f t="shared" si="7"/>
        <v>3.2605997075942736E-2</v>
      </c>
      <c r="P50" s="9"/>
    </row>
    <row r="51" spans="1:16">
      <c r="A51" s="12"/>
      <c r="B51" s="25">
        <v>347.2</v>
      </c>
      <c r="C51" s="20" t="s">
        <v>59</v>
      </c>
      <c r="D51" s="46">
        <v>1245067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1245067</v>
      </c>
      <c r="O51" s="47">
        <f t="shared" si="7"/>
        <v>34.345728393699481</v>
      </c>
      <c r="P51" s="9"/>
    </row>
    <row r="52" spans="1:16">
      <c r="A52" s="12"/>
      <c r="B52" s="25">
        <v>349</v>
      </c>
      <c r="C52" s="20" t="s">
        <v>1</v>
      </c>
      <c r="D52" s="46">
        <v>-255640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-255640</v>
      </c>
      <c r="O52" s="47">
        <f t="shared" si="7"/>
        <v>-7.051943394664975</v>
      </c>
      <c r="P52" s="9"/>
    </row>
    <row r="53" spans="1:16" ht="15.75">
      <c r="A53" s="29" t="s">
        <v>48</v>
      </c>
      <c r="B53" s="30"/>
      <c r="C53" s="31"/>
      <c r="D53" s="32">
        <f t="shared" ref="D53:M53" si="10">SUM(D54:D59)</f>
        <v>275655</v>
      </c>
      <c r="E53" s="32">
        <f t="shared" si="10"/>
        <v>52433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1" si="11">SUM(D53:M53)</f>
        <v>328088</v>
      </c>
      <c r="O53" s="45">
        <f t="shared" si="7"/>
        <v>9.0504537805853627</v>
      </c>
      <c r="P53" s="10"/>
    </row>
    <row r="54" spans="1:16">
      <c r="A54" s="13"/>
      <c r="B54" s="39">
        <v>351.1</v>
      </c>
      <c r="C54" s="21" t="s">
        <v>62</v>
      </c>
      <c r="D54" s="46">
        <v>65327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65327</v>
      </c>
      <c r="O54" s="47">
        <f t="shared" si="7"/>
        <v>1.8020744255330887</v>
      </c>
      <c r="P54" s="9"/>
    </row>
    <row r="55" spans="1:16">
      <c r="A55" s="13"/>
      <c r="B55" s="39">
        <v>351.3</v>
      </c>
      <c r="C55" s="21" t="s">
        <v>120</v>
      </c>
      <c r="D55" s="46">
        <v>0</v>
      </c>
      <c r="E55" s="46">
        <v>6078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6078</v>
      </c>
      <c r="O55" s="47">
        <f t="shared" si="7"/>
        <v>0.16766434029406085</v>
      </c>
      <c r="P55" s="9"/>
    </row>
    <row r="56" spans="1:16">
      <c r="A56" s="13"/>
      <c r="B56" s="39">
        <v>351.4</v>
      </c>
      <c r="C56" s="21" t="s">
        <v>130</v>
      </c>
      <c r="D56" s="46">
        <v>21221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21221</v>
      </c>
      <c r="O56" s="47">
        <f t="shared" si="7"/>
        <v>0.58539074784143885</v>
      </c>
      <c r="P56" s="9"/>
    </row>
    <row r="57" spans="1:16">
      <c r="A57" s="13"/>
      <c r="B57" s="39">
        <v>351.5</v>
      </c>
      <c r="C57" s="21" t="s">
        <v>121</v>
      </c>
      <c r="D57" s="46">
        <v>0</v>
      </c>
      <c r="E57" s="46">
        <v>33904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33904</v>
      </c>
      <c r="O57" s="47">
        <f t="shared" si="7"/>
        <v>0.93525695842873302</v>
      </c>
      <c r="P57" s="9"/>
    </row>
    <row r="58" spans="1:16">
      <c r="A58" s="13"/>
      <c r="B58" s="39">
        <v>356</v>
      </c>
      <c r="C58" s="21" t="s">
        <v>64</v>
      </c>
      <c r="D58" s="46">
        <v>0</v>
      </c>
      <c r="E58" s="46">
        <v>12451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12451</v>
      </c>
      <c r="O58" s="47">
        <f t="shared" si="7"/>
        <v>0.34346638713414801</v>
      </c>
      <c r="P58" s="9"/>
    </row>
    <row r="59" spans="1:16">
      <c r="A59" s="13"/>
      <c r="B59" s="39">
        <v>359</v>
      </c>
      <c r="C59" s="21" t="s">
        <v>65</v>
      </c>
      <c r="D59" s="46">
        <v>189107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189107</v>
      </c>
      <c r="O59" s="47">
        <f t="shared" si="7"/>
        <v>5.2166009213538933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SUM(D61:D69)</f>
        <v>367590</v>
      </c>
      <c r="E60" s="32">
        <f t="shared" si="12"/>
        <v>64881</v>
      </c>
      <c r="F60" s="32">
        <f t="shared" si="12"/>
        <v>2026</v>
      </c>
      <c r="G60" s="32">
        <f t="shared" si="12"/>
        <v>111215</v>
      </c>
      <c r="H60" s="32">
        <f t="shared" si="12"/>
        <v>0</v>
      </c>
      <c r="I60" s="32">
        <f t="shared" si="12"/>
        <v>296013</v>
      </c>
      <c r="J60" s="32">
        <f t="shared" si="12"/>
        <v>3655</v>
      </c>
      <c r="K60" s="32">
        <f t="shared" si="12"/>
        <v>4492179</v>
      </c>
      <c r="L60" s="32">
        <f t="shared" si="12"/>
        <v>0</v>
      </c>
      <c r="M60" s="32">
        <f t="shared" si="12"/>
        <v>0</v>
      </c>
      <c r="N60" s="32">
        <f t="shared" si="11"/>
        <v>5337559</v>
      </c>
      <c r="O60" s="45">
        <f t="shared" si="7"/>
        <v>147.23894513254805</v>
      </c>
      <c r="P60" s="10"/>
    </row>
    <row r="61" spans="1:16">
      <c r="A61" s="12"/>
      <c r="B61" s="25">
        <v>361.1</v>
      </c>
      <c r="C61" s="20" t="s">
        <v>66</v>
      </c>
      <c r="D61" s="46">
        <v>36126</v>
      </c>
      <c r="E61" s="46">
        <v>33817</v>
      </c>
      <c r="F61" s="46">
        <v>1980</v>
      </c>
      <c r="G61" s="46">
        <v>30952</v>
      </c>
      <c r="H61" s="46">
        <v>0</v>
      </c>
      <c r="I61" s="46">
        <v>78940</v>
      </c>
      <c r="J61" s="46">
        <v>3414</v>
      </c>
      <c r="K61" s="46">
        <v>100721</v>
      </c>
      <c r="L61" s="46">
        <v>0</v>
      </c>
      <c r="M61" s="46">
        <v>0</v>
      </c>
      <c r="N61" s="46">
        <f t="shared" si="11"/>
        <v>285950</v>
      </c>
      <c r="O61" s="47">
        <f t="shared" si="7"/>
        <v>7.8880582604617802</v>
      </c>
      <c r="P61" s="9"/>
    </row>
    <row r="62" spans="1:16">
      <c r="A62" s="12"/>
      <c r="B62" s="25">
        <v>361.2</v>
      </c>
      <c r="C62" s="20" t="s">
        <v>122</v>
      </c>
      <c r="D62" s="46">
        <v>406</v>
      </c>
      <c r="E62" s="46">
        <v>0</v>
      </c>
      <c r="F62" s="46">
        <v>0</v>
      </c>
      <c r="G62" s="46">
        <v>31404</v>
      </c>
      <c r="H62" s="46">
        <v>0</v>
      </c>
      <c r="I62" s="46">
        <v>6</v>
      </c>
      <c r="J62" s="46">
        <v>0</v>
      </c>
      <c r="K62" s="46">
        <v>480325</v>
      </c>
      <c r="L62" s="46">
        <v>0</v>
      </c>
      <c r="M62" s="46">
        <v>0</v>
      </c>
      <c r="N62" s="46">
        <f t="shared" ref="N62:N69" si="13">SUM(D62:M62)</f>
        <v>512141</v>
      </c>
      <c r="O62" s="47">
        <f t="shared" si="7"/>
        <v>14.127637858265979</v>
      </c>
      <c r="P62" s="9"/>
    </row>
    <row r="63" spans="1:16">
      <c r="A63" s="12"/>
      <c r="B63" s="25">
        <v>361.3</v>
      </c>
      <c r="C63" s="20" t="s">
        <v>67</v>
      </c>
      <c r="D63" s="46">
        <v>1560</v>
      </c>
      <c r="E63" s="46">
        <v>2904</v>
      </c>
      <c r="F63" s="46">
        <v>46</v>
      </c>
      <c r="G63" s="46">
        <v>2502</v>
      </c>
      <c r="H63" s="46">
        <v>0</v>
      </c>
      <c r="I63" s="46">
        <v>6083</v>
      </c>
      <c r="J63" s="46">
        <v>241</v>
      </c>
      <c r="K63" s="46">
        <v>736849</v>
      </c>
      <c r="L63" s="46">
        <v>0</v>
      </c>
      <c r="M63" s="46">
        <v>0</v>
      </c>
      <c r="N63" s="46">
        <f t="shared" si="13"/>
        <v>750185</v>
      </c>
      <c r="O63" s="47">
        <f t="shared" si="7"/>
        <v>20.694187746544923</v>
      </c>
      <c r="P63" s="9"/>
    </row>
    <row r="64" spans="1:16">
      <c r="A64" s="12"/>
      <c r="B64" s="25">
        <v>361.4</v>
      </c>
      <c r="C64" s="20" t="s">
        <v>123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1695992</v>
      </c>
      <c r="L64" s="46">
        <v>0</v>
      </c>
      <c r="M64" s="46">
        <v>0</v>
      </c>
      <c r="N64" s="46">
        <f t="shared" si="13"/>
        <v>1695992</v>
      </c>
      <c r="O64" s="47">
        <f t="shared" si="7"/>
        <v>46.784695594604287</v>
      </c>
      <c r="P64" s="9"/>
    </row>
    <row r="65" spans="1:119">
      <c r="A65" s="12"/>
      <c r="B65" s="25">
        <v>362</v>
      </c>
      <c r="C65" s="20" t="s">
        <v>68</v>
      </c>
      <c r="D65" s="46">
        <v>121267</v>
      </c>
      <c r="E65" s="46">
        <v>0</v>
      </c>
      <c r="F65" s="46">
        <v>0</v>
      </c>
      <c r="G65" s="46">
        <v>16250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137517</v>
      </c>
      <c r="O65" s="47">
        <f t="shared" si="7"/>
        <v>3.7934677664064438</v>
      </c>
      <c r="P65" s="9"/>
    </row>
    <row r="66" spans="1:119">
      <c r="A66" s="12"/>
      <c r="B66" s="25">
        <v>364</v>
      </c>
      <c r="C66" s="20" t="s">
        <v>124</v>
      </c>
      <c r="D66" s="46">
        <v>10911</v>
      </c>
      <c r="E66" s="46">
        <v>69</v>
      </c>
      <c r="F66" s="46">
        <v>0</v>
      </c>
      <c r="G66" s="46">
        <v>21577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32557</v>
      </c>
      <c r="O66" s="47">
        <f t="shared" si="7"/>
        <v>0.89809936277619928</v>
      </c>
      <c r="P66" s="9"/>
    </row>
    <row r="67" spans="1:119">
      <c r="A67" s="12"/>
      <c r="B67" s="25">
        <v>366</v>
      </c>
      <c r="C67" s="20" t="s">
        <v>70</v>
      </c>
      <c r="D67" s="46">
        <v>-3514</v>
      </c>
      <c r="E67" s="46">
        <v>27252</v>
      </c>
      <c r="F67" s="46">
        <v>0</v>
      </c>
      <c r="G67" s="46">
        <v>8530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32268</v>
      </c>
      <c r="O67" s="47">
        <f t="shared" si="7"/>
        <v>0.89012716890568533</v>
      </c>
      <c r="P67" s="9"/>
    </row>
    <row r="68" spans="1:119">
      <c r="A68" s="12"/>
      <c r="B68" s="25">
        <v>368</v>
      </c>
      <c r="C68" s="20" t="s">
        <v>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1478292</v>
      </c>
      <c r="L68" s="46">
        <v>0</v>
      </c>
      <c r="M68" s="46">
        <v>0</v>
      </c>
      <c r="N68" s="46">
        <f t="shared" si="13"/>
        <v>1478292</v>
      </c>
      <c r="O68" s="47">
        <f t="shared" si="7"/>
        <v>40.779344018096054</v>
      </c>
      <c r="P68" s="9"/>
    </row>
    <row r="69" spans="1:119">
      <c r="A69" s="12"/>
      <c r="B69" s="25">
        <v>369.9</v>
      </c>
      <c r="C69" s="20" t="s">
        <v>72</v>
      </c>
      <c r="D69" s="46">
        <v>200834</v>
      </c>
      <c r="E69" s="46">
        <v>839</v>
      </c>
      <c r="F69" s="46">
        <v>0</v>
      </c>
      <c r="G69" s="46">
        <v>0</v>
      </c>
      <c r="H69" s="46">
        <v>0</v>
      </c>
      <c r="I69" s="46">
        <v>210984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412657</v>
      </c>
      <c r="O69" s="47">
        <f t="shared" ref="O69:O74" si="14">(N69/O$76)</f>
        <v>11.383327356486717</v>
      </c>
      <c r="P69" s="9"/>
    </row>
    <row r="70" spans="1:119" ht="15.75">
      <c r="A70" s="29" t="s">
        <v>49</v>
      </c>
      <c r="B70" s="30"/>
      <c r="C70" s="31"/>
      <c r="D70" s="32">
        <f t="shared" ref="D70:M70" si="15">SUM(D71:D73)</f>
        <v>416976</v>
      </c>
      <c r="E70" s="32">
        <f t="shared" si="15"/>
        <v>0</v>
      </c>
      <c r="F70" s="32">
        <f t="shared" si="15"/>
        <v>799144</v>
      </c>
      <c r="G70" s="32">
        <f t="shared" si="15"/>
        <v>5231998</v>
      </c>
      <c r="H70" s="32">
        <f t="shared" si="15"/>
        <v>0</v>
      </c>
      <c r="I70" s="32">
        <f t="shared" si="15"/>
        <v>1172339</v>
      </c>
      <c r="J70" s="32">
        <f t="shared" si="15"/>
        <v>1345115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8965572</v>
      </c>
      <c r="O70" s="45">
        <f t="shared" si="14"/>
        <v>247.31930153650933</v>
      </c>
      <c r="P70" s="9"/>
    </row>
    <row r="71" spans="1:119">
      <c r="A71" s="12"/>
      <c r="B71" s="25">
        <v>381</v>
      </c>
      <c r="C71" s="20" t="s">
        <v>73</v>
      </c>
      <c r="D71" s="46">
        <v>416976</v>
      </c>
      <c r="E71" s="46">
        <v>0</v>
      </c>
      <c r="F71" s="46">
        <v>799144</v>
      </c>
      <c r="G71" s="46">
        <v>1382998</v>
      </c>
      <c r="H71" s="46">
        <v>0</v>
      </c>
      <c r="I71" s="46">
        <v>0</v>
      </c>
      <c r="J71" s="46">
        <v>1345115</v>
      </c>
      <c r="K71" s="46">
        <v>0</v>
      </c>
      <c r="L71" s="46">
        <v>0</v>
      </c>
      <c r="M71" s="46">
        <v>0</v>
      </c>
      <c r="N71" s="46">
        <f>SUM(D71:M71)</f>
        <v>3944233</v>
      </c>
      <c r="O71" s="47">
        <f t="shared" si="14"/>
        <v>108.80342611238311</v>
      </c>
      <c r="P71" s="9"/>
    </row>
    <row r="72" spans="1:119">
      <c r="A72" s="12"/>
      <c r="B72" s="25">
        <v>384</v>
      </c>
      <c r="C72" s="20" t="s">
        <v>74</v>
      </c>
      <c r="D72" s="46">
        <v>0</v>
      </c>
      <c r="E72" s="46">
        <v>0</v>
      </c>
      <c r="F72" s="46">
        <v>0</v>
      </c>
      <c r="G72" s="46">
        <v>3849000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3849000</v>
      </c>
      <c r="O72" s="47">
        <f t="shared" si="14"/>
        <v>106.17638134120438</v>
      </c>
      <c r="P72" s="9"/>
    </row>
    <row r="73" spans="1:119" ht="15.75" thickBot="1">
      <c r="A73" s="12"/>
      <c r="B73" s="25">
        <v>389.7</v>
      </c>
      <c r="C73" s="20" t="s">
        <v>131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1172339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1172339</v>
      </c>
      <c r="O73" s="47">
        <f t="shared" si="14"/>
        <v>32.339494082921853</v>
      </c>
      <c r="P73" s="9"/>
    </row>
    <row r="74" spans="1:119" ht="16.5" thickBot="1">
      <c r="A74" s="14" t="s">
        <v>60</v>
      </c>
      <c r="B74" s="23"/>
      <c r="C74" s="22"/>
      <c r="D74" s="15">
        <f t="shared" ref="D74:M74" si="16">SUM(D5,D15,D30,D40,D53,D60,D70)</f>
        <v>22961104</v>
      </c>
      <c r="E74" s="15">
        <f t="shared" si="16"/>
        <v>5942552</v>
      </c>
      <c r="F74" s="15">
        <f t="shared" si="16"/>
        <v>1306151</v>
      </c>
      <c r="G74" s="15">
        <f t="shared" si="16"/>
        <v>5572760</v>
      </c>
      <c r="H74" s="15">
        <f t="shared" si="16"/>
        <v>0</v>
      </c>
      <c r="I74" s="15">
        <f t="shared" si="16"/>
        <v>12887830</v>
      </c>
      <c r="J74" s="15">
        <f t="shared" si="16"/>
        <v>3783530</v>
      </c>
      <c r="K74" s="15">
        <f t="shared" si="16"/>
        <v>5050998</v>
      </c>
      <c r="L74" s="15">
        <f t="shared" si="16"/>
        <v>0</v>
      </c>
      <c r="M74" s="15">
        <f t="shared" si="16"/>
        <v>0</v>
      </c>
      <c r="N74" s="15">
        <f>SUM(D74:M74)</f>
        <v>57504925</v>
      </c>
      <c r="O74" s="38">
        <f t="shared" si="14"/>
        <v>1586.298998648313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20" t="s">
        <v>132</v>
      </c>
      <c r="M76" s="120"/>
      <c r="N76" s="120"/>
      <c r="O76" s="43">
        <v>36251</v>
      </c>
    </row>
    <row r="77" spans="1:119">
      <c r="A77" s="121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9"/>
    </row>
    <row r="78" spans="1:119" ht="15.75" customHeight="1" thickBot="1">
      <c r="A78" s="122" t="s">
        <v>90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2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13194604</v>
      </c>
      <c r="E5" s="27">
        <f t="shared" si="0"/>
        <v>1261848</v>
      </c>
      <c r="F5" s="27">
        <f t="shared" si="0"/>
        <v>547626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528824</v>
      </c>
      <c r="L5" s="27">
        <f t="shared" si="0"/>
        <v>0</v>
      </c>
      <c r="M5" s="27">
        <f t="shared" si="0"/>
        <v>0</v>
      </c>
      <c r="N5" s="28">
        <f>SUM(D5:M5)</f>
        <v>15532902</v>
      </c>
      <c r="O5" s="33">
        <f t="shared" ref="O5:O36" si="1">(N5/O$77)</f>
        <v>444.24144144144145</v>
      </c>
      <c r="P5" s="6"/>
    </row>
    <row r="6" spans="1:133">
      <c r="A6" s="12"/>
      <c r="B6" s="25">
        <v>311</v>
      </c>
      <c r="C6" s="20" t="s">
        <v>3</v>
      </c>
      <c r="D6" s="46">
        <v>8669603</v>
      </c>
      <c r="E6" s="46">
        <v>0</v>
      </c>
      <c r="F6" s="46">
        <v>547626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9217229</v>
      </c>
      <c r="O6" s="47">
        <f t="shared" si="1"/>
        <v>263.61301301301302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733024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733024</v>
      </c>
      <c r="O7" s="47">
        <f t="shared" si="1"/>
        <v>20.964507364507366</v>
      </c>
      <c r="P7" s="9"/>
    </row>
    <row r="8" spans="1:133">
      <c r="A8" s="12"/>
      <c r="B8" s="25">
        <v>312.51</v>
      </c>
      <c r="C8" s="20" t="s">
        <v>109</v>
      </c>
      <c r="D8" s="46">
        <v>0</v>
      </c>
      <c r="E8" s="46">
        <v>273286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273286</v>
      </c>
      <c r="L8" s="46">
        <v>0</v>
      </c>
      <c r="M8" s="46">
        <v>0</v>
      </c>
      <c r="N8" s="46">
        <f>SUM(D8:M8)</f>
        <v>546572</v>
      </c>
      <c r="O8" s="47">
        <f t="shared" si="1"/>
        <v>15.631974831974832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255538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255538</v>
      </c>
      <c r="L9" s="46">
        <v>0</v>
      </c>
      <c r="M9" s="46">
        <v>0</v>
      </c>
      <c r="N9" s="46">
        <f>SUM(D9:M9)</f>
        <v>511076</v>
      </c>
      <c r="O9" s="47">
        <f t="shared" si="1"/>
        <v>14.616788216788217</v>
      </c>
      <c r="P9" s="9"/>
    </row>
    <row r="10" spans="1:133">
      <c r="A10" s="12"/>
      <c r="B10" s="25">
        <v>314.10000000000002</v>
      </c>
      <c r="C10" s="20" t="s">
        <v>12</v>
      </c>
      <c r="D10" s="46">
        <v>2378906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2378906</v>
      </c>
      <c r="O10" s="47">
        <f t="shared" si="1"/>
        <v>68.036779636779642</v>
      </c>
      <c r="P10" s="9"/>
    </row>
    <row r="11" spans="1:133">
      <c r="A11" s="12"/>
      <c r="B11" s="25">
        <v>314.3</v>
      </c>
      <c r="C11" s="20" t="s">
        <v>13</v>
      </c>
      <c r="D11" s="46">
        <v>491555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491555</v>
      </c>
      <c r="O11" s="47">
        <f t="shared" si="1"/>
        <v>14.058487058487058</v>
      </c>
      <c r="P11" s="9"/>
    </row>
    <row r="12" spans="1:133">
      <c r="A12" s="12"/>
      <c r="B12" s="25">
        <v>314.8</v>
      </c>
      <c r="C12" s="20" t="s">
        <v>14</v>
      </c>
      <c r="D12" s="46">
        <v>42116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42116</v>
      </c>
      <c r="O12" s="47">
        <f t="shared" si="1"/>
        <v>1.2045188045188044</v>
      </c>
      <c r="P12" s="9"/>
    </row>
    <row r="13" spans="1:133">
      <c r="A13" s="12"/>
      <c r="B13" s="25">
        <v>315</v>
      </c>
      <c r="C13" s="20" t="s">
        <v>111</v>
      </c>
      <c r="D13" s="46">
        <v>1472767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1472767</v>
      </c>
      <c r="O13" s="47">
        <f t="shared" si="1"/>
        <v>42.12117832117832</v>
      </c>
      <c r="P13" s="9"/>
    </row>
    <row r="14" spans="1:133">
      <c r="A14" s="12"/>
      <c r="B14" s="25">
        <v>316</v>
      </c>
      <c r="C14" s="20" t="s">
        <v>112</v>
      </c>
      <c r="D14" s="46">
        <v>139657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139657</v>
      </c>
      <c r="O14" s="47">
        <f t="shared" si="1"/>
        <v>3.9941941941941943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SUM(D16:D29)</f>
        <v>2259754</v>
      </c>
      <c r="E15" s="32">
        <f t="shared" si="3"/>
        <v>1714305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3974059</v>
      </c>
      <c r="O15" s="45">
        <f t="shared" si="1"/>
        <v>113.65820105820106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962908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962908</v>
      </c>
      <c r="O16" s="47">
        <f t="shared" si="1"/>
        <v>27.539196339196341</v>
      </c>
      <c r="P16" s="9"/>
    </row>
    <row r="17" spans="1:16">
      <c r="A17" s="12"/>
      <c r="B17" s="25">
        <v>323.10000000000002</v>
      </c>
      <c r="C17" s="20" t="s">
        <v>18</v>
      </c>
      <c r="D17" s="46">
        <v>2013511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2013511</v>
      </c>
      <c r="O17" s="47">
        <f t="shared" si="1"/>
        <v>57.586472186472186</v>
      </c>
      <c r="P17" s="9"/>
    </row>
    <row r="18" spans="1:16">
      <c r="A18" s="12"/>
      <c r="B18" s="25">
        <v>323.39999999999998</v>
      </c>
      <c r="C18" s="20" t="s">
        <v>19</v>
      </c>
      <c r="D18" s="46">
        <v>13198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13198</v>
      </c>
      <c r="O18" s="47">
        <f t="shared" si="1"/>
        <v>0.37746317746317748</v>
      </c>
      <c r="P18" s="9"/>
    </row>
    <row r="19" spans="1:16">
      <c r="A19" s="12"/>
      <c r="B19" s="25">
        <v>323.7</v>
      </c>
      <c r="C19" s="20" t="s">
        <v>21</v>
      </c>
      <c r="D19" s="46">
        <v>221472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221472</v>
      </c>
      <c r="O19" s="47">
        <f t="shared" si="1"/>
        <v>6.3341055341055341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91495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91495</v>
      </c>
      <c r="O20" s="47">
        <f t="shared" si="1"/>
        <v>2.6167596167596168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131869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131869</v>
      </c>
      <c r="O21" s="47">
        <f t="shared" si="1"/>
        <v>3.7714571714571714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152250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152250</v>
      </c>
      <c r="O22" s="47">
        <f t="shared" si="1"/>
        <v>4.3543543543543546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56787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56787</v>
      </c>
      <c r="O23" s="47">
        <f t="shared" si="1"/>
        <v>1.6241098241098242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152975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152975</v>
      </c>
      <c r="O24" s="47">
        <f t="shared" si="1"/>
        <v>4.3750893750893747</v>
      </c>
      <c r="P24" s="9"/>
    </row>
    <row r="25" spans="1:16">
      <c r="A25" s="12"/>
      <c r="B25" s="25">
        <v>324.70999999999998</v>
      </c>
      <c r="C25" s="20" t="s">
        <v>27</v>
      </c>
      <c r="D25" s="46">
        <v>0</v>
      </c>
      <c r="E25" s="46">
        <v>66555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66555</v>
      </c>
      <c r="O25" s="47">
        <f t="shared" si="1"/>
        <v>1.9034749034749034</v>
      </c>
      <c r="P25" s="9"/>
    </row>
    <row r="26" spans="1:16">
      <c r="A26" s="12"/>
      <c r="B26" s="25">
        <v>324.72000000000003</v>
      </c>
      <c r="C26" s="20" t="s">
        <v>28</v>
      </c>
      <c r="D26" s="46">
        <v>0</v>
      </c>
      <c r="E26" s="46">
        <v>99466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99466</v>
      </c>
      <c r="O26" s="47">
        <f t="shared" si="1"/>
        <v>2.8447304447304447</v>
      </c>
      <c r="P26" s="9"/>
    </row>
    <row r="27" spans="1:16">
      <c r="A27" s="12"/>
      <c r="B27" s="25">
        <v>325.10000000000002</v>
      </c>
      <c r="C27" s="20" t="s">
        <v>29</v>
      </c>
      <c r="D27" s="46">
        <v>4057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4057</v>
      </c>
      <c r="O27" s="47">
        <f t="shared" si="1"/>
        <v>0.11603031603031604</v>
      </c>
      <c r="P27" s="9"/>
    </row>
    <row r="28" spans="1:16">
      <c r="A28" s="12"/>
      <c r="B28" s="25">
        <v>329</v>
      </c>
      <c r="C28" s="20" t="s">
        <v>30</v>
      </c>
      <c r="D28" s="46">
        <v>5700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5700</v>
      </c>
      <c r="O28" s="47">
        <f t="shared" si="1"/>
        <v>0.16302016302016303</v>
      </c>
      <c r="P28" s="9"/>
    </row>
    <row r="29" spans="1:16">
      <c r="A29" s="12"/>
      <c r="B29" s="25">
        <v>367</v>
      </c>
      <c r="C29" s="20" t="s">
        <v>113</v>
      </c>
      <c r="D29" s="46">
        <v>1816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1816</v>
      </c>
      <c r="O29" s="47">
        <f t="shared" si="1"/>
        <v>5.1937651937651937E-2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SUM(D31:D41)</f>
        <v>3118436</v>
      </c>
      <c r="E30" s="32">
        <f t="shared" si="5"/>
        <v>345873</v>
      </c>
      <c r="F30" s="32">
        <f t="shared" si="5"/>
        <v>0</v>
      </c>
      <c r="G30" s="32">
        <f t="shared" si="5"/>
        <v>334624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3798933</v>
      </c>
      <c r="O30" s="45">
        <f t="shared" si="1"/>
        <v>108.64959244959245</v>
      </c>
      <c r="P30" s="10"/>
    </row>
    <row r="31" spans="1:16">
      <c r="A31" s="12"/>
      <c r="B31" s="25">
        <v>331.2</v>
      </c>
      <c r="C31" s="20" t="s">
        <v>31</v>
      </c>
      <c r="D31" s="46">
        <v>64835</v>
      </c>
      <c r="E31" s="46">
        <v>116359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181194</v>
      </c>
      <c r="O31" s="47">
        <f t="shared" si="1"/>
        <v>5.1821535821535818</v>
      </c>
      <c r="P31" s="9"/>
    </row>
    <row r="32" spans="1:16">
      <c r="A32" s="12"/>
      <c r="B32" s="25">
        <v>334.1</v>
      </c>
      <c r="C32" s="20" t="s">
        <v>94</v>
      </c>
      <c r="D32" s="46">
        <v>0</v>
      </c>
      <c r="E32" s="46">
        <v>0</v>
      </c>
      <c r="F32" s="46">
        <v>0</v>
      </c>
      <c r="G32" s="46">
        <v>250000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250000</v>
      </c>
      <c r="O32" s="47">
        <f t="shared" si="1"/>
        <v>7.1500071500071503</v>
      </c>
      <c r="P32" s="9"/>
    </row>
    <row r="33" spans="1:16">
      <c r="A33" s="12"/>
      <c r="B33" s="25">
        <v>334.49</v>
      </c>
      <c r="C33" s="20" t="s">
        <v>34</v>
      </c>
      <c r="D33" s="46">
        <v>80895</v>
      </c>
      <c r="E33" s="46">
        <v>229514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6">SUM(D33:M33)</f>
        <v>310409</v>
      </c>
      <c r="O33" s="47">
        <f t="shared" si="1"/>
        <v>8.8777062777062774</v>
      </c>
      <c r="P33" s="9"/>
    </row>
    <row r="34" spans="1:16">
      <c r="A34" s="12"/>
      <c r="B34" s="25">
        <v>334.5</v>
      </c>
      <c r="C34" s="20" t="s">
        <v>98</v>
      </c>
      <c r="D34" s="46">
        <v>0</v>
      </c>
      <c r="E34" s="46">
        <v>0</v>
      </c>
      <c r="F34" s="46">
        <v>0</v>
      </c>
      <c r="G34" s="46">
        <v>766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766</v>
      </c>
      <c r="O34" s="47">
        <f t="shared" si="1"/>
        <v>2.1907621907621907E-2</v>
      </c>
      <c r="P34" s="9"/>
    </row>
    <row r="35" spans="1:16">
      <c r="A35" s="12"/>
      <c r="B35" s="25">
        <v>335.12</v>
      </c>
      <c r="C35" s="20" t="s">
        <v>114</v>
      </c>
      <c r="D35" s="46">
        <v>863849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863849</v>
      </c>
      <c r="O35" s="47">
        <f t="shared" si="1"/>
        <v>24.706106106106105</v>
      </c>
      <c r="P35" s="9"/>
    </row>
    <row r="36" spans="1:16">
      <c r="A36" s="12"/>
      <c r="B36" s="25">
        <v>335.14</v>
      </c>
      <c r="C36" s="20" t="s">
        <v>115</v>
      </c>
      <c r="D36" s="46">
        <v>5135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5135</v>
      </c>
      <c r="O36" s="47">
        <f t="shared" si="1"/>
        <v>0.14686114686114687</v>
      </c>
      <c r="P36" s="9"/>
    </row>
    <row r="37" spans="1:16">
      <c r="A37" s="12"/>
      <c r="B37" s="25">
        <v>335.15</v>
      </c>
      <c r="C37" s="20" t="s">
        <v>116</v>
      </c>
      <c r="D37" s="46">
        <v>3206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3206</v>
      </c>
      <c r="O37" s="47">
        <f t="shared" ref="O37:O68" si="7">(N37/O$77)</f>
        <v>9.1691691691691696E-2</v>
      </c>
      <c r="P37" s="9"/>
    </row>
    <row r="38" spans="1:16">
      <c r="A38" s="12"/>
      <c r="B38" s="25">
        <v>335.18</v>
      </c>
      <c r="C38" s="20" t="s">
        <v>117</v>
      </c>
      <c r="D38" s="46">
        <v>2036850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2036850</v>
      </c>
      <c r="O38" s="47">
        <f t="shared" si="7"/>
        <v>58.253968253968253</v>
      </c>
      <c r="P38" s="9"/>
    </row>
    <row r="39" spans="1:16">
      <c r="A39" s="12"/>
      <c r="B39" s="25">
        <v>335.21</v>
      </c>
      <c r="C39" s="20" t="s">
        <v>39</v>
      </c>
      <c r="D39" s="46">
        <v>14698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14698</v>
      </c>
      <c r="O39" s="47">
        <f t="shared" si="7"/>
        <v>0.42036322036322038</v>
      </c>
      <c r="P39" s="9"/>
    </row>
    <row r="40" spans="1:16">
      <c r="A40" s="12"/>
      <c r="B40" s="25">
        <v>335.49</v>
      </c>
      <c r="C40" s="20" t="s">
        <v>40</v>
      </c>
      <c r="D40" s="46">
        <v>16765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16765</v>
      </c>
      <c r="O40" s="47">
        <f t="shared" si="7"/>
        <v>0.4794794794794795</v>
      </c>
      <c r="P40" s="9"/>
    </row>
    <row r="41" spans="1:16">
      <c r="A41" s="12"/>
      <c r="B41" s="25">
        <v>338</v>
      </c>
      <c r="C41" s="20" t="s">
        <v>42</v>
      </c>
      <c r="D41" s="46">
        <v>32203</v>
      </c>
      <c r="E41" s="46">
        <v>0</v>
      </c>
      <c r="F41" s="46">
        <v>0</v>
      </c>
      <c r="G41" s="46">
        <v>83858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116061</v>
      </c>
      <c r="O41" s="47">
        <f t="shared" si="7"/>
        <v>3.3193479193479192</v>
      </c>
      <c r="P41" s="9"/>
    </row>
    <row r="42" spans="1:16" ht="15.75">
      <c r="A42" s="29" t="s">
        <v>47</v>
      </c>
      <c r="B42" s="30"/>
      <c r="C42" s="31"/>
      <c r="D42" s="32">
        <f t="shared" ref="D42:M42" si="8">SUM(D43:D52)</f>
        <v>2421245</v>
      </c>
      <c r="E42" s="32">
        <f t="shared" si="8"/>
        <v>4068427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11602847</v>
      </c>
      <c r="J42" s="32">
        <f t="shared" si="8"/>
        <v>1999293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20091812</v>
      </c>
      <c r="O42" s="45">
        <f t="shared" si="7"/>
        <v>574.62639782639781</v>
      </c>
      <c r="P42" s="10"/>
    </row>
    <row r="43" spans="1:16">
      <c r="A43" s="12"/>
      <c r="B43" s="25">
        <v>341.2</v>
      </c>
      <c r="C43" s="20" t="s">
        <v>118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1999293</v>
      </c>
      <c r="K43" s="46">
        <v>0</v>
      </c>
      <c r="L43" s="46">
        <v>0</v>
      </c>
      <c r="M43" s="46">
        <v>0</v>
      </c>
      <c r="N43" s="46">
        <f t="shared" ref="N43:N52" si="9">SUM(D43:M43)</f>
        <v>1999293</v>
      </c>
      <c r="O43" s="47">
        <f t="shared" si="7"/>
        <v>57.179836979836978</v>
      </c>
      <c r="P43" s="9"/>
    </row>
    <row r="44" spans="1:16">
      <c r="A44" s="12"/>
      <c r="B44" s="25">
        <v>341.9</v>
      </c>
      <c r="C44" s="20" t="s">
        <v>119</v>
      </c>
      <c r="D44" s="46">
        <v>243824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243824</v>
      </c>
      <c r="O44" s="47">
        <f t="shared" si="7"/>
        <v>6.9733733733733736</v>
      </c>
      <c r="P44" s="9"/>
    </row>
    <row r="45" spans="1:16">
      <c r="A45" s="12"/>
      <c r="B45" s="25">
        <v>342.1</v>
      </c>
      <c r="C45" s="20" t="s">
        <v>52</v>
      </c>
      <c r="D45" s="46">
        <v>133591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133591</v>
      </c>
      <c r="O45" s="47">
        <f t="shared" si="7"/>
        <v>3.8207064207064207</v>
      </c>
      <c r="P45" s="9"/>
    </row>
    <row r="46" spans="1:16">
      <c r="A46" s="12"/>
      <c r="B46" s="25">
        <v>342.2</v>
      </c>
      <c r="C46" s="20" t="s">
        <v>53</v>
      </c>
      <c r="D46" s="46">
        <v>28587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28587</v>
      </c>
      <c r="O46" s="47">
        <f t="shared" si="7"/>
        <v>0.81758901758901759</v>
      </c>
      <c r="P46" s="9"/>
    </row>
    <row r="47" spans="1:16">
      <c r="A47" s="12"/>
      <c r="B47" s="25">
        <v>342.6</v>
      </c>
      <c r="C47" s="20" t="s">
        <v>54</v>
      </c>
      <c r="D47" s="46">
        <v>649944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649944</v>
      </c>
      <c r="O47" s="47">
        <f t="shared" si="7"/>
        <v>18.588416988416988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2552536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2552536</v>
      </c>
      <c r="O48" s="47">
        <f t="shared" si="7"/>
        <v>73.002602602602607</v>
      </c>
      <c r="P48" s="9"/>
    </row>
    <row r="49" spans="1:16">
      <c r="A49" s="12"/>
      <c r="B49" s="25">
        <v>343.6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11602847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11602847</v>
      </c>
      <c r="O49" s="47">
        <f t="shared" si="7"/>
        <v>331.84175604175601</v>
      </c>
      <c r="P49" s="9"/>
    </row>
    <row r="50" spans="1:16">
      <c r="A50" s="12"/>
      <c r="B50" s="25">
        <v>343.9</v>
      </c>
      <c r="C50" s="20" t="s">
        <v>57</v>
      </c>
      <c r="D50" s="46">
        <v>6957</v>
      </c>
      <c r="E50" s="46">
        <v>1515891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1522848</v>
      </c>
      <c r="O50" s="47">
        <f t="shared" si="7"/>
        <v>43.553496353496357</v>
      </c>
      <c r="P50" s="9"/>
    </row>
    <row r="51" spans="1:16">
      <c r="A51" s="12"/>
      <c r="B51" s="25">
        <v>347.2</v>
      </c>
      <c r="C51" s="20" t="s">
        <v>59</v>
      </c>
      <c r="D51" s="46">
        <v>1223292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1223292</v>
      </c>
      <c r="O51" s="47">
        <f t="shared" si="7"/>
        <v>34.986186186186188</v>
      </c>
      <c r="P51" s="9"/>
    </row>
    <row r="52" spans="1:16">
      <c r="A52" s="12"/>
      <c r="B52" s="25">
        <v>349</v>
      </c>
      <c r="C52" s="20" t="s">
        <v>1</v>
      </c>
      <c r="D52" s="46">
        <v>135050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135050</v>
      </c>
      <c r="O52" s="47">
        <f t="shared" si="7"/>
        <v>3.8624338624338623</v>
      </c>
      <c r="P52" s="9"/>
    </row>
    <row r="53" spans="1:16" ht="15.75">
      <c r="A53" s="29" t="s">
        <v>48</v>
      </c>
      <c r="B53" s="30"/>
      <c r="C53" s="31"/>
      <c r="D53" s="32">
        <f t="shared" ref="D53:M53" si="10">SUM(D54:D59)</f>
        <v>111999</v>
      </c>
      <c r="E53" s="32">
        <f t="shared" si="10"/>
        <v>41843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1" si="11">SUM(D53:M53)</f>
        <v>153842</v>
      </c>
      <c r="O53" s="45">
        <f t="shared" si="7"/>
        <v>4.3998855998856001</v>
      </c>
      <c r="P53" s="10"/>
    </row>
    <row r="54" spans="1:16">
      <c r="A54" s="13"/>
      <c r="B54" s="39">
        <v>351.1</v>
      </c>
      <c r="C54" s="21" t="s">
        <v>62</v>
      </c>
      <c r="D54" s="46">
        <v>73263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73263</v>
      </c>
      <c r="O54" s="47">
        <f t="shared" si="7"/>
        <v>2.0953238953238955</v>
      </c>
      <c r="P54" s="9"/>
    </row>
    <row r="55" spans="1:16">
      <c r="A55" s="13"/>
      <c r="B55" s="39">
        <v>351.3</v>
      </c>
      <c r="C55" s="21" t="s">
        <v>120</v>
      </c>
      <c r="D55" s="46">
        <v>0</v>
      </c>
      <c r="E55" s="46">
        <v>7021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7021</v>
      </c>
      <c r="O55" s="47">
        <f t="shared" si="7"/>
        <v>0.20080080080080079</v>
      </c>
      <c r="P55" s="9"/>
    </row>
    <row r="56" spans="1:16">
      <c r="A56" s="13"/>
      <c r="B56" s="39">
        <v>351.5</v>
      </c>
      <c r="C56" s="21" t="s">
        <v>121</v>
      </c>
      <c r="D56" s="46">
        <v>0</v>
      </c>
      <c r="E56" s="46">
        <v>23625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23625</v>
      </c>
      <c r="O56" s="47">
        <f t="shared" si="7"/>
        <v>0.67567567567567566</v>
      </c>
      <c r="P56" s="9"/>
    </row>
    <row r="57" spans="1:16">
      <c r="A57" s="13"/>
      <c r="B57" s="39">
        <v>354</v>
      </c>
      <c r="C57" s="21" t="s">
        <v>63</v>
      </c>
      <c r="D57" s="46">
        <v>36993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36993</v>
      </c>
      <c r="O57" s="47">
        <f t="shared" si="7"/>
        <v>1.058000858000858</v>
      </c>
      <c r="P57" s="9"/>
    </row>
    <row r="58" spans="1:16">
      <c r="A58" s="13"/>
      <c r="B58" s="39">
        <v>356</v>
      </c>
      <c r="C58" s="21" t="s">
        <v>64</v>
      </c>
      <c r="D58" s="46">
        <v>0</v>
      </c>
      <c r="E58" s="46">
        <v>11197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11197</v>
      </c>
      <c r="O58" s="47">
        <f t="shared" si="7"/>
        <v>0.32023452023452026</v>
      </c>
      <c r="P58" s="9"/>
    </row>
    <row r="59" spans="1:16">
      <c r="A59" s="13"/>
      <c r="B59" s="39">
        <v>359</v>
      </c>
      <c r="C59" s="21" t="s">
        <v>65</v>
      </c>
      <c r="D59" s="46">
        <v>1743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1743</v>
      </c>
      <c r="O59" s="47">
        <f t="shared" si="7"/>
        <v>4.9849849849849852E-2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SUM(D61:D69)</f>
        <v>419716</v>
      </c>
      <c r="E60" s="32">
        <f t="shared" si="12"/>
        <v>46011</v>
      </c>
      <c r="F60" s="32">
        <f t="shared" si="12"/>
        <v>803</v>
      </c>
      <c r="G60" s="32">
        <f t="shared" si="12"/>
        <v>1710702</v>
      </c>
      <c r="H60" s="32">
        <f t="shared" si="12"/>
        <v>0</v>
      </c>
      <c r="I60" s="32">
        <f t="shared" si="12"/>
        <v>258853</v>
      </c>
      <c r="J60" s="32">
        <f t="shared" si="12"/>
        <v>3725</v>
      </c>
      <c r="K60" s="32">
        <f t="shared" si="12"/>
        <v>4148059</v>
      </c>
      <c r="L60" s="32">
        <f t="shared" si="12"/>
        <v>0</v>
      </c>
      <c r="M60" s="32">
        <f t="shared" si="12"/>
        <v>0</v>
      </c>
      <c r="N60" s="32">
        <f t="shared" si="11"/>
        <v>6587869</v>
      </c>
      <c r="O60" s="45">
        <f t="shared" si="7"/>
        <v>188.41324181324183</v>
      </c>
      <c r="P60" s="10"/>
    </row>
    <row r="61" spans="1:16">
      <c r="A61" s="12"/>
      <c r="B61" s="25">
        <v>361.1</v>
      </c>
      <c r="C61" s="20" t="s">
        <v>66</v>
      </c>
      <c r="D61" s="46">
        <v>44398</v>
      </c>
      <c r="E61" s="46">
        <v>44320</v>
      </c>
      <c r="F61" s="46">
        <v>1947</v>
      </c>
      <c r="G61" s="46">
        <v>55726</v>
      </c>
      <c r="H61" s="46">
        <v>0</v>
      </c>
      <c r="I61" s="46">
        <v>79478</v>
      </c>
      <c r="J61" s="46">
        <v>5658</v>
      </c>
      <c r="K61" s="46">
        <v>511409</v>
      </c>
      <c r="L61" s="46">
        <v>0</v>
      </c>
      <c r="M61" s="46">
        <v>0</v>
      </c>
      <c r="N61" s="46">
        <f t="shared" si="11"/>
        <v>742936</v>
      </c>
      <c r="O61" s="47">
        <f t="shared" si="7"/>
        <v>21.247990847990849</v>
      </c>
      <c r="P61" s="9"/>
    </row>
    <row r="62" spans="1:16">
      <c r="A62" s="12"/>
      <c r="B62" s="25">
        <v>361.2</v>
      </c>
      <c r="C62" s="20" t="s">
        <v>122</v>
      </c>
      <c r="D62" s="46">
        <v>479</v>
      </c>
      <c r="E62" s="46">
        <v>0</v>
      </c>
      <c r="F62" s="46">
        <v>0</v>
      </c>
      <c r="G62" s="46">
        <v>47399</v>
      </c>
      <c r="H62" s="46">
        <v>0</v>
      </c>
      <c r="I62" s="46">
        <v>10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9" si="13">SUM(D62:M62)</f>
        <v>47888</v>
      </c>
      <c r="O62" s="47">
        <f t="shared" si="7"/>
        <v>1.3695981695981696</v>
      </c>
      <c r="P62" s="9"/>
    </row>
    <row r="63" spans="1:16">
      <c r="A63" s="12"/>
      <c r="B63" s="25">
        <v>361.3</v>
      </c>
      <c r="C63" s="20" t="s">
        <v>67</v>
      </c>
      <c r="D63" s="46">
        <f>-19340</f>
        <v>-19340</v>
      </c>
      <c r="E63" s="46">
        <v>-15719</v>
      </c>
      <c r="F63" s="46">
        <v>-1144</v>
      </c>
      <c r="G63" s="46">
        <v>-20439</v>
      </c>
      <c r="H63" s="46">
        <v>0</v>
      </c>
      <c r="I63" s="46">
        <v>-30415</v>
      </c>
      <c r="J63" s="46">
        <v>-1933</v>
      </c>
      <c r="K63" s="46">
        <v>2065845</v>
      </c>
      <c r="L63" s="46">
        <v>0</v>
      </c>
      <c r="M63" s="46">
        <v>0</v>
      </c>
      <c r="N63" s="46">
        <f t="shared" si="13"/>
        <v>1976855</v>
      </c>
      <c r="O63" s="47">
        <f t="shared" si="7"/>
        <v>56.538109538109538</v>
      </c>
      <c r="P63" s="9"/>
    </row>
    <row r="64" spans="1:16">
      <c r="A64" s="12"/>
      <c r="B64" s="25">
        <v>361.4</v>
      </c>
      <c r="C64" s="20" t="s">
        <v>123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8523</v>
      </c>
      <c r="L64" s="46">
        <v>0</v>
      </c>
      <c r="M64" s="46">
        <v>0</v>
      </c>
      <c r="N64" s="46">
        <f t="shared" si="13"/>
        <v>8523</v>
      </c>
      <c r="O64" s="47">
        <f t="shared" si="7"/>
        <v>0.24375804375804375</v>
      </c>
      <c r="P64" s="9"/>
    </row>
    <row r="65" spans="1:119">
      <c r="A65" s="12"/>
      <c r="B65" s="25">
        <v>362</v>
      </c>
      <c r="C65" s="20" t="s">
        <v>68</v>
      </c>
      <c r="D65" s="46">
        <v>113086</v>
      </c>
      <c r="E65" s="46">
        <v>0</v>
      </c>
      <c r="F65" s="46">
        <v>0</v>
      </c>
      <c r="G65" s="46">
        <v>16250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129336</v>
      </c>
      <c r="O65" s="47">
        <f t="shared" si="7"/>
        <v>3.6990132990132989</v>
      </c>
      <c r="P65" s="9"/>
    </row>
    <row r="66" spans="1:119">
      <c r="A66" s="12"/>
      <c r="B66" s="25">
        <v>364</v>
      </c>
      <c r="C66" s="20" t="s">
        <v>124</v>
      </c>
      <c r="D66" s="46">
        <v>104143</v>
      </c>
      <c r="E66" s="46">
        <v>0</v>
      </c>
      <c r="F66" s="46">
        <v>0</v>
      </c>
      <c r="G66" s="46">
        <v>1611050</v>
      </c>
      <c r="H66" s="46">
        <v>0</v>
      </c>
      <c r="I66" s="46">
        <v>1300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1716493</v>
      </c>
      <c r="O66" s="47">
        <f t="shared" si="7"/>
        <v>49.091748891748892</v>
      </c>
      <c r="P66" s="9"/>
    </row>
    <row r="67" spans="1:119">
      <c r="A67" s="12"/>
      <c r="B67" s="25">
        <v>366</v>
      </c>
      <c r="C67" s="20" t="s">
        <v>70</v>
      </c>
      <c r="D67" s="46">
        <v>5784</v>
      </c>
      <c r="E67" s="46">
        <v>17410</v>
      </c>
      <c r="F67" s="46">
        <v>0</v>
      </c>
      <c r="G67" s="46">
        <v>716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23910</v>
      </c>
      <c r="O67" s="47">
        <f t="shared" si="7"/>
        <v>0.68382668382668388</v>
      </c>
      <c r="P67" s="9"/>
    </row>
    <row r="68" spans="1:119">
      <c r="A68" s="12"/>
      <c r="B68" s="25">
        <v>368</v>
      </c>
      <c r="C68" s="20" t="s">
        <v>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1562282</v>
      </c>
      <c r="L68" s="46">
        <v>0</v>
      </c>
      <c r="M68" s="46">
        <v>0</v>
      </c>
      <c r="N68" s="46">
        <f t="shared" si="13"/>
        <v>1562282</v>
      </c>
      <c r="O68" s="47">
        <f t="shared" si="7"/>
        <v>44.681309881309879</v>
      </c>
      <c r="P68" s="9"/>
    </row>
    <row r="69" spans="1:119">
      <c r="A69" s="12"/>
      <c r="B69" s="25">
        <v>369.9</v>
      </c>
      <c r="C69" s="20" t="s">
        <v>72</v>
      </c>
      <c r="D69" s="46">
        <v>171166</v>
      </c>
      <c r="E69" s="46">
        <v>0</v>
      </c>
      <c r="F69" s="46">
        <v>0</v>
      </c>
      <c r="G69" s="46">
        <v>0</v>
      </c>
      <c r="H69" s="46">
        <v>0</v>
      </c>
      <c r="I69" s="46">
        <v>208480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379646</v>
      </c>
      <c r="O69" s="47">
        <f t="shared" ref="O69:O75" si="14">(N69/O$77)</f>
        <v>10.857886457886458</v>
      </c>
      <c r="P69" s="9"/>
    </row>
    <row r="70" spans="1:119" ht="15.75">
      <c r="A70" s="29" t="s">
        <v>49</v>
      </c>
      <c r="B70" s="30"/>
      <c r="C70" s="31"/>
      <c r="D70" s="32">
        <f t="shared" ref="D70:M70" si="15">SUM(D71:D74)</f>
        <v>713181</v>
      </c>
      <c r="E70" s="32">
        <f t="shared" si="15"/>
        <v>67635</v>
      </c>
      <c r="F70" s="32">
        <f t="shared" si="15"/>
        <v>7748651</v>
      </c>
      <c r="G70" s="32">
        <f t="shared" si="15"/>
        <v>504930</v>
      </c>
      <c r="H70" s="32">
        <f t="shared" si="15"/>
        <v>0</v>
      </c>
      <c r="I70" s="32">
        <f t="shared" si="15"/>
        <v>1306047</v>
      </c>
      <c r="J70" s="32">
        <f t="shared" si="15"/>
        <v>500000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 t="shared" ref="N70:N75" si="16">SUM(D70:M70)</f>
        <v>10840444</v>
      </c>
      <c r="O70" s="45">
        <f t="shared" si="14"/>
        <v>310.03700843700841</v>
      </c>
      <c r="P70" s="9"/>
    </row>
    <row r="71" spans="1:119">
      <c r="A71" s="12"/>
      <c r="B71" s="25">
        <v>381</v>
      </c>
      <c r="C71" s="20" t="s">
        <v>73</v>
      </c>
      <c r="D71" s="46">
        <v>713181</v>
      </c>
      <c r="E71" s="46">
        <v>67635</v>
      </c>
      <c r="F71" s="46">
        <v>1848651</v>
      </c>
      <c r="G71" s="46">
        <v>453930</v>
      </c>
      <c r="H71" s="46">
        <v>0</v>
      </c>
      <c r="I71" s="46">
        <v>0</v>
      </c>
      <c r="J71" s="46">
        <v>500000</v>
      </c>
      <c r="K71" s="46">
        <v>0</v>
      </c>
      <c r="L71" s="46">
        <v>0</v>
      </c>
      <c r="M71" s="46">
        <v>0</v>
      </c>
      <c r="N71" s="46">
        <f t="shared" si="16"/>
        <v>3583397</v>
      </c>
      <c r="O71" s="47">
        <f t="shared" si="14"/>
        <v>102.48525668525669</v>
      </c>
      <c r="P71" s="9"/>
    </row>
    <row r="72" spans="1:119">
      <c r="A72" s="12"/>
      <c r="B72" s="25">
        <v>384</v>
      </c>
      <c r="C72" s="20" t="s">
        <v>74</v>
      </c>
      <c r="D72" s="46">
        <v>0</v>
      </c>
      <c r="E72" s="46">
        <v>0</v>
      </c>
      <c r="F72" s="46">
        <v>0</v>
      </c>
      <c r="G72" s="46">
        <v>51000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51000</v>
      </c>
      <c r="O72" s="47">
        <f t="shared" si="14"/>
        <v>1.4586014586014586</v>
      </c>
      <c r="P72" s="9"/>
    </row>
    <row r="73" spans="1:119">
      <c r="A73" s="12"/>
      <c r="B73" s="25">
        <v>385</v>
      </c>
      <c r="C73" s="20" t="s">
        <v>99</v>
      </c>
      <c r="D73" s="46">
        <v>0</v>
      </c>
      <c r="E73" s="46">
        <v>0</v>
      </c>
      <c r="F73" s="46">
        <v>5900000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5900000</v>
      </c>
      <c r="O73" s="47">
        <f t="shared" si="14"/>
        <v>168.74016874016874</v>
      </c>
      <c r="P73" s="9"/>
    </row>
    <row r="74" spans="1:119" ht="15.75" thickBot="1">
      <c r="A74" s="12"/>
      <c r="B74" s="25">
        <v>389.8</v>
      </c>
      <c r="C74" s="20" t="s">
        <v>125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1306047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1306047</v>
      </c>
      <c r="O74" s="47">
        <f t="shared" si="14"/>
        <v>37.352981552981554</v>
      </c>
      <c r="P74" s="9"/>
    </row>
    <row r="75" spans="1:119" ht="16.5" thickBot="1">
      <c r="A75" s="14" t="s">
        <v>60</v>
      </c>
      <c r="B75" s="23"/>
      <c r="C75" s="22"/>
      <c r="D75" s="15">
        <f t="shared" ref="D75:M75" si="17">SUM(D5,D15,D30,D42,D53,D60,D70)</f>
        <v>22238935</v>
      </c>
      <c r="E75" s="15">
        <f t="shared" si="17"/>
        <v>7545942</v>
      </c>
      <c r="F75" s="15">
        <f t="shared" si="17"/>
        <v>8297080</v>
      </c>
      <c r="G75" s="15">
        <f t="shared" si="17"/>
        <v>2550256</v>
      </c>
      <c r="H75" s="15">
        <f t="shared" si="17"/>
        <v>0</v>
      </c>
      <c r="I75" s="15">
        <f t="shared" si="17"/>
        <v>13167747</v>
      </c>
      <c r="J75" s="15">
        <f t="shared" si="17"/>
        <v>2503018</v>
      </c>
      <c r="K75" s="15">
        <f t="shared" si="17"/>
        <v>4676883</v>
      </c>
      <c r="L75" s="15">
        <f t="shared" si="17"/>
        <v>0</v>
      </c>
      <c r="M75" s="15">
        <f t="shared" si="17"/>
        <v>0</v>
      </c>
      <c r="N75" s="15">
        <f t="shared" si="16"/>
        <v>60979861</v>
      </c>
      <c r="O75" s="38">
        <f t="shared" si="14"/>
        <v>1744.0257686257687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20" t="s">
        <v>126</v>
      </c>
      <c r="M77" s="120"/>
      <c r="N77" s="120"/>
      <c r="O77" s="43">
        <v>34965</v>
      </c>
    </row>
    <row r="78" spans="1:119">
      <c r="A78" s="121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9"/>
    </row>
    <row r="79" spans="1:119" ht="15.75" customHeight="1" thickBot="1">
      <c r="A79" s="122" t="s">
        <v>90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13016731</v>
      </c>
      <c r="E5" s="27">
        <f t="shared" si="0"/>
        <v>1263725</v>
      </c>
      <c r="F5" s="27">
        <f t="shared" si="0"/>
        <v>542049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525602</v>
      </c>
      <c r="L5" s="27">
        <f t="shared" si="0"/>
        <v>0</v>
      </c>
      <c r="M5" s="27">
        <f t="shared" si="0"/>
        <v>0</v>
      </c>
      <c r="N5" s="28">
        <f>SUM(D5:M5)</f>
        <v>15348107</v>
      </c>
      <c r="O5" s="33">
        <f t="shared" ref="O5:O36" si="1">(N5/O$72)</f>
        <v>443.9333294767593</v>
      </c>
      <c r="P5" s="6"/>
    </row>
    <row r="6" spans="1:133">
      <c r="A6" s="12"/>
      <c r="B6" s="25">
        <v>311</v>
      </c>
      <c r="C6" s="20" t="s">
        <v>3</v>
      </c>
      <c r="D6" s="46">
        <v>8582728</v>
      </c>
      <c r="E6" s="46">
        <v>0</v>
      </c>
      <c r="F6" s="46">
        <v>542049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9124777</v>
      </c>
      <c r="O6" s="47">
        <f t="shared" si="1"/>
        <v>263.92783385879153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738123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738123</v>
      </c>
      <c r="O7" s="47">
        <f t="shared" si="1"/>
        <v>21.349694848581262</v>
      </c>
      <c r="P7" s="9"/>
    </row>
    <row r="8" spans="1:133">
      <c r="A8" s="12"/>
      <c r="B8" s="25">
        <v>312.51</v>
      </c>
      <c r="C8" s="20" t="s">
        <v>97</v>
      </c>
      <c r="D8" s="46">
        <v>0</v>
      </c>
      <c r="E8" s="46">
        <v>273592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273592</v>
      </c>
      <c r="L8" s="46">
        <v>0</v>
      </c>
      <c r="M8" s="46">
        <v>0</v>
      </c>
      <c r="N8" s="46">
        <f>SUM(D8:M8)</f>
        <v>547184</v>
      </c>
      <c r="O8" s="47">
        <f t="shared" si="1"/>
        <v>15.826916958320076</v>
      </c>
      <c r="P8" s="9"/>
    </row>
    <row r="9" spans="1:133">
      <c r="A9" s="12"/>
      <c r="B9" s="25">
        <v>312.52</v>
      </c>
      <c r="C9" s="20" t="s">
        <v>83</v>
      </c>
      <c r="D9" s="46">
        <v>0</v>
      </c>
      <c r="E9" s="46">
        <v>252010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252010</v>
      </c>
      <c r="L9" s="46">
        <v>0</v>
      </c>
      <c r="M9" s="46">
        <v>0</v>
      </c>
      <c r="N9" s="46">
        <f>SUM(D9:M9)</f>
        <v>504020</v>
      </c>
      <c r="O9" s="47">
        <f t="shared" si="1"/>
        <v>14.578428253261215</v>
      </c>
      <c r="P9" s="9"/>
    </row>
    <row r="10" spans="1:133">
      <c r="A10" s="12"/>
      <c r="B10" s="25">
        <v>314.10000000000002</v>
      </c>
      <c r="C10" s="20" t="s">
        <v>12</v>
      </c>
      <c r="D10" s="46">
        <v>2232423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2232423</v>
      </c>
      <c r="O10" s="47">
        <f t="shared" si="1"/>
        <v>64.571283949903105</v>
      </c>
      <c r="P10" s="9"/>
    </row>
    <row r="11" spans="1:133">
      <c r="A11" s="12"/>
      <c r="B11" s="25">
        <v>314.3</v>
      </c>
      <c r="C11" s="20" t="s">
        <v>13</v>
      </c>
      <c r="D11" s="46">
        <v>518475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518475</v>
      </c>
      <c r="O11" s="47">
        <f t="shared" si="1"/>
        <v>14.996529083388772</v>
      </c>
      <c r="P11" s="9"/>
    </row>
    <row r="12" spans="1:133">
      <c r="A12" s="12"/>
      <c r="B12" s="25">
        <v>314.8</v>
      </c>
      <c r="C12" s="20" t="s">
        <v>14</v>
      </c>
      <c r="D12" s="46">
        <v>58738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58738</v>
      </c>
      <c r="O12" s="47">
        <f t="shared" si="1"/>
        <v>1.698955832586122</v>
      </c>
      <c r="P12" s="9"/>
    </row>
    <row r="13" spans="1:133">
      <c r="A13" s="12"/>
      <c r="B13" s="25">
        <v>315</v>
      </c>
      <c r="C13" s="20" t="s">
        <v>15</v>
      </c>
      <c r="D13" s="46">
        <v>1490234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1490234</v>
      </c>
      <c r="O13" s="47">
        <f t="shared" si="1"/>
        <v>43.103982876811386</v>
      </c>
      <c r="P13" s="9"/>
    </row>
    <row r="14" spans="1:133">
      <c r="A14" s="12"/>
      <c r="B14" s="25">
        <v>316</v>
      </c>
      <c r="C14" s="20" t="s">
        <v>16</v>
      </c>
      <c r="D14" s="46">
        <v>134133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134133</v>
      </c>
      <c r="O14" s="47">
        <f t="shared" si="1"/>
        <v>3.8797038151158421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2321436</v>
      </c>
      <c r="E15" s="32">
        <f t="shared" si="3"/>
        <v>1493648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3815084</v>
      </c>
      <c r="O15" s="45">
        <f t="shared" si="1"/>
        <v>110.3486535735979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689641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689641</v>
      </c>
      <c r="O16" s="47">
        <f t="shared" si="1"/>
        <v>19.947386689034797</v>
      </c>
      <c r="P16" s="9"/>
    </row>
    <row r="17" spans="1:16">
      <c r="A17" s="12"/>
      <c r="B17" s="25">
        <v>323.10000000000002</v>
      </c>
      <c r="C17" s="20" t="s">
        <v>18</v>
      </c>
      <c r="D17" s="46">
        <v>2094897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2094897</v>
      </c>
      <c r="O17" s="47">
        <f t="shared" si="1"/>
        <v>60.59343996760478</v>
      </c>
      <c r="P17" s="9"/>
    </row>
    <row r="18" spans="1:16">
      <c r="A18" s="12"/>
      <c r="B18" s="25">
        <v>323.39999999999998</v>
      </c>
      <c r="C18" s="20" t="s">
        <v>19</v>
      </c>
      <c r="D18" s="46">
        <v>5266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5266</v>
      </c>
      <c r="O18" s="47">
        <f t="shared" si="1"/>
        <v>0.1523153906227403</v>
      </c>
      <c r="P18" s="9"/>
    </row>
    <row r="19" spans="1:16">
      <c r="A19" s="12"/>
      <c r="B19" s="25">
        <v>323.7</v>
      </c>
      <c r="C19" s="20" t="s">
        <v>21</v>
      </c>
      <c r="D19" s="46">
        <v>209325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209325</v>
      </c>
      <c r="O19" s="47">
        <f t="shared" si="1"/>
        <v>6.0545801637115666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109794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109794</v>
      </c>
      <c r="O20" s="47">
        <f t="shared" si="1"/>
        <v>3.1757151534434387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55190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55190</v>
      </c>
      <c r="O21" s="47">
        <f t="shared" si="1"/>
        <v>1.5963323981141353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182700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182700</v>
      </c>
      <c r="O22" s="47">
        <f t="shared" si="1"/>
        <v>5.2844705405952626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146222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146222</v>
      </c>
      <c r="O23" s="47">
        <f t="shared" si="1"/>
        <v>4.2293697393920109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183570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183570</v>
      </c>
      <c r="O24" s="47">
        <f t="shared" si="1"/>
        <v>5.3096346860266683</v>
      </c>
      <c r="P24" s="9"/>
    </row>
    <row r="25" spans="1:16">
      <c r="A25" s="12"/>
      <c r="B25" s="25">
        <v>324.70999999999998</v>
      </c>
      <c r="C25" s="20" t="s">
        <v>27</v>
      </c>
      <c r="D25" s="46">
        <v>0</v>
      </c>
      <c r="E25" s="46">
        <v>79866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79866</v>
      </c>
      <c r="O25" s="47">
        <f t="shared" si="1"/>
        <v>2.3100685506030718</v>
      </c>
      <c r="P25" s="9"/>
    </row>
    <row r="26" spans="1:16">
      <c r="A26" s="12"/>
      <c r="B26" s="25">
        <v>324.72000000000003</v>
      </c>
      <c r="C26" s="20" t="s">
        <v>28</v>
      </c>
      <c r="D26" s="46">
        <v>0</v>
      </c>
      <c r="E26" s="46">
        <v>46665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46665</v>
      </c>
      <c r="O26" s="47">
        <f t="shared" si="1"/>
        <v>1.34975269719145</v>
      </c>
      <c r="P26" s="9"/>
    </row>
    <row r="27" spans="1:16">
      <c r="A27" s="12"/>
      <c r="B27" s="25">
        <v>325.10000000000002</v>
      </c>
      <c r="C27" s="20" t="s">
        <v>29</v>
      </c>
      <c r="D27" s="46">
        <v>462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462</v>
      </c>
      <c r="O27" s="47">
        <f t="shared" si="1"/>
        <v>1.3363028953229399E-2</v>
      </c>
      <c r="P27" s="9"/>
    </row>
    <row r="28" spans="1:16">
      <c r="A28" s="12"/>
      <c r="B28" s="25">
        <v>329</v>
      </c>
      <c r="C28" s="20" t="s">
        <v>30</v>
      </c>
      <c r="D28" s="46">
        <v>11486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11486</v>
      </c>
      <c r="O28" s="47">
        <f t="shared" si="1"/>
        <v>0.3322245683047465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SUM(D30:D40)</f>
        <v>2933694</v>
      </c>
      <c r="E29" s="32">
        <f t="shared" si="5"/>
        <v>903882</v>
      </c>
      <c r="F29" s="32">
        <f t="shared" si="5"/>
        <v>0</v>
      </c>
      <c r="G29" s="32">
        <f t="shared" si="5"/>
        <v>413564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4251140</v>
      </c>
      <c r="O29" s="45">
        <f t="shared" si="1"/>
        <v>122.96127035547971</v>
      </c>
      <c r="P29" s="10"/>
    </row>
    <row r="30" spans="1:16">
      <c r="A30" s="12"/>
      <c r="B30" s="25">
        <v>331.2</v>
      </c>
      <c r="C30" s="20" t="s">
        <v>31</v>
      </c>
      <c r="D30" s="46">
        <v>56508</v>
      </c>
      <c r="E30" s="46">
        <v>61517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118025</v>
      </c>
      <c r="O30" s="47">
        <f t="shared" si="1"/>
        <v>3.4137911086686143</v>
      </c>
      <c r="P30" s="9"/>
    </row>
    <row r="31" spans="1:16">
      <c r="A31" s="12"/>
      <c r="B31" s="25">
        <v>331.5</v>
      </c>
      <c r="C31" s="20" t="s">
        <v>93</v>
      </c>
      <c r="D31" s="46">
        <v>0</v>
      </c>
      <c r="E31" s="46">
        <v>0</v>
      </c>
      <c r="F31" s="46">
        <v>0</v>
      </c>
      <c r="G31" s="46">
        <v>-6955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-6955</v>
      </c>
      <c r="O31" s="47">
        <f t="shared" si="1"/>
        <v>-0.20116854192578024</v>
      </c>
      <c r="P31" s="9"/>
    </row>
    <row r="32" spans="1:16">
      <c r="A32" s="12"/>
      <c r="B32" s="25">
        <v>334.49</v>
      </c>
      <c r="C32" s="20" t="s">
        <v>34</v>
      </c>
      <c r="D32" s="46">
        <v>79816</v>
      </c>
      <c r="E32" s="46">
        <v>842365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922181</v>
      </c>
      <c r="O32" s="47">
        <f t="shared" si="1"/>
        <v>26.673444595493592</v>
      </c>
      <c r="P32" s="9"/>
    </row>
    <row r="33" spans="1:16">
      <c r="A33" s="12"/>
      <c r="B33" s="25">
        <v>334.5</v>
      </c>
      <c r="C33" s="20" t="s">
        <v>98</v>
      </c>
      <c r="D33" s="46">
        <v>0</v>
      </c>
      <c r="E33" s="46">
        <v>0</v>
      </c>
      <c r="F33" s="46">
        <v>0</v>
      </c>
      <c r="G33" s="46">
        <v>112116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112116</v>
      </c>
      <c r="O33" s="47">
        <f t="shared" si="1"/>
        <v>3.2428773898707082</v>
      </c>
      <c r="P33" s="9"/>
    </row>
    <row r="34" spans="1:16">
      <c r="A34" s="12"/>
      <c r="B34" s="25">
        <v>335.12</v>
      </c>
      <c r="C34" s="20" t="s">
        <v>35</v>
      </c>
      <c r="D34" s="46">
        <v>778592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778592</v>
      </c>
      <c r="O34" s="47">
        <f t="shared" si="1"/>
        <v>22.520232551412953</v>
      </c>
      <c r="P34" s="9"/>
    </row>
    <row r="35" spans="1:16">
      <c r="A35" s="12"/>
      <c r="B35" s="25">
        <v>335.14</v>
      </c>
      <c r="C35" s="20" t="s">
        <v>36</v>
      </c>
      <c r="D35" s="46">
        <v>5169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5169</v>
      </c>
      <c r="O35" s="47">
        <f t="shared" si="1"/>
        <v>0.14950973302866399</v>
      </c>
      <c r="P35" s="9"/>
    </row>
    <row r="36" spans="1:16">
      <c r="A36" s="12"/>
      <c r="B36" s="25">
        <v>335.15</v>
      </c>
      <c r="C36" s="20" t="s">
        <v>37</v>
      </c>
      <c r="D36" s="46">
        <v>14870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14870</v>
      </c>
      <c r="O36" s="47">
        <f t="shared" si="1"/>
        <v>0.43010441674138777</v>
      </c>
      <c r="P36" s="9"/>
    </row>
    <row r="37" spans="1:16">
      <c r="A37" s="12"/>
      <c r="B37" s="25">
        <v>335.18</v>
      </c>
      <c r="C37" s="20" t="s">
        <v>38</v>
      </c>
      <c r="D37" s="46">
        <v>1932546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1932546</v>
      </c>
      <c r="O37" s="47">
        <f t="shared" ref="O37:O68" si="7">(N37/O$72)</f>
        <v>55.897550111358576</v>
      </c>
      <c r="P37" s="9"/>
    </row>
    <row r="38" spans="1:16">
      <c r="A38" s="12"/>
      <c r="B38" s="25">
        <v>335.21</v>
      </c>
      <c r="C38" s="20" t="s">
        <v>39</v>
      </c>
      <c r="D38" s="46">
        <v>13670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13670</v>
      </c>
      <c r="O38" s="47">
        <f t="shared" si="7"/>
        <v>0.39539525062910363</v>
      </c>
      <c r="P38" s="9"/>
    </row>
    <row r="39" spans="1:16">
      <c r="A39" s="12"/>
      <c r="B39" s="25">
        <v>335.49</v>
      </c>
      <c r="C39" s="20" t="s">
        <v>40</v>
      </c>
      <c r="D39" s="46">
        <v>16239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16239</v>
      </c>
      <c r="O39" s="47">
        <f t="shared" si="7"/>
        <v>0.46970179041448529</v>
      </c>
      <c r="P39" s="9"/>
    </row>
    <row r="40" spans="1:16">
      <c r="A40" s="12"/>
      <c r="B40" s="25">
        <v>338</v>
      </c>
      <c r="C40" s="20" t="s">
        <v>42</v>
      </c>
      <c r="D40" s="46">
        <v>36284</v>
      </c>
      <c r="E40" s="46">
        <v>0</v>
      </c>
      <c r="F40" s="46">
        <v>0</v>
      </c>
      <c r="G40" s="46">
        <v>308403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344687</v>
      </c>
      <c r="O40" s="47">
        <f t="shared" si="7"/>
        <v>9.9698319497874071</v>
      </c>
      <c r="P40" s="9"/>
    </row>
    <row r="41" spans="1:16" ht="15.75">
      <c r="A41" s="29" t="s">
        <v>47</v>
      </c>
      <c r="B41" s="30"/>
      <c r="C41" s="31"/>
      <c r="D41" s="32">
        <f t="shared" ref="D41:M41" si="8">SUM(D42:D52)</f>
        <v>2163996</v>
      </c>
      <c r="E41" s="32">
        <f t="shared" si="8"/>
        <v>4078449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11521808</v>
      </c>
      <c r="J41" s="32">
        <f t="shared" si="8"/>
        <v>2077973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19842226</v>
      </c>
      <c r="O41" s="45">
        <f t="shared" si="7"/>
        <v>573.92259855956956</v>
      </c>
      <c r="P41" s="10"/>
    </row>
    <row r="42" spans="1:16">
      <c r="A42" s="12"/>
      <c r="B42" s="25">
        <v>341.2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2077973</v>
      </c>
      <c r="K42" s="46">
        <v>0</v>
      </c>
      <c r="L42" s="46">
        <v>0</v>
      </c>
      <c r="M42" s="46">
        <v>0</v>
      </c>
      <c r="N42" s="46">
        <f t="shared" ref="N42:N52" si="9">SUM(D42:M42)</f>
        <v>2077973</v>
      </c>
      <c r="O42" s="47">
        <f t="shared" si="7"/>
        <v>60.103925028201196</v>
      </c>
      <c r="P42" s="9"/>
    </row>
    <row r="43" spans="1:16">
      <c r="A43" s="12"/>
      <c r="B43" s="25">
        <v>341.9</v>
      </c>
      <c r="C43" s="20" t="s">
        <v>51</v>
      </c>
      <c r="D43" s="46">
        <v>137286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137286</v>
      </c>
      <c r="O43" s="47">
        <f t="shared" si="7"/>
        <v>3.9709021490758682</v>
      </c>
      <c r="P43" s="9"/>
    </row>
    <row r="44" spans="1:16">
      <c r="A44" s="12"/>
      <c r="B44" s="25">
        <v>342.1</v>
      </c>
      <c r="C44" s="20" t="s">
        <v>52</v>
      </c>
      <c r="D44" s="46">
        <v>142401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142401</v>
      </c>
      <c r="O44" s="47">
        <f t="shared" si="7"/>
        <v>4.1188499696294798</v>
      </c>
      <c r="P44" s="9"/>
    </row>
    <row r="45" spans="1:16">
      <c r="A45" s="12"/>
      <c r="B45" s="25">
        <v>342.2</v>
      </c>
      <c r="C45" s="20" t="s">
        <v>53</v>
      </c>
      <c r="D45" s="46">
        <v>27653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27653</v>
      </c>
      <c r="O45" s="47">
        <f t="shared" si="7"/>
        <v>0.79984380875249472</v>
      </c>
      <c r="P45" s="9"/>
    </row>
    <row r="46" spans="1:16">
      <c r="A46" s="12"/>
      <c r="B46" s="25">
        <v>342.6</v>
      </c>
      <c r="C46" s="20" t="s">
        <v>54</v>
      </c>
      <c r="D46" s="46">
        <v>551520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551520</v>
      </c>
      <c r="O46" s="47">
        <f t="shared" si="7"/>
        <v>15.952332745205796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2580936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2580936</v>
      </c>
      <c r="O47" s="47">
        <f t="shared" si="7"/>
        <v>74.651780290978508</v>
      </c>
      <c r="P47" s="9"/>
    </row>
    <row r="48" spans="1:16">
      <c r="A48" s="12"/>
      <c r="B48" s="25">
        <v>343.6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11521808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11521808</v>
      </c>
      <c r="O48" s="47">
        <f t="shared" si="7"/>
        <v>333.26028982153701</v>
      </c>
      <c r="P48" s="9"/>
    </row>
    <row r="49" spans="1:16">
      <c r="A49" s="12"/>
      <c r="B49" s="25">
        <v>343.9</v>
      </c>
      <c r="C49" s="20" t="s">
        <v>57</v>
      </c>
      <c r="D49" s="46">
        <v>6602</v>
      </c>
      <c r="E49" s="46">
        <v>1497206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1503808</v>
      </c>
      <c r="O49" s="47">
        <f t="shared" si="7"/>
        <v>43.496601394151504</v>
      </c>
      <c r="P49" s="9"/>
    </row>
    <row r="50" spans="1:16">
      <c r="A50" s="12"/>
      <c r="B50" s="25">
        <v>344.9</v>
      </c>
      <c r="C50" s="20" t="s">
        <v>58</v>
      </c>
      <c r="D50" s="46">
        <v>0</v>
      </c>
      <c r="E50" s="46">
        <v>307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307</v>
      </c>
      <c r="O50" s="47">
        <f t="shared" si="7"/>
        <v>8.8797616637260289E-3</v>
      </c>
      <c r="P50" s="9"/>
    </row>
    <row r="51" spans="1:16">
      <c r="A51" s="12"/>
      <c r="B51" s="25">
        <v>347.2</v>
      </c>
      <c r="C51" s="20" t="s">
        <v>59</v>
      </c>
      <c r="D51" s="46">
        <v>1160613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1160613</v>
      </c>
      <c r="O51" s="47">
        <f t="shared" si="7"/>
        <v>33.569924507563705</v>
      </c>
      <c r="P51" s="9"/>
    </row>
    <row r="52" spans="1:16">
      <c r="A52" s="12"/>
      <c r="B52" s="25">
        <v>349</v>
      </c>
      <c r="C52" s="20" t="s">
        <v>1</v>
      </c>
      <c r="D52" s="46">
        <v>137921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137921</v>
      </c>
      <c r="O52" s="47">
        <f t="shared" si="7"/>
        <v>3.9892690828102855</v>
      </c>
      <c r="P52" s="9"/>
    </row>
    <row r="53" spans="1:16" ht="15.75">
      <c r="A53" s="29" t="s">
        <v>48</v>
      </c>
      <c r="B53" s="30"/>
      <c r="C53" s="31"/>
      <c r="D53" s="32">
        <f t="shared" ref="D53:M53" si="10">SUM(D54:D57)</f>
        <v>147967</v>
      </c>
      <c r="E53" s="32">
        <f t="shared" si="10"/>
        <v>21542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59" si="11">SUM(D53:M53)</f>
        <v>169509</v>
      </c>
      <c r="O53" s="45">
        <f t="shared" si="7"/>
        <v>4.9029300321059788</v>
      </c>
      <c r="P53" s="10"/>
    </row>
    <row r="54" spans="1:16">
      <c r="A54" s="13"/>
      <c r="B54" s="39">
        <v>351.1</v>
      </c>
      <c r="C54" s="21" t="s">
        <v>62</v>
      </c>
      <c r="D54" s="46">
        <v>96872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96872</v>
      </c>
      <c r="O54" s="47">
        <f t="shared" si="7"/>
        <v>2.8019552830243253</v>
      </c>
      <c r="P54" s="9"/>
    </row>
    <row r="55" spans="1:16">
      <c r="A55" s="13"/>
      <c r="B55" s="39">
        <v>354</v>
      </c>
      <c r="C55" s="21" t="s">
        <v>63</v>
      </c>
      <c r="D55" s="46">
        <v>41996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41996</v>
      </c>
      <c r="O55" s="47">
        <f t="shared" si="7"/>
        <v>1.214705116709571</v>
      </c>
      <c r="P55" s="9"/>
    </row>
    <row r="56" spans="1:16">
      <c r="A56" s="13"/>
      <c r="B56" s="39">
        <v>356</v>
      </c>
      <c r="C56" s="21" t="s">
        <v>64</v>
      </c>
      <c r="D56" s="46">
        <v>0</v>
      </c>
      <c r="E56" s="46">
        <v>21517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21517</v>
      </c>
      <c r="O56" s="47">
        <f t="shared" si="7"/>
        <v>0.62236427269834838</v>
      </c>
      <c r="P56" s="9"/>
    </row>
    <row r="57" spans="1:16">
      <c r="A57" s="13"/>
      <c r="B57" s="39">
        <v>359</v>
      </c>
      <c r="C57" s="21" t="s">
        <v>65</v>
      </c>
      <c r="D57" s="46">
        <v>9099</v>
      </c>
      <c r="E57" s="46">
        <v>25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9124</v>
      </c>
      <c r="O57" s="47">
        <f t="shared" si="7"/>
        <v>0.26390535967373385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SUM(D59:D65)</f>
        <v>503022</v>
      </c>
      <c r="E58" s="32">
        <f t="shared" si="12"/>
        <v>82396</v>
      </c>
      <c r="F58" s="32">
        <f t="shared" si="12"/>
        <v>3533</v>
      </c>
      <c r="G58" s="32">
        <f t="shared" si="12"/>
        <v>221958</v>
      </c>
      <c r="H58" s="32">
        <f t="shared" si="12"/>
        <v>0</v>
      </c>
      <c r="I58" s="32">
        <f t="shared" si="12"/>
        <v>371591</v>
      </c>
      <c r="J58" s="32">
        <f t="shared" si="12"/>
        <v>11971</v>
      </c>
      <c r="K58" s="32">
        <f t="shared" si="12"/>
        <v>4845533</v>
      </c>
      <c r="L58" s="32">
        <f t="shared" si="12"/>
        <v>0</v>
      </c>
      <c r="M58" s="32">
        <f t="shared" si="12"/>
        <v>0</v>
      </c>
      <c r="N58" s="32">
        <f t="shared" si="11"/>
        <v>6040004</v>
      </c>
      <c r="O58" s="45">
        <f t="shared" si="7"/>
        <v>174.70291846238393</v>
      </c>
      <c r="P58" s="10"/>
    </row>
    <row r="59" spans="1:16">
      <c r="A59" s="12"/>
      <c r="B59" s="25">
        <v>361.1</v>
      </c>
      <c r="C59" s="20" t="s">
        <v>66</v>
      </c>
      <c r="D59" s="46">
        <v>84652</v>
      </c>
      <c r="E59" s="46">
        <v>80870</v>
      </c>
      <c r="F59" s="46">
        <v>3533</v>
      </c>
      <c r="G59" s="46">
        <v>204251</v>
      </c>
      <c r="H59" s="46">
        <v>0</v>
      </c>
      <c r="I59" s="46">
        <v>139722</v>
      </c>
      <c r="J59" s="46">
        <v>11971</v>
      </c>
      <c r="K59" s="46">
        <v>583406</v>
      </c>
      <c r="L59" s="46">
        <v>0</v>
      </c>
      <c r="M59" s="46">
        <v>0</v>
      </c>
      <c r="N59" s="46">
        <f t="shared" si="11"/>
        <v>1108405</v>
      </c>
      <c r="O59" s="47">
        <f t="shared" si="7"/>
        <v>32.059844387238599</v>
      </c>
      <c r="P59" s="9"/>
    </row>
    <row r="60" spans="1:16">
      <c r="A60" s="12"/>
      <c r="B60" s="25">
        <v>361.3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2782120</v>
      </c>
      <c r="L60" s="46">
        <v>0</v>
      </c>
      <c r="M60" s="46">
        <v>0</v>
      </c>
      <c r="N60" s="46">
        <f t="shared" ref="N60:N65" si="13">SUM(D60:M60)</f>
        <v>2782120</v>
      </c>
      <c r="O60" s="47">
        <f t="shared" si="7"/>
        <v>80.470887686923319</v>
      </c>
      <c r="P60" s="9"/>
    </row>
    <row r="61" spans="1:16">
      <c r="A61" s="12"/>
      <c r="B61" s="25">
        <v>362</v>
      </c>
      <c r="C61" s="20" t="s">
        <v>68</v>
      </c>
      <c r="D61" s="46">
        <v>119306</v>
      </c>
      <c r="E61" s="46">
        <v>0</v>
      </c>
      <c r="F61" s="46">
        <v>0</v>
      </c>
      <c r="G61" s="46">
        <v>16252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135558</v>
      </c>
      <c r="O61" s="47">
        <f t="shared" si="7"/>
        <v>3.9209209498741791</v>
      </c>
      <c r="P61" s="9"/>
    </row>
    <row r="62" spans="1:16">
      <c r="A62" s="12"/>
      <c r="B62" s="25">
        <v>364</v>
      </c>
      <c r="C62" s="20" t="s">
        <v>69</v>
      </c>
      <c r="D62" s="46">
        <v>30725</v>
      </c>
      <c r="E62" s="46">
        <v>0</v>
      </c>
      <c r="F62" s="46">
        <v>0</v>
      </c>
      <c r="G62" s="46">
        <v>0</v>
      </c>
      <c r="H62" s="46">
        <v>0</v>
      </c>
      <c r="I62" s="46">
        <v>3394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3"/>
        <v>34119</v>
      </c>
      <c r="O62" s="47">
        <f t="shared" si="7"/>
        <v>0.98686836548751922</v>
      </c>
      <c r="P62" s="9"/>
    </row>
    <row r="63" spans="1:16">
      <c r="A63" s="12"/>
      <c r="B63" s="25">
        <v>366</v>
      </c>
      <c r="C63" s="20" t="s">
        <v>70</v>
      </c>
      <c r="D63" s="46">
        <v>218466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218466</v>
      </c>
      <c r="O63" s="47">
        <f t="shared" si="7"/>
        <v>6.3189772365718913</v>
      </c>
      <c r="P63" s="9"/>
    </row>
    <row r="64" spans="1:16">
      <c r="A64" s="12"/>
      <c r="B64" s="25">
        <v>368</v>
      </c>
      <c r="C64" s="20" t="s">
        <v>71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1480007</v>
      </c>
      <c r="L64" s="46">
        <v>0</v>
      </c>
      <c r="M64" s="46">
        <v>0</v>
      </c>
      <c r="N64" s="46">
        <f t="shared" si="13"/>
        <v>1480007</v>
      </c>
      <c r="O64" s="47">
        <f t="shared" si="7"/>
        <v>42.808174008619446</v>
      </c>
      <c r="P64" s="9"/>
    </row>
    <row r="65" spans="1:119">
      <c r="A65" s="12"/>
      <c r="B65" s="25">
        <v>369.9</v>
      </c>
      <c r="C65" s="20" t="s">
        <v>72</v>
      </c>
      <c r="D65" s="46">
        <v>49873</v>
      </c>
      <c r="E65" s="46">
        <v>1526</v>
      </c>
      <c r="F65" s="46">
        <v>0</v>
      </c>
      <c r="G65" s="46">
        <v>1455</v>
      </c>
      <c r="H65" s="46">
        <v>0</v>
      </c>
      <c r="I65" s="46">
        <v>228475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281329</v>
      </c>
      <c r="O65" s="47">
        <f t="shared" si="7"/>
        <v>8.1372458276689894</v>
      </c>
      <c r="P65" s="9"/>
    </row>
    <row r="66" spans="1:119" ht="15.75">
      <c r="A66" s="29" t="s">
        <v>49</v>
      </c>
      <c r="B66" s="30"/>
      <c r="C66" s="31"/>
      <c r="D66" s="32">
        <f t="shared" ref="D66:M66" si="14">SUM(D67:D69)</f>
        <v>638230</v>
      </c>
      <c r="E66" s="32">
        <f t="shared" si="14"/>
        <v>0</v>
      </c>
      <c r="F66" s="32">
        <f t="shared" si="14"/>
        <v>19073394</v>
      </c>
      <c r="G66" s="32">
        <f t="shared" si="14"/>
        <v>534121</v>
      </c>
      <c r="H66" s="32">
        <f t="shared" si="14"/>
        <v>0</v>
      </c>
      <c r="I66" s="32">
        <f t="shared" si="14"/>
        <v>921103</v>
      </c>
      <c r="J66" s="32">
        <f t="shared" si="14"/>
        <v>500000</v>
      </c>
      <c r="K66" s="32">
        <f t="shared" si="14"/>
        <v>0</v>
      </c>
      <c r="L66" s="32">
        <f t="shared" si="14"/>
        <v>0</v>
      </c>
      <c r="M66" s="32">
        <f t="shared" si="14"/>
        <v>0</v>
      </c>
      <c r="N66" s="32">
        <f>SUM(D66:M66)</f>
        <v>21666848</v>
      </c>
      <c r="O66" s="45">
        <f t="shared" si="7"/>
        <v>626.69852196800969</v>
      </c>
      <c r="P66" s="9"/>
    </row>
    <row r="67" spans="1:119">
      <c r="A67" s="12"/>
      <c r="B67" s="25">
        <v>381</v>
      </c>
      <c r="C67" s="20" t="s">
        <v>73</v>
      </c>
      <c r="D67" s="46">
        <v>638230</v>
      </c>
      <c r="E67" s="46">
        <v>0</v>
      </c>
      <c r="F67" s="46">
        <v>2187394</v>
      </c>
      <c r="G67" s="46">
        <v>534121</v>
      </c>
      <c r="H67" s="46">
        <v>0</v>
      </c>
      <c r="I67" s="46">
        <v>0</v>
      </c>
      <c r="J67" s="46">
        <v>500000</v>
      </c>
      <c r="K67" s="46">
        <v>0</v>
      </c>
      <c r="L67" s="46">
        <v>0</v>
      </c>
      <c r="M67" s="46">
        <v>0</v>
      </c>
      <c r="N67" s="46">
        <f>SUM(D67:M67)</f>
        <v>3859745</v>
      </c>
      <c r="O67" s="47">
        <f t="shared" si="7"/>
        <v>111.64044196338183</v>
      </c>
      <c r="P67" s="9"/>
    </row>
    <row r="68" spans="1:119">
      <c r="A68" s="12"/>
      <c r="B68" s="25">
        <v>385</v>
      </c>
      <c r="C68" s="20" t="s">
        <v>99</v>
      </c>
      <c r="D68" s="46">
        <v>0</v>
      </c>
      <c r="E68" s="46">
        <v>0</v>
      </c>
      <c r="F68" s="46">
        <v>16886000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16886000</v>
      </c>
      <c r="O68" s="47">
        <f t="shared" si="7"/>
        <v>488.41581581002515</v>
      </c>
      <c r="P68" s="9"/>
    </row>
    <row r="69" spans="1:119" ht="15.75" thickBot="1">
      <c r="A69" s="12"/>
      <c r="B69" s="25">
        <v>389.8</v>
      </c>
      <c r="C69" s="20" t="s">
        <v>75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921103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921103</v>
      </c>
      <c r="O69" s="47">
        <f>(N69/O$72)</f>
        <v>26.642264194602724</v>
      </c>
      <c r="P69" s="9"/>
    </row>
    <row r="70" spans="1:119" ht="16.5" thickBot="1">
      <c r="A70" s="14" t="s">
        <v>60</v>
      </c>
      <c r="B70" s="23"/>
      <c r="C70" s="22"/>
      <c r="D70" s="15">
        <f t="shared" ref="D70:M70" si="15">SUM(D5,D15,D29,D41,D53,D58,D66)</f>
        <v>21725076</v>
      </c>
      <c r="E70" s="15">
        <f t="shared" si="15"/>
        <v>7843642</v>
      </c>
      <c r="F70" s="15">
        <f t="shared" si="15"/>
        <v>19618976</v>
      </c>
      <c r="G70" s="15">
        <f t="shared" si="15"/>
        <v>1169643</v>
      </c>
      <c r="H70" s="15">
        <f t="shared" si="15"/>
        <v>0</v>
      </c>
      <c r="I70" s="15">
        <f t="shared" si="15"/>
        <v>12814502</v>
      </c>
      <c r="J70" s="15">
        <f t="shared" si="15"/>
        <v>2589944</v>
      </c>
      <c r="K70" s="15">
        <f t="shared" si="15"/>
        <v>5371135</v>
      </c>
      <c r="L70" s="15">
        <f t="shared" si="15"/>
        <v>0</v>
      </c>
      <c r="M70" s="15">
        <f t="shared" si="15"/>
        <v>0</v>
      </c>
      <c r="N70" s="15">
        <f>SUM(D70:M70)</f>
        <v>71132918</v>
      </c>
      <c r="O70" s="38">
        <f>(N70/O$72)</f>
        <v>2057.4702224279063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20" t="s">
        <v>100</v>
      </c>
      <c r="M72" s="120"/>
      <c r="N72" s="120"/>
      <c r="O72" s="43">
        <v>34573</v>
      </c>
    </row>
    <row r="73" spans="1:119">
      <c r="A73" s="121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9"/>
    </row>
    <row r="74" spans="1:119" ht="15.75" customHeight="1" thickBot="1">
      <c r="A74" s="122" t="s">
        <v>90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2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7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91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13694600</v>
      </c>
      <c r="E5" s="27">
        <f t="shared" si="0"/>
        <v>1345555</v>
      </c>
      <c r="F5" s="27">
        <f t="shared" si="0"/>
        <v>540991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484721</v>
      </c>
      <c r="L5" s="27">
        <f t="shared" si="0"/>
        <v>0</v>
      </c>
      <c r="M5" s="27">
        <f t="shared" si="0"/>
        <v>0</v>
      </c>
      <c r="N5" s="28">
        <f>SUM(D5:M5)</f>
        <v>16065867</v>
      </c>
      <c r="O5" s="33">
        <f t="shared" ref="O5:O36" si="1">(N5/O$72)</f>
        <v>475.11066094928287</v>
      </c>
      <c r="P5" s="6"/>
    </row>
    <row r="6" spans="1:133">
      <c r="A6" s="12"/>
      <c r="B6" s="25">
        <v>311</v>
      </c>
      <c r="C6" s="20" t="s">
        <v>3</v>
      </c>
      <c r="D6" s="46">
        <v>9038759</v>
      </c>
      <c r="E6" s="46">
        <v>0</v>
      </c>
      <c r="F6" s="46">
        <v>540991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9579750</v>
      </c>
      <c r="O6" s="47">
        <f t="shared" si="1"/>
        <v>283.29883187934348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860834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860834</v>
      </c>
      <c r="O7" s="47">
        <f t="shared" si="1"/>
        <v>25.457163980482033</v>
      </c>
      <c r="P7" s="9"/>
    </row>
    <row r="8" spans="1:133">
      <c r="A8" s="12"/>
      <c r="B8" s="25">
        <v>312.52</v>
      </c>
      <c r="C8" s="20" t="s">
        <v>83</v>
      </c>
      <c r="D8" s="46">
        <v>0</v>
      </c>
      <c r="E8" s="46">
        <v>484721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484721</v>
      </c>
      <c r="L8" s="46">
        <v>0</v>
      </c>
      <c r="M8" s="46">
        <v>0</v>
      </c>
      <c r="N8" s="46">
        <f>SUM(D8:M8)</f>
        <v>969442</v>
      </c>
      <c r="O8" s="47">
        <f t="shared" si="1"/>
        <v>28.66899305042141</v>
      </c>
      <c r="P8" s="9"/>
    </row>
    <row r="9" spans="1:133">
      <c r="A9" s="12"/>
      <c r="B9" s="25">
        <v>314.10000000000002</v>
      </c>
      <c r="C9" s="20" t="s">
        <v>12</v>
      </c>
      <c r="D9" s="46">
        <v>2382520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2382520</v>
      </c>
      <c r="O9" s="47">
        <f t="shared" si="1"/>
        <v>70.457489279905374</v>
      </c>
      <c r="P9" s="9"/>
    </row>
    <row r="10" spans="1:133">
      <c r="A10" s="12"/>
      <c r="B10" s="25">
        <v>314.3</v>
      </c>
      <c r="C10" s="20" t="s">
        <v>13</v>
      </c>
      <c r="D10" s="46">
        <v>529806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529806</v>
      </c>
      <c r="O10" s="47">
        <f t="shared" si="1"/>
        <v>15.667780570752624</v>
      </c>
      <c r="P10" s="9"/>
    </row>
    <row r="11" spans="1:133">
      <c r="A11" s="12"/>
      <c r="B11" s="25">
        <v>314.8</v>
      </c>
      <c r="C11" s="20" t="s">
        <v>14</v>
      </c>
      <c r="D11" s="46">
        <v>50364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50364</v>
      </c>
      <c r="O11" s="47">
        <f t="shared" si="1"/>
        <v>1.4893981960668343</v>
      </c>
      <c r="P11" s="9"/>
    </row>
    <row r="12" spans="1:133">
      <c r="A12" s="12"/>
      <c r="B12" s="25">
        <v>315</v>
      </c>
      <c r="C12" s="20" t="s">
        <v>15</v>
      </c>
      <c r="D12" s="46">
        <v>1538387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1538387</v>
      </c>
      <c r="O12" s="47">
        <f t="shared" si="1"/>
        <v>45.494218542067131</v>
      </c>
      <c r="P12" s="9"/>
    </row>
    <row r="13" spans="1:133">
      <c r="A13" s="12"/>
      <c r="B13" s="25">
        <v>316</v>
      </c>
      <c r="C13" s="20" t="s">
        <v>16</v>
      </c>
      <c r="D13" s="46">
        <v>154764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154764</v>
      </c>
      <c r="O13" s="47">
        <f t="shared" si="1"/>
        <v>4.5767854502439747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SUM(D15:D28)</f>
        <v>2393546</v>
      </c>
      <c r="E14" s="32">
        <f t="shared" si="3"/>
        <v>1544524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3938070</v>
      </c>
      <c r="O14" s="45">
        <f t="shared" si="1"/>
        <v>116.45926364039627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797738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797738</v>
      </c>
      <c r="O15" s="47">
        <f t="shared" si="1"/>
        <v>23.591246488244863</v>
      </c>
      <c r="P15" s="9"/>
    </row>
    <row r="16" spans="1:133">
      <c r="A16" s="12"/>
      <c r="B16" s="25">
        <v>323.10000000000002</v>
      </c>
      <c r="C16" s="20" t="s">
        <v>18</v>
      </c>
      <c r="D16" s="46">
        <v>2185142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7" si="4">SUM(D16:M16)</f>
        <v>2185142</v>
      </c>
      <c r="O16" s="47">
        <f t="shared" si="1"/>
        <v>64.620493863669964</v>
      </c>
      <c r="P16" s="9"/>
    </row>
    <row r="17" spans="1:16">
      <c r="A17" s="12"/>
      <c r="B17" s="25">
        <v>323.39999999999998</v>
      </c>
      <c r="C17" s="20" t="s">
        <v>19</v>
      </c>
      <c r="D17" s="46">
        <v>7217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7217</v>
      </c>
      <c r="O17" s="47">
        <f t="shared" si="1"/>
        <v>0.21342599438119178</v>
      </c>
      <c r="P17" s="9"/>
    </row>
    <row r="18" spans="1:16">
      <c r="A18" s="12"/>
      <c r="B18" s="25">
        <v>323.7</v>
      </c>
      <c r="C18" s="20" t="s">
        <v>21</v>
      </c>
      <c r="D18" s="46">
        <v>183291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183291</v>
      </c>
      <c r="O18" s="47">
        <f t="shared" si="1"/>
        <v>5.4204051456454234</v>
      </c>
      <c r="P18" s="9"/>
    </row>
    <row r="19" spans="1:16">
      <c r="A19" s="12"/>
      <c r="B19" s="25">
        <v>324.11</v>
      </c>
      <c r="C19" s="20" t="s">
        <v>22</v>
      </c>
      <c r="D19" s="46">
        <v>0</v>
      </c>
      <c r="E19" s="46">
        <v>97174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97174</v>
      </c>
      <c r="O19" s="47">
        <f t="shared" si="1"/>
        <v>2.8736951057223128</v>
      </c>
      <c r="P19" s="9"/>
    </row>
    <row r="20" spans="1:16">
      <c r="A20" s="12"/>
      <c r="B20" s="25">
        <v>324.12</v>
      </c>
      <c r="C20" s="20" t="s">
        <v>23</v>
      </c>
      <c r="D20" s="46">
        <v>0</v>
      </c>
      <c r="E20" s="46">
        <v>43579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43579</v>
      </c>
      <c r="O20" s="47">
        <f t="shared" si="1"/>
        <v>1.2887475972201685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161700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161700</v>
      </c>
      <c r="O21" s="47">
        <f t="shared" si="1"/>
        <v>4.7819015229927544</v>
      </c>
      <c r="P21" s="9"/>
    </row>
    <row r="22" spans="1:16">
      <c r="A22" s="12"/>
      <c r="B22" s="25">
        <v>324.32</v>
      </c>
      <c r="C22" s="20" t="s">
        <v>25</v>
      </c>
      <c r="D22" s="46">
        <v>0</v>
      </c>
      <c r="E22" s="46">
        <v>123602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123602</v>
      </c>
      <c r="O22" s="47">
        <f t="shared" si="1"/>
        <v>3.6552417566168862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162485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162485</v>
      </c>
      <c r="O23" s="47">
        <f t="shared" si="1"/>
        <v>4.8051160727487803</v>
      </c>
      <c r="P23" s="9"/>
    </row>
    <row r="24" spans="1:16">
      <c r="A24" s="12"/>
      <c r="B24" s="25">
        <v>324.62</v>
      </c>
      <c r="C24" s="20" t="s">
        <v>92</v>
      </c>
      <c r="D24" s="46">
        <v>0</v>
      </c>
      <c r="E24" s="46">
        <v>55742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55742</v>
      </c>
      <c r="O24" s="47">
        <f t="shared" si="1"/>
        <v>1.6484400414017448</v>
      </c>
      <c r="P24" s="9"/>
    </row>
    <row r="25" spans="1:16">
      <c r="A25" s="12"/>
      <c r="B25" s="25">
        <v>324.70999999999998</v>
      </c>
      <c r="C25" s="20" t="s">
        <v>27</v>
      </c>
      <c r="D25" s="46">
        <v>0</v>
      </c>
      <c r="E25" s="46">
        <v>70686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70686</v>
      </c>
      <c r="O25" s="47">
        <f t="shared" si="1"/>
        <v>2.0903740943368327</v>
      </c>
      <c r="P25" s="9"/>
    </row>
    <row r="26" spans="1:16">
      <c r="A26" s="12"/>
      <c r="B26" s="25">
        <v>324.72000000000003</v>
      </c>
      <c r="C26" s="20" t="s">
        <v>28</v>
      </c>
      <c r="D26" s="46">
        <v>0</v>
      </c>
      <c r="E26" s="46">
        <v>31818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31818</v>
      </c>
      <c r="O26" s="47">
        <f t="shared" si="1"/>
        <v>0.94094336832766523</v>
      </c>
      <c r="P26" s="9"/>
    </row>
    <row r="27" spans="1:16">
      <c r="A27" s="12"/>
      <c r="B27" s="25">
        <v>325.10000000000002</v>
      </c>
      <c r="C27" s="20" t="s">
        <v>29</v>
      </c>
      <c r="D27" s="46">
        <v>632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632</v>
      </c>
      <c r="O27" s="47">
        <f t="shared" si="1"/>
        <v>1.8689930504214105E-2</v>
      </c>
      <c r="P27" s="9"/>
    </row>
    <row r="28" spans="1:16">
      <c r="A28" s="12"/>
      <c r="B28" s="25">
        <v>329</v>
      </c>
      <c r="C28" s="20" t="s">
        <v>30</v>
      </c>
      <c r="D28" s="46">
        <v>17264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5">SUM(D28:M28)</f>
        <v>17264</v>
      </c>
      <c r="O28" s="47">
        <f t="shared" si="1"/>
        <v>0.51054265858346892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SUM(D30:D41)</f>
        <v>2815036</v>
      </c>
      <c r="E29" s="32">
        <f t="shared" si="6"/>
        <v>79460</v>
      </c>
      <c r="F29" s="32">
        <f t="shared" si="6"/>
        <v>0</v>
      </c>
      <c r="G29" s="32">
        <f t="shared" si="6"/>
        <v>1284392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4178888</v>
      </c>
      <c r="O29" s="45">
        <f t="shared" si="1"/>
        <v>123.5808960520479</v>
      </c>
      <c r="P29" s="10"/>
    </row>
    <row r="30" spans="1:16">
      <c r="A30" s="12"/>
      <c r="B30" s="25">
        <v>331.2</v>
      </c>
      <c r="C30" s="20" t="s">
        <v>31</v>
      </c>
      <c r="D30" s="46">
        <v>77843</v>
      </c>
      <c r="E30" s="46">
        <v>26510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104353</v>
      </c>
      <c r="O30" s="47">
        <f t="shared" si="1"/>
        <v>3.0859973384592636</v>
      </c>
      <c r="P30" s="9"/>
    </row>
    <row r="31" spans="1:16">
      <c r="A31" s="12"/>
      <c r="B31" s="25">
        <v>331.49</v>
      </c>
      <c r="C31" s="20" t="s">
        <v>86</v>
      </c>
      <c r="D31" s="46">
        <v>0</v>
      </c>
      <c r="E31" s="46">
        <v>52950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52950</v>
      </c>
      <c r="O31" s="47">
        <f t="shared" si="1"/>
        <v>1.5658731332249003</v>
      </c>
      <c r="P31" s="9"/>
    </row>
    <row r="32" spans="1:16">
      <c r="A32" s="12"/>
      <c r="B32" s="25">
        <v>331.5</v>
      </c>
      <c r="C32" s="20" t="s">
        <v>93</v>
      </c>
      <c r="D32" s="46">
        <v>0</v>
      </c>
      <c r="E32" s="46">
        <v>0</v>
      </c>
      <c r="F32" s="46">
        <v>0</v>
      </c>
      <c r="G32" s="46">
        <v>183978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183978</v>
      </c>
      <c r="O32" s="47">
        <f t="shared" si="1"/>
        <v>5.4407215732663019</v>
      </c>
      <c r="P32" s="9"/>
    </row>
    <row r="33" spans="1:16">
      <c r="A33" s="12"/>
      <c r="B33" s="25">
        <v>334.1</v>
      </c>
      <c r="C33" s="20" t="s">
        <v>94</v>
      </c>
      <c r="D33" s="46">
        <v>0</v>
      </c>
      <c r="E33" s="46">
        <v>0</v>
      </c>
      <c r="F33" s="46">
        <v>0</v>
      </c>
      <c r="G33" s="46">
        <v>691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691</v>
      </c>
      <c r="O33" s="47">
        <f t="shared" si="1"/>
        <v>2.043471832027207E-2</v>
      </c>
      <c r="P33" s="9"/>
    </row>
    <row r="34" spans="1:16">
      <c r="A34" s="12"/>
      <c r="B34" s="25">
        <v>334.49</v>
      </c>
      <c r="C34" s="20" t="s">
        <v>34</v>
      </c>
      <c r="D34" s="46">
        <v>78760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7">SUM(D34:M34)</f>
        <v>78760</v>
      </c>
      <c r="O34" s="47">
        <f t="shared" si="1"/>
        <v>2.3291438710631378</v>
      </c>
      <c r="P34" s="9"/>
    </row>
    <row r="35" spans="1:16">
      <c r="A35" s="12"/>
      <c r="B35" s="25">
        <v>335.12</v>
      </c>
      <c r="C35" s="20" t="s">
        <v>35</v>
      </c>
      <c r="D35" s="46">
        <v>746973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746973</v>
      </c>
      <c r="O35" s="47">
        <f t="shared" si="1"/>
        <v>22.089989649563805</v>
      </c>
      <c r="P35" s="9"/>
    </row>
    <row r="36" spans="1:16">
      <c r="A36" s="12"/>
      <c r="B36" s="25">
        <v>335.14</v>
      </c>
      <c r="C36" s="20" t="s">
        <v>36</v>
      </c>
      <c r="D36" s="46">
        <v>5036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5036</v>
      </c>
      <c r="O36" s="47">
        <f t="shared" si="1"/>
        <v>0.14892799053674405</v>
      </c>
      <c r="P36" s="9"/>
    </row>
    <row r="37" spans="1:16">
      <c r="A37" s="12"/>
      <c r="B37" s="25">
        <v>335.15</v>
      </c>
      <c r="C37" s="20" t="s">
        <v>37</v>
      </c>
      <c r="D37" s="46">
        <v>17726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17726</v>
      </c>
      <c r="O37" s="47">
        <f t="shared" ref="O37:O68" si="8">(N37/O$72)</f>
        <v>0.52420523436344812</v>
      </c>
      <c r="P37" s="9"/>
    </row>
    <row r="38" spans="1:16">
      <c r="A38" s="12"/>
      <c r="B38" s="25">
        <v>335.18</v>
      </c>
      <c r="C38" s="20" t="s">
        <v>38</v>
      </c>
      <c r="D38" s="46">
        <v>1831939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1831939</v>
      </c>
      <c r="O38" s="47">
        <f t="shared" si="8"/>
        <v>54.175336389176401</v>
      </c>
      <c r="P38" s="9"/>
    </row>
    <row r="39" spans="1:16">
      <c r="A39" s="12"/>
      <c r="B39" s="25">
        <v>335.21</v>
      </c>
      <c r="C39" s="20" t="s">
        <v>39</v>
      </c>
      <c r="D39" s="46">
        <v>13200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13200</v>
      </c>
      <c r="O39" s="47">
        <f t="shared" si="8"/>
        <v>0.39035930799940854</v>
      </c>
      <c r="P39" s="9"/>
    </row>
    <row r="40" spans="1:16">
      <c r="A40" s="12"/>
      <c r="B40" s="25">
        <v>335.49</v>
      </c>
      <c r="C40" s="20" t="s">
        <v>40</v>
      </c>
      <c r="D40" s="46">
        <v>14237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14237</v>
      </c>
      <c r="O40" s="47">
        <f t="shared" si="8"/>
        <v>0.42102617181724089</v>
      </c>
      <c r="P40" s="9"/>
    </row>
    <row r="41" spans="1:16">
      <c r="A41" s="12"/>
      <c r="B41" s="25">
        <v>338</v>
      </c>
      <c r="C41" s="20" t="s">
        <v>42</v>
      </c>
      <c r="D41" s="46">
        <v>29322</v>
      </c>
      <c r="E41" s="46">
        <v>0</v>
      </c>
      <c r="F41" s="46">
        <v>0</v>
      </c>
      <c r="G41" s="46">
        <v>1099723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1129045</v>
      </c>
      <c r="O41" s="47">
        <f t="shared" si="8"/>
        <v>33.388880674256988</v>
      </c>
      <c r="P41" s="9"/>
    </row>
    <row r="42" spans="1:16" ht="15.75">
      <c r="A42" s="29" t="s">
        <v>47</v>
      </c>
      <c r="B42" s="30"/>
      <c r="C42" s="31"/>
      <c r="D42" s="32">
        <f t="shared" ref="D42:M42" si="9">SUM(D43:D52)</f>
        <v>2267834</v>
      </c>
      <c r="E42" s="32">
        <f t="shared" si="9"/>
        <v>3923864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11589459</v>
      </c>
      <c r="J42" s="32">
        <f t="shared" si="9"/>
        <v>2195920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19977077</v>
      </c>
      <c r="O42" s="45">
        <f t="shared" si="8"/>
        <v>590.77560254324999</v>
      </c>
      <c r="P42" s="10"/>
    </row>
    <row r="43" spans="1:16">
      <c r="A43" s="12"/>
      <c r="B43" s="25">
        <v>341.2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2195920</v>
      </c>
      <c r="K43" s="46">
        <v>0</v>
      </c>
      <c r="L43" s="46">
        <v>0</v>
      </c>
      <c r="M43" s="46">
        <v>0</v>
      </c>
      <c r="N43" s="46">
        <f t="shared" ref="N43:N52" si="10">SUM(D43:M43)</f>
        <v>2195920</v>
      </c>
      <c r="O43" s="47">
        <f t="shared" si="8"/>
        <v>64.939228153186463</v>
      </c>
      <c r="P43" s="9"/>
    </row>
    <row r="44" spans="1:16">
      <c r="A44" s="12"/>
      <c r="B44" s="25">
        <v>341.9</v>
      </c>
      <c r="C44" s="20" t="s">
        <v>51</v>
      </c>
      <c r="D44" s="46">
        <v>94213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94213</v>
      </c>
      <c r="O44" s="47">
        <f t="shared" si="8"/>
        <v>2.7861304154960815</v>
      </c>
      <c r="P44" s="9"/>
    </row>
    <row r="45" spans="1:16">
      <c r="A45" s="12"/>
      <c r="B45" s="25">
        <v>342.1</v>
      </c>
      <c r="C45" s="20" t="s">
        <v>52</v>
      </c>
      <c r="D45" s="46">
        <v>136500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136500</v>
      </c>
      <c r="O45" s="47">
        <f t="shared" si="8"/>
        <v>4.0366701168120658</v>
      </c>
      <c r="P45" s="9"/>
    </row>
    <row r="46" spans="1:16">
      <c r="A46" s="12"/>
      <c r="B46" s="25">
        <v>342.2</v>
      </c>
      <c r="C46" s="20" t="s">
        <v>53</v>
      </c>
      <c r="D46" s="46">
        <v>46885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46885</v>
      </c>
      <c r="O46" s="47">
        <f t="shared" si="8"/>
        <v>1.3865148602691113</v>
      </c>
      <c r="P46" s="9"/>
    </row>
    <row r="47" spans="1:16">
      <c r="A47" s="12"/>
      <c r="B47" s="25">
        <v>342.6</v>
      </c>
      <c r="C47" s="20" t="s">
        <v>54</v>
      </c>
      <c r="D47" s="46">
        <v>685355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685355</v>
      </c>
      <c r="O47" s="47">
        <f t="shared" si="8"/>
        <v>20.267780570752624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2526597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2526597</v>
      </c>
      <c r="O48" s="47">
        <f t="shared" si="8"/>
        <v>74.718231554044067</v>
      </c>
      <c r="P48" s="9"/>
    </row>
    <row r="49" spans="1:16">
      <c r="A49" s="12"/>
      <c r="B49" s="25">
        <v>343.6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11589459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11589459</v>
      </c>
      <c r="O49" s="47">
        <f t="shared" si="8"/>
        <v>342.73130267632706</v>
      </c>
      <c r="P49" s="9"/>
    </row>
    <row r="50" spans="1:16">
      <c r="A50" s="12"/>
      <c r="B50" s="25">
        <v>343.9</v>
      </c>
      <c r="C50" s="20" t="s">
        <v>57</v>
      </c>
      <c r="D50" s="46">
        <v>3687</v>
      </c>
      <c r="E50" s="46">
        <v>1397267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1400954</v>
      </c>
      <c r="O50" s="47">
        <f t="shared" si="8"/>
        <v>41.42995711962147</v>
      </c>
      <c r="P50" s="9"/>
    </row>
    <row r="51" spans="1:16">
      <c r="A51" s="12"/>
      <c r="B51" s="25">
        <v>347.2</v>
      </c>
      <c r="C51" s="20" t="s">
        <v>59</v>
      </c>
      <c r="D51" s="46">
        <v>1130397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1130397</v>
      </c>
      <c r="O51" s="47">
        <f t="shared" si="8"/>
        <v>33.42886293065208</v>
      </c>
      <c r="P51" s="9"/>
    </row>
    <row r="52" spans="1:16">
      <c r="A52" s="12"/>
      <c r="B52" s="25">
        <v>349</v>
      </c>
      <c r="C52" s="20" t="s">
        <v>1</v>
      </c>
      <c r="D52" s="46">
        <v>170797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170797</v>
      </c>
      <c r="O52" s="47">
        <f t="shared" si="8"/>
        <v>5.050924146089014</v>
      </c>
      <c r="P52" s="9"/>
    </row>
    <row r="53" spans="1:16" ht="15.75">
      <c r="A53" s="29" t="s">
        <v>48</v>
      </c>
      <c r="B53" s="30"/>
      <c r="C53" s="31"/>
      <c r="D53" s="32">
        <f t="shared" ref="D53:M53" si="11">SUM(D54:D57)</f>
        <v>120782</v>
      </c>
      <c r="E53" s="32">
        <f t="shared" si="11"/>
        <v>25780</v>
      </c>
      <c r="F53" s="32">
        <f t="shared" si="11"/>
        <v>0</v>
      </c>
      <c r="G53" s="32">
        <f t="shared" si="11"/>
        <v>0</v>
      </c>
      <c r="H53" s="32">
        <f t="shared" si="11"/>
        <v>0</v>
      </c>
      <c r="I53" s="32">
        <f t="shared" si="11"/>
        <v>0</v>
      </c>
      <c r="J53" s="32">
        <f t="shared" si="11"/>
        <v>0</v>
      </c>
      <c r="K53" s="32">
        <f t="shared" si="11"/>
        <v>0</v>
      </c>
      <c r="L53" s="32">
        <f t="shared" si="11"/>
        <v>0</v>
      </c>
      <c r="M53" s="32">
        <f t="shared" si="11"/>
        <v>0</v>
      </c>
      <c r="N53" s="32">
        <f t="shared" ref="N53:N70" si="12">SUM(D53:M53)</f>
        <v>146562</v>
      </c>
      <c r="O53" s="45">
        <f t="shared" si="8"/>
        <v>4.3342303711370693</v>
      </c>
      <c r="P53" s="10"/>
    </row>
    <row r="54" spans="1:16">
      <c r="A54" s="13"/>
      <c r="B54" s="39">
        <v>351.1</v>
      </c>
      <c r="C54" s="21" t="s">
        <v>62</v>
      </c>
      <c r="D54" s="46">
        <v>100881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100881</v>
      </c>
      <c r="O54" s="47">
        <f t="shared" si="8"/>
        <v>2.9833210113854798</v>
      </c>
      <c r="P54" s="9"/>
    </row>
    <row r="55" spans="1:16">
      <c r="A55" s="13"/>
      <c r="B55" s="39">
        <v>354</v>
      </c>
      <c r="C55" s="21" t="s">
        <v>63</v>
      </c>
      <c r="D55" s="46">
        <v>17630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17630</v>
      </c>
      <c r="O55" s="47">
        <f t="shared" si="8"/>
        <v>0.52136625757799793</v>
      </c>
      <c r="P55" s="9"/>
    </row>
    <row r="56" spans="1:16">
      <c r="A56" s="13"/>
      <c r="B56" s="39">
        <v>356</v>
      </c>
      <c r="C56" s="21" t="s">
        <v>64</v>
      </c>
      <c r="D56" s="46">
        <v>0</v>
      </c>
      <c r="E56" s="46">
        <v>25780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25780</v>
      </c>
      <c r="O56" s="47">
        <f t="shared" si="8"/>
        <v>0.76238355759278431</v>
      </c>
      <c r="P56" s="9"/>
    </row>
    <row r="57" spans="1:16">
      <c r="A57" s="13"/>
      <c r="B57" s="39">
        <v>359</v>
      </c>
      <c r="C57" s="21" t="s">
        <v>65</v>
      </c>
      <c r="D57" s="46">
        <v>2271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2271</v>
      </c>
      <c r="O57" s="47">
        <f t="shared" si="8"/>
        <v>6.7159544580807334E-2</v>
      </c>
      <c r="P57" s="9"/>
    </row>
    <row r="58" spans="1:16" ht="15.75">
      <c r="A58" s="29" t="s">
        <v>4</v>
      </c>
      <c r="B58" s="30"/>
      <c r="C58" s="31"/>
      <c r="D58" s="32">
        <f t="shared" ref="D58:M58" si="13">SUM(D59:D64)</f>
        <v>401125</v>
      </c>
      <c r="E58" s="32">
        <f t="shared" si="13"/>
        <v>88598</v>
      </c>
      <c r="F58" s="32">
        <f t="shared" si="13"/>
        <v>5302</v>
      </c>
      <c r="G58" s="32">
        <f t="shared" si="13"/>
        <v>170242</v>
      </c>
      <c r="H58" s="32">
        <f t="shared" si="13"/>
        <v>0</v>
      </c>
      <c r="I58" s="32">
        <f t="shared" si="13"/>
        <v>347026</v>
      </c>
      <c r="J58" s="32">
        <f t="shared" si="13"/>
        <v>14562</v>
      </c>
      <c r="K58" s="32">
        <f t="shared" si="13"/>
        <v>1775490</v>
      </c>
      <c r="L58" s="32">
        <f t="shared" si="13"/>
        <v>0</v>
      </c>
      <c r="M58" s="32">
        <f t="shared" si="13"/>
        <v>0</v>
      </c>
      <c r="N58" s="32">
        <f t="shared" si="12"/>
        <v>2802345</v>
      </c>
      <c r="O58" s="45">
        <f t="shared" si="8"/>
        <v>82.872837498151711</v>
      </c>
      <c r="P58" s="10"/>
    </row>
    <row r="59" spans="1:16">
      <c r="A59" s="12"/>
      <c r="B59" s="25">
        <v>361.1</v>
      </c>
      <c r="C59" s="20" t="s">
        <v>66</v>
      </c>
      <c r="D59" s="46">
        <v>103384</v>
      </c>
      <c r="E59" s="46">
        <v>86325</v>
      </c>
      <c r="F59" s="46">
        <v>5302</v>
      </c>
      <c r="G59" s="46">
        <v>155242</v>
      </c>
      <c r="H59" s="46">
        <v>0</v>
      </c>
      <c r="I59" s="46">
        <v>130472</v>
      </c>
      <c r="J59" s="46">
        <v>14562</v>
      </c>
      <c r="K59" s="46">
        <v>417555</v>
      </c>
      <c r="L59" s="46">
        <v>0</v>
      </c>
      <c r="M59" s="46">
        <v>0</v>
      </c>
      <c r="N59" s="46">
        <f t="shared" si="12"/>
        <v>912842</v>
      </c>
      <c r="O59" s="47">
        <f t="shared" si="8"/>
        <v>26.995179653999703</v>
      </c>
      <c r="P59" s="9"/>
    </row>
    <row r="60" spans="1:16">
      <c r="A60" s="12"/>
      <c r="B60" s="25">
        <v>362</v>
      </c>
      <c r="C60" s="20" t="s">
        <v>68</v>
      </c>
      <c r="D60" s="46">
        <v>129615</v>
      </c>
      <c r="E60" s="46">
        <v>0</v>
      </c>
      <c r="F60" s="46">
        <v>0</v>
      </c>
      <c r="G60" s="46">
        <v>15000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144615</v>
      </c>
      <c r="O60" s="47">
        <f t="shared" si="8"/>
        <v>4.2766523732071562</v>
      </c>
      <c r="P60" s="9"/>
    </row>
    <row r="61" spans="1:16">
      <c r="A61" s="12"/>
      <c r="B61" s="25">
        <v>364</v>
      </c>
      <c r="C61" s="20" t="s">
        <v>69</v>
      </c>
      <c r="D61" s="46">
        <v>51966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51966</v>
      </c>
      <c r="O61" s="47">
        <f t="shared" si="8"/>
        <v>1.5367736211740353</v>
      </c>
      <c r="P61" s="9"/>
    </row>
    <row r="62" spans="1:16">
      <c r="A62" s="12"/>
      <c r="B62" s="25">
        <v>366</v>
      </c>
      <c r="C62" s="20" t="s">
        <v>70</v>
      </c>
      <c r="D62" s="46">
        <v>37749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37749</v>
      </c>
      <c r="O62" s="47">
        <f t="shared" si="8"/>
        <v>1.1163389028537631</v>
      </c>
      <c r="P62" s="9"/>
    </row>
    <row r="63" spans="1:16">
      <c r="A63" s="12"/>
      <c r="B63" s="25">
        <v>368</v>
      </c>
      <c r="C63" s="20" t="s">
        <v>71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1357935</v>
      </c>
      <c r="L63" s="46">
        <v>0</v>
      </c>
      <c r="M63" s="46">
        <v>0</v>
      </c>
      <c r="N63" s="46">
        <f t="shared" si="12"/>
        <v>1357935</v>
      </c>
      <c r="O63" s="47">
        <f t="shared" si="8"/>
        <v>40.157770220316429</v>
      </c>
      <c r="P63" s="9"/>
    </row>
    <row r="64" spans="1:16">
      <c r="A64" s="12"/>
      <c r="B64" s="25">
        <v>369.9</v>
      </c>
      <c r="C64" s="20" t="s">
        <v>72</v>
      </c>
      <c r="D64" s="46">
        <v>78411</v>
      </c>
      <c r="E64" s="46">
        <v>2273</v>
      </c>
      <c r="F64" s="46">
        <v>0</v>
      </c>
      <c r="G64" s="46">
        <v>0</v>
      </c>
      <c r="H64" s="46">
        <v>0</v>
      </c>
      <c r="I64" s="46">
        <v>216554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297238</v>
      </c>
      <c r="O64" s="47">
        <f t="shared" si="8"/>
        <v>8.7901227266006217</v>
      </c>
      <c r="P64" s="9"/>
    </row>
    <row r="65" spans="1:119" ht="15.75">
      <c r="A65" s="29" t="s">
        <v>49</v>
      </c>
      <c r="B65" s="30"/>
      <c r="C65" s="31"/>
      <c r="D65" s="32">
        <f t="shared" ref="D65:M65" si="14">SUM(D66:D69)</f>
        <v>589466</v>
      </c>
      <c r="E65" s="32">
        <f t="shared" si="14"/>
        <v>223751</v>
      </c>
      <c r="F65" s="32">
        <f t="shared" si="14"/>
        <v>2392232</v>
      </c>
      <c r="G65" s="32">
        <f t="shared" si="14"/>
        <v>2249305</v>
      </c>
      <c r="H65" s="32">
        <f t="shared" si="14"/>
        <v>0</v>
      </c>
      <c r="I65" s="32">
        <f t="shared" si="14"/>
        <v>839566</v>
      </c>
      <c r="J65" s="32">
        <f t="shared" si="14"/>
        <v>600000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 t="shared" si="12"/>
        <v>6894320</v>
      </c>
      <c r="O65" s="45">
        <f t="shared" si="8"/>
        <v>203.88348366109716</v>
      </c>
      <c r="P65" s="9"/>
    </row>
    <row r="66" spans="1:119">
      <c r="A66" s="12"/>
      <c r="B66" s="25">
        <v>381</v>
      </c>
      <c r="C66" s="20" t="s">
        <v>73</v>
      </c>
      <c r="D66" s="46">
        <v>589466</v>
      </c>
      <c r="E66" s="46">
        <v>223751</v>
      </c>
      <c r="F66" s="46">
        <v>2392232</v>
      </c>
      <c r="G66" s="46">
        <v>458508</v>
      </c>
      <c r="H66" s="46">
        <v>0</v>
      </c>
      <c r="I66" s="46">
        <v>0</v>
      </c>
      <c r="J66" s="46">
        <v>600000</v>
      </c>
      <c r="K66" s="46">
        <v>0</v>
      </c>
      <c r="L66" s="46">
        <v>0</v>
      </c>
      <c r="M66" s="46">
        <v>0</v>
      </c>
      <c r="N66" s="46">
        <f t="shared" si="12"/>
        <v>4263957</v>
      </c>
      <c r="O66" s="47">
        <f t="shared" si="8"/>
        <v>126.09661392872985</v>
      </c>
      <c r="P66" s="9"/>
    </row>
    <row r="67" spans="1:119">
      <c r="A67" s="12"/>
      <c r="B67" s="25">
        <v>383</v>
      </c>
      <c r="C67" s="20" t="s">
        <v>88</v>
      </c>
      <c r="D67" s="46">
        <v>0</v>
      </c>
      <c r="E67" s="46">
        <v>0</v>
      </c>
      <c r="F67" s="46">
        <v>0</v>
      </c>
      <c r="G67" s="46">
        <v>490797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490797</v>
      </c>
      <c r="O67" s="47">
        <f t="shared" si="8"/>
        <v>14.514180097589827</v>
      </c>
      <c r="P67" s="9"/>
    </row>
    <row r="68" spans="1:119">
      <c r="A68" s="12"/>
      <c r="B68" s="25">
        <v>384</v>
      </c>
      <c r="C68" s="20" t="s">
        <v>74</v>
      </c>
      <c r="D68" s="46">
        <v>0</v>
      </c>
      <c r="E68" s="46">
        <v>0</v>
      </c>
      <c r="F68" s="46">
        <v>0</v>
      </c>
      <c r="G68" s="46">
        <v>1300000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1300000</v>
      </c>
      <c r="O68" s="47">
        <f t="shared" si="8"/>
        <v>38.444477302972054</v>
      </c>
      <c r="P68" s="9"/>
    </row>
    <row r="69" spans="1:119" ht="15.75" thickBot="1">
      <c r="A69" s="12"/>
      <c r="B69" s="25">
        <v>389.8</v>
      </c>
      <c r="C69" s="20" t="s">
        <v>75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839566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839566</v>
      </c>
      <c r="O69" s="47">
        <f>(N69/O$72)</f>
        <v>24.82821233180541</v>
      </c>
      <c r="P69" s="9"/>
    </row>
    <row r="70" spans="1:119" ht="16.5" thickBot="1">
      <c r="A70" s="14" t="s">
        <v>60</v>
      </c>
      <c r="B70" s="23"/>
      <c r="C70" s="22"/>
      <c r="D70" s="15">
        <f t="shared" ref="D70:M70" si="15">SUM(D5,D14,D29,D42,D53,D58,D65)</f>
        <v>22282389</v>
      </c>
      <c r="E70" s="15">
        <f t="shared" si="15"/>
        <v>7231532</v>
      </c>
      <c r="F70" s="15">
        <f t="shared" si="15"/>
        <v>2938525</v>
      </c>
      <c r="G70" s="15">
        <f t="shared" si="15"/>
        <v>3703939</v>
      </c>
      <c r="H70" s="15">
        <f t="shared" si="15"/>
        <v>0</v>
      </c>
      <c r="I70" s="15">
        <f t="shared" si="15"/>
        <v>12776051</v>
      </c>
      <c r="J70" s="15">
        <f t="shared" si="15"/>
        <v>2810482</v>
      </c>
      <c r="K70" s="15">
        <f t="shared" si="15"/>
        <v>2260211</v>
      </c>
      <c r="L70" s="15">
        <f t="shared" si="15"/>
        <v>0</v>
      </c>
      <c r="M70" s="15">
        <f t="shared" si="15"/>
        <v>0</v>
      </c>
      <c r="N70" s="15">
        <f t="shared" si="12"/>
        <v>54003129</v>
      </c>
      <c r="O70" s="38">
        <f>(N70/O$72)</f>
        <v>1597.0169747153629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20" t="s">
        <v>95</v>
      </c>
      <c r="M72" s="120"/>
      <c r="N72" s="120"/>
      <c r="O72" s="43">
        <v>33815</v>
      </c>
    </row>
    <row r="73" spans="1:119">
      <c r="A73" s="121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9"/>
    </row>
    <row r="74" spans="1:119" ht="15.75" customHeight="1" thickBot="1">
      <c r="A74" s="122" t="s">
        <v>90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2"/>
    </row>
  </sheetData>
  <mergeCells count="10">
    <mergeCell ref="L72:N72"/>
    <mergeCell ref="A73:O73"/>
    <mergeCell ref="A74:O7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7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85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14555528</v>
      </c>
      <c r="E5" s="27">
        <f t="shared" si="0"/>
        <v>1238296</v>
      </c>
      <c r="F5" s="27">
        <f t="shared" si="0"/>
        <v>545509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417759</v>
      </c>
      <c r="L5" s="27">
        <f t="shared" si="0"/>
        <v>0</v>
      </c>
      <c r="M5" s="27">
        <f t="shared" si="0"/>
        <v>0</v>
      </c>
      <c r="N5" s="28">
        <f>SUM(D5:M5)</f>
        <v>16757092</v>
      </c>
      <c r="O5" s="33">
        <f t="shared" ref="O5:O36" si="1">(N5/O$71)</f>
        <v>502.58208865694917</v>
      </c>
      <c r="P5" s="6"/>
    </row>
    <row r="6" spans="1:133">
      <c r="A6" s="12"/>
      <c r="B6" s="25">
        <v>311</v>
      </c>
      <c r="C6" s="20" t="s">
        <v>3</v>
      </c>
      <c r="D6" s="46">
        <v>9705054</v>
      </c>
      <c r="E6" s="46">
        <v>0</v>
      </c>
      <c r="F6" s="46">
        <v>545509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10250563</v>
      </c>
      <c r="O6" s="47">
        <f t="shared" si="1"/>
        <v>307.43695639133824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820537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820537</v>
      </c>
      <c r="O7" s="47">
        <f t="shared" si="1"/>
        <v>24.609711475016496</v>
      </c>
      <c r="P7" s="9"/>
    </row>
    <row r="8" spans="1:133">
      <c r="A8" s="12"/>
      <c r="B8" s="25">
        <v>312.52</v>
      </c>
      <c r="C8" s="20" t="s">
        <v>83</v>
      </c>
      <c r="D8" s="46">
        <v>0</v>
      </c>
      <c r="E8" s="46">
        <v>417759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417759</v>
      </c>
      <c r="L8" s="46">
        <v>0</v>
      </c>
      <c r="M8" s="46">
        <v>0</v>
      </c>
      <c r="N8" s="46">
        <f>SUM(D8:M8)</f>
        <v>835518</v>
      </c>
      <c r="O8" s="47">
        <f t="shared" si="1"/>
        <v>25.059024653590068</v>
      </c>
      <c r="P8" s="9"/>
    </row>
    <row r="9" spans="1:133">
      <c r="A9" s="12"/>
      <c r="B9" s="25">
        <v>314.10000000000002</v>
      </c>
      <c r="C9" s="20" t="s">
        <v>12</v>
      </c>
      <c r="D9" s="46">
        <v>2557794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2557794</v>
      </c>
      <c r="O9" s="47">
        <f t="shared" si="1"/>
        <v>76.713874392657914</v>
      </c>
      <c r="P9" s="9"/>
    </row>
    <row r="10" spans="1:133">
      <c r="A10" s="12"/>
      <c r="B10" s="25">
        <v>314.3</v>
      </c>
      <c r="C10" s="20" t="s">
        <v>13</v>
      </c>
      <c r="D10" s="46">
        <v>435875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435875</v>
      </c>
      <c r="O10" s="47">
        <f t="shared" si="1"/>
        <v>13.072851058724732</v>
      </c>
      <c r="P10" s="9"/>
    </row>
    <row r="11" spans="1:133">
      <c r="A11" s="12"/>
      <c r="B11" s="25">
        <v>314.8</v>
      </c>
      <c r="C11" s="20" t="s">
        <v>14</v>
      </c>
      <c r="D11" s="46">
        <v>51187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51187</v>
      </c>
      <c r="O11" s="47">
        <f t="shared" si="1"/>
        <v>1.5352108451802531</v>
      </c>
      <c r="P11" s="9"/>
    </row>
    <row r="12" spans="1:133">
      <c r="A12" s="12"/>
      <c r="B12" s="25">
        <v>315</v>
      </c>
      <c r="C12" s="20" t="s">
        <v>15</v>
      </c>
      <c r="D12" s="46">
        <v>1653865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1653865</v>
      </c>
      <c r="O12" s="47">
        <f t="shared" si="1"/>
        <v>49.603053206166393</v>
      </c>
      <c r="P12" s="9"/>
    </row>
    <row r="13" spans="1:133">
      <c r="A13" s="12"/>
      <c r="B13" s="25">
        <v>316</v>
      </c>
      <c r="C13" s="20" t="s">
        <v>16</v>
      </c>
      <c r="D13" s="46">
        <v>151753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151753</v>
      </c>
      <c r="O13" s="47">
        <f t="shared" si="1"/>
        <v>4.5514066342750885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SUM(D15:D28)</f>
        <v>2850600</v>
      </c>
      <c r="E14" s="32">
        <f t="shared" si="3"/>
        <v>1492967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4343567</v>
      </c>
      <c r="O14" s="45">
        <f t="shared" si="1"/>
        <v>130.27313898386419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769191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769191</v>
      </c>
      <c r="O15" s="47">
        <f t="shared" si="1"/>
        <v>23.069731869713873</v>
      </c>
      <c r="P15" s="9"/>
    </row>
    <row r="16" spans="1:133">
      <c r="A16" s="12"/>
      <c r="B16" s="25">
        <v>323.10000000000002</v>
      </c>
      <c r="C16" s="20" t="s">
        <v>18</v>
      </c>
      <c r="D16" s="46">
        <v>2416073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7" si="4">SUM(D16:M16)</f>
        <v>2416073</v>
      </c>
      <c r="O16" s="47">
        <f t="shared" si="1"/>
        <v>72.463349529122425</v>
      </c>
      <c r="P16" s="9"/>
    </row>
    <row r="17" spans="1:16">
      <c r="A17" s="12"/>
      <c r="B17" s="25">
        <v>323.39999999999998</v>
      </c>
      <c r="C17" s="20" t="s">
        <v>19</v>
      </c>
      <c r="D17" s="46">
        <v>8650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8650</v>
      </c>
      <c r="O17" s="47">
        <f t="shared" si="1"/>
        <v>0.25943254753764022</v>
      </c>
      <c r="P17" s="9"/>
    </row>
    <row r="18" spans="1:16">
      <c r="A18" s="12"/>
      <c r="B18" s="25">
        <v>323.60000000000002</v>
      </c>
      <c r="C18" s="20" t="s">
        <v>20</v>
      </c>
      <c r="D18" s="46">
        <v>230853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230853</v>
      </c>
      <c r="O18" s="47">
        <f t="shared" si="1"/>
        <v>6.9237898146481918</v>
      </c>
      <c r="P18" s="9"/>
    </row>
    <row r="19" spans="1:16">
      <c r="A19" s="12"/>
      <c r="B19" s="25">
        <v>323.7</v>
      </c>
      <c r="C19" s="20" t="s">
        <v>21</v>
      </c>
      <c r="D19" s="46">
        <v>183038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183038</v>
      </c>
      <c r="O19" s="47">
        <f t="shared" si="1"/>
        <v>5.4897126747045766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111687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111687</v>
      </c>
      <c r="O20" s="47">
        <f t="shared" si="1"/>
        <v>3.3497390678423611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25649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25649</v>
      </c>
      <c r="O21" s="47">
        <f t="shared" si="1"/>
        <v>0.76926998980265127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185850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185850</v>
      </c>
      <c r="O22" s="47">
        <f t="shared" si="1"/>
        <v>5.5740507468058302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111186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111186</v>
      </c>
      <c r="O23" s="47">
        <f t="shared" si="1"/>
        <v>3.3347129746265969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187266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187266</v>
      </c>
      <c r="O24" s="47">
        <f t="shared" si="1"/>
        <v>5.6165197048767324</v>
      </c>
      <c r="P24" s="9"/>
    </row>
    <row r="25" spans="1:16">
      <c r="A25" s="12"/>
      <c r="B25" s="25">
        <v>324.70999999999998</v>
      </c>
      <c r="C25" s="20" t="s">
        <v>27</v>
      </c>
      <c r="D25" s="46">
        <v>0</v>
      </c>
      <c r="E25" s="46">
        <v>81469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81469</v>
      </c>
      <c r="O25" s="47">
        <f t="shared" si="1"/>
        <v>2.4434347069761864</v>
      </c>
      <c r="P25" s="9"/>
    </row>
    <row r="26" spans="1:16">
      <c r="A26" s="12"/>
      <c r="B26" s="25">
        <v>324.72000000000003</v>
      </c>
      <c r="C26" s="20" t="s">
        <v>28</v>
      </c>
      <c r="D26" s="46">
        <v>0</v>
      </c>
      <c r="E26" s="46">
        <v>20669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20669</v>
      </c>
      <c r="O26" s="47">
        <f t="shared" si="1"/>
        <v>0.61990882370583644</v>
      </c>
      <c r="P26" s="9"/>
    </row>
    <row r="27" spans="1:16">
      <c r="A27" s="12"/>
      <c r="B27" s="25">
        <v>325.10000000000002</v>
      </c>
      <c r="C27" s="20" t="s">
        <v>29</v>
      </c>
      <c r="D27" s="46">
        <v>3752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3752</v>
      </c>
      <c r="O27" s="47">
        <f t="shared" si="1"/>
        <v>0.11253074200707816</v>
      </c>
      <c r="P27" s="9"/>
    </row>
    <row r="28" spans="1:16">
      <c r="A28" s="12"/>
      <c r="B28" s="25">
        <v>329</v>
      </c>
      <c r="C28" s="20" t="s">
        <v>30</v>
      </c>
      <c r="D28" s="46">
        <v>8234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8234</v>
      </c>
      <c r="O28" s="47">
        <f t="shared" si="1"/>
        <v>0.24695579149421151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SUM(D30:D41)</f>
        <v>2954680</v>
      </c>
      <c r="E29" s="32">
        <f t="shared" si="5"/>
        <v>1307229</v>
      </c>
      <c r="F29" s="32">
        <f t="shared" si="5"/>
        <v>0</v>
      </c>
      <c r="G29" s="32">
        <f t="shared" si="5"/>
        <v>1223943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5485852</v>
      </c>
      <c r="O29" s="45">
        <f t="shared" si="1"/>
        <v>164.53278147681604</v>
      </c>
      <c r="P29" s="10"/>
    </row>
    <row r="30" spans="1:16">
      <c r="A30" s="12"/>
      <c r="B30" s="25">
        <v>331.2</v>
      </c>
      <c r="C30" s="20" t="s">
        <v>31</v>
      </c>
      <c r="D30" s="46">
        <v>254007</v>
      </c>
      <c r="E30" s="46">
        <v>55074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309081</v>
      </c>
      <c r="O30" s="47">
        <f t="shared" si="1"/>
        <v>9.2700197948533383</v>
      </c>
      <c r="P30" s="9"/>
    </row>
    <row r="31" spans="1:16">
      <c r="A31" s="12"/>
      <c r="B31" s="25">
        <v>331.49</v>
      </c>
      <c r="C31" s="20" t="s">
        <v>86</v>
      </c>
      <c r="D31" s="46">
        <v>0</v>
      </c>
      <c r="E31" s="46">
        <v>1252155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1252155</v>
      </c>
      <c r="O31" s="47">
        <f t="shared" si="1"/>
        <v>37.554885729710278</v>
      </c>
      <c r="P31" s="9"/>
    </row>
    <row r="32" spans="1:16">
      <c r="A32" s="12"/>
      <c r="B32" s="25">
        <v>334.49</v>
      </c>
      <c r="C32" s="20" t="s">
        <v>34</v>
      </c>
      <c r="D32" s="46">
        <v>65006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65006</v>
      </c>
      <c r="O32" s="47">
        <f t="shared" si="1"/>
        <v>1.9496730849979005</v>
      </c>
      <c r="P32" s="9"/>
    </row>
    <row r="33" spans="1:16">
      <c r="A33" s="12"/>
      <c r="B33" s="25">
        <v>334.7</v>
      </c>
      <c r="C33" s="20" t="s">
        <v>87</v>
      </c>
      <c r="D33" s="46">
        <v>0</v>
      </c>
      <c r="E33" s="46">
        <v>0</v>
      </c>
      <c r="F33" s="46">
        <v>0</v>
      </c>
      <c r="G33" s="46">
        <v>126088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126088</v>
      </c>
      <c r="O33" s="47">
        <f t="shared" si="1"/>
        <v>3.7816567692399974</v>
      </c>
      <c r="P33" s="9"/>
    </row>
    <row r="34" spans="1:16">
      <c r="A34" s="12"/>
      <c r="B34" s="25">
        <v>335.12</v>
      </c>
      <c r="C34" s="20" t="s">
        <v>35</v>
      </c>
      <c r="D34" s="46">
        <v>710049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710049</v>
      </c>
      <c r="O34" s="47">
        <f t="shared" si="1"/>
        <v>21.295933057405076</v>
      </c>
      <c r="P34" s="9"/>
    </row>
    <row r="35" spans="1:16">
      <c r="A35" s="12"/>
      <c r="B35" s="25">
        <v>335.14</v>
      </c>
      <c r="C35" s="20" t="s">
        <v>36</v>
      </c>
      <c r="D35" s="46">
        <v>6119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6119</v>
      </c>
      <c r="O35" s="47">
        <f t="shared" si="1"/>
        <v>0.18352228420610642</v>
      </c>
      <c r="P35" s="9"/>
    </row>
    <row r="36" spans="1:16">
      <c r="A36" s="12"/>
      <c r="B36" s="25">
        <v>335.15</v>
      </c>
      <c r="C36" s="20" t="s">
        <v>37</v>
      </c>
      <c r="D36" s="46">
        <v>15751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15751</v>
      </c>
      <c r="O36" s="47">
        <f t="shared" si="1"/>
        <v>0.47240717413472499</v>
      </c>
      <c r="P36" s="9"/>
    </row>
    <row r="37" spans="1:16">
      <c r="A37" s="12"/>
      <c r="B37" s="25">
        <v>335.18</v>
      </c>
      <c r="C37" s="20" t="s">
        <v>38</v>
      </c>
      <c r="D37" s="46">
        <v>1797094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1797094</v>
      </c>
      <c r="O37" s="47">
        <f t="shared" ref="O37:O68" si="7">(N37/O$71)</f>
        <v>53.898806310359305</v>
      </c>
      <c r="P37" s="9"/>
    </row>
    <row r="38" spans="1:16">
      <c r="A38" s="12"/>
      <c r="B38" s="25">
        <v>335.21</v>
      </c>
      <c r="C38" s="20" t="s">
        <v>39</v>
      </c>
      <c r="D38" s="46">
        <v>9520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9520</v>
      </c>
      <c r="O38" s="47">
        <f t="shared" si="7"/>
        <v>0.28552576330154161</v>
      </c>
      <c r="P38" s="9"/>
    </row>
    <row r="39" spans="1:16">
      <c r="A39" s="12"/>
      <c r="B39" s="25">
        <v>335.49</v>
      </c>
      <c r="C39" s="20" t="s">
        <v>40</v>
      </c>
      <c r="D39" s="46">
        <v>18715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18715</v>
      </c>
      <c r="O39" s="47">
        <f t="shared" si="7"/>
        <v>0.56130406094415453</v>
      </c>
      <c r="P39" s="9"/>
    </row>
    <row r="40" spans="1:16">
      <c r="A40" s="12"/>
      <c r="B40" s="25">
        <v>337.7</v>
      </c>
      <c r="C40" s="20" t="s">
        <v>41</v>
      </c>
      <c r="D40" s="46">
        <v>100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100</v>
      </c>
      <c r="O40" s="47">
        <f t="shared" si="7"/>
        <v>2.9992202027472859E-3</v>
      </c>
      <c r="P40" s="9"/>
    </row>
    <row r="41" spans="1:16">
      <c r="A41" s="12"/>
      <c r="B41" s="25">
        <v>338</v>
      </c>
      <c r="C41" s="20" t="s">
        <v>42</v>
      </c>
      <c r="D41" s="46">
        <v>78319</v>
      </c>
      <c r="E41" s="46">
        <v>0</v>
      </c>
      <c r="F41" s="46">
        <v>0</v>
      </c>
      <c r="G41" s="46">
        <v>1097855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1176174</v>
      </c>
      <c r="O41" s="47">
        <f t="shared" si="7"/>
        <v>35.276048227460862</v>
      </c>
      <c r="P41" s="9"/>
    </row>
    <row r="42" spans="1:16" ht="15.75">
      <c r="A42" s="29" t="s">
        <v>47</v>
      </c>
      <c r="B42" s="30"/>
      <c r="C42" s="31"/>
      <c r="D42" s="32">
        <f t="shared" ref="D42:M42" si="8">SUM(D43:D52)</f>
        <v>1980148</v>
      </c>
      <c r="E42" s="32">
        <f t="shared" si="8"/>
        <v>3894304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5922616</v>
      </c>
      <c r="J42" s="32">
        <f t="shared" si="8"/>
        <v>2507306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14304374</v>
      </c>
      <c r="O42" s="45">
        <f t="shared" si="7"/>
        <v>429.01967488453005</v>
      </c>
      <c r="P42" s="10"/>
    </row>
    <row r="43" spans="1:16">
      <c r="A43" s="12"/>
      <c r="B43" s="25">
        <v>341.2</v>
      </c>
      <c r="C43" s="20" t="s">
        <v>50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2507306</v>
      </c>
      <c r="K43" s="46">
        <v>0</v>
      </c>
      <c r="L43" s="46">
        <v>0</v>
      </c>
      <c r="M43" s="46">
        <v>0</v>
      </c>
      <c r="N43" s="46">
        <f t="shared" ref="N43:N52" si="9">SUM(D43:M43)</f>
        <v>2507306</v>
      </c>
      <c r="O43" s="47">
        <f t="shared" si="7"/>
        <v>75.199628096694866</v>
      </c>
      <c r="P43" s="9"/>
    </row>
    <row r="44" spans="1:16">
      <c r="A44" s="12"/>
      <c r="B44" s="25">
        <v>341.9</v>
      </c>
      <c r="C44" s="20" t="s">
        <v>51</v>
      </c>
      <c r="D44" s="46">
        <v>89337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89337</v>
      </c>
      <c r="O44" s="47">
        <f t="shared" si="7"/>
        <v>2.6794133525283428</v>
      </c>
      <c r="P44" s="9"/>
    </row>
    <row r="45" spans="1:16">
      <c r="A45" s="12"/>
      <c r="B45" s="25">
        <v>342.1</v>
      </c>
      <c r="C45" s="20" t="s">
        <v>52</v>
      </c>
      <c r="D45" s="46">
        <v>117076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117076</v>
      </c>
      <c r="O45" s="47">
        <f t="shared" si="7"/>
        <v>3.5113670445684124</v>
      </c>
      <c r="P45" s="9"/>
    </row>
    <row r="46" spans="1:16">
      <c r="A46" s="12"/>
      <c r="B46" s="25">
        <v>342.2</v>
      </c>
      <c r="C46" s="20" t="s">
        <v>53</v>
      </c>
      <c r="D46" s="46">
        <v>54831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54831</v>
      </c>
      <c r="O46" s="47">
        <f t="shared" si="7"/>
        <v>1.6445024293683643</v>
      </c>
      <c r="P46" s="9"/>
    </row>
    <row r="47" spans="1:16">
      <c r="A47" s="12"/>
      <c r="B47" s="25">
        <v>342.6</v>
      </c>
      <c r="C47" s="20" t="s">
        <v>54</v>
      </c>
      <c r="D47" s="46">
        <v>464511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464511</v>
      </c>
      <c r="O47" s="47">
        <f t="shared" si="7"/>
        <v>13.931707755983444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2464001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2464001</v>
      </c>
      <c r="O48" s="47">
        <f t="shared" si="7"/>
        <v>73.900815787895141</v>
      </c>
      <c r="P48" s="9"/>
    </row>
    <row r="49" spans="1:16">
      <c r="A49" s="12"/>
      <c r="B49" s="25">
        <v>343.6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5922616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5922616</v>
      </c>
      <c r="O49" s="47">
        <f t="shared" si="7"/>
        <v>177.63229560314318</v>
      </c>
      <c r="P49" s="9"/>
    </row>
    <row r="50" spans="1:16">
      <c r="A50" s="12"/>
      <c r="B50" s="25">
        <v>343.9</v>
      </c>
      <c r="C50" s="20" t="s">
        <v>57</v>
      </c>
      <c r="D50" s="46">
        <v>4546</v>
      </c>
      <c r="E50" s="46">
        <v>1430303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1434849</v>
      </c>
      <c r="O50" s="47">
        <f t="shared" si="7"/>
        <v>43.034281086917403</v>
      </c>
      <c r="P50" s="9"/>
    </row>
    <row r="51" spans="1:16">
      <c r="A51" s="12"/>
      <c r="B51" s="25">
        <v>347.2</v>
      </c>
      <c r="C51" s="20" t="s">
        <v>59</v>
      </c>
      <c r="D51" s="46">
        <v>1110701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1110701</v>
      </c>
      <c r="O51" s="47">
        <f t="shared" si="7"/>
        <v>33.312368784116131</v>
      </c>
      <c r="P51" s="9"/>
    </row>
    <row r="52" spans="1:16">
      <c r="A52" s="12"/>
      <c r="B52" s="25">
        <v>349</v>
      </c>
      <c r="C52" s="20" t="s">
        <v>1</v>
      </c>
      <c r="D52" s="46">
        <v>139146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139146</v>
      </c>
      <c r="O52" s="47">
        <f t="shared" si="7"/>
        <v>4.1732949433147386</v>
      </c>
      <c r="P52" s="9"/>
    </row>
    <row r="53" spans="1:16" ht="15.75">
      <c r="A53" s="29" t="s">
        <v>48</v>
      </c>
      <c r="B53" s="30"/>
      <c r="C53" s="31"/>
      <c r="D53" s="32">
        <f t="shared" ref="D53:M53" si="10">SUM(D54:D57)</f>
        <v>92101</v>
      </c>
      <c r="E53" s="32">
        <f t="shared" si="10"/>
        <v>52315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ref="N53:N69" si="11">SUM(D53:M53)</f>
        <v>144416</v>
      </c>
      <c r="O53" s="45">
        <f t="shared" si="7"/>
        <v>4.3313538479995204</v>
      </c>
      <c r="P53" s="10"/>
    </row>
    <row r="54" spans="1:16">
      <c r="A54" s="13"/>
      <c r="B54" s="39">
        <v>351.1</v>
      </c>
      <c r="C54" s="21" t="s">
        <v>62</v>
      </c>
      <c r="D54" s="46">
        <v>79510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79510</v>
      </c>
      <c r="O54" s="47">
        <f t="shared" si="7"/>
        <v>2.384679983204367</v>
      </c>
      <c r="P54" s="9"/>
    </row>
    <row r="55" spans="1:16">
      <c r="A55" s="13"/>
      <c r="B55" s="39">
        <v>354</v>
      </c>
      <c r="C55" s="21" t="s">
        <v>63</v>
      </c>
      <c r="D55" s="46">
        <v>10369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10369</v>
      </c>
      <c r="O55" s="47">
        <f t="shared" si="7"/>
        <v>0.31098914282286605</v>
      </c>
      <c r="P55" s="9"/>
    </row>
    <row r="56" spans="1:16">
      <c r="A56" s="13"/>
      <c r="B56" s="39">
        <v>356</v>
      </c>
      <c r="C56" s="21" t="s">
        <v>64</v>
      </c>
      <c r="D56" s="46">
        <v>0</v>
      </c>
      <c r="E56" s="46">
        <v>52315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52315</v>
      </c>
      <c r="O56" s="47">
        <f t="shared" si="7"/>
        <v>1.5690420490672425</v>
      </c>
      <c r="P56" s="9"/>
    </row>
    <row r="57" spans="1:16">
      <c r="A57" s="13"/>
      <c r="B57" s="39">
        <v>359</v>
      </c>
      <c r="C57" s="21" t="s">
        <v>65</v>
      </c>
      <c r="D57" s="46">
        <v>2222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2222</v>
      </c>
      <c r="O57" s="47">
        <f t="shared" si="7"/>
        <v>6.6642672905044692E-2</v>
      </c>
      <c r="P57" s="9"/>
    </row>
    <row r="58" spans="1:16" ht="15.75">
      <c r="A58" s="29" t="s">
        <v>4</v>
      </c>
      <c r="B58" s="30"/>
      <c r="C58" s="31"/>
      <c r="D58" s="32">
        <f t="shared" ref="D58:M58" si="12">SUM(D59:D64)</f>
        <v>482416</v>
      </c>
      <c r="E58" s="32">
        <f t="shared" si="12"/>
        <v>209834</v>
      </c>
      <c r="F58" s="32">
        <f t="shared" si="12"/>
        <v>8331</v>
      </c>
      <c r="G58" s="32">
        <f t="shared" si="12"/>
        <v>291378</v>
      </c>
      <c r="H58" s="32">
        <f t="shared" si="12"/>
        <v>0</v>
      </c>
      <c r="I58" s="32">
        <f t="shared" si="12"/>
        <v>1434310</v>
      </c>
      <c r="J58" s="32">
        <f t="shared" si="12"/>
        <v>32530</v>
      </c>
      <c r="K58" s="32">
        <f t="shared" si="12"/>
        <v>2415389</v>
      </c>
      <c r="L58" s="32">
        <f t="shared" si="12"/>
        <v>0</v>
      </c>
      <c r="M58" s="32">
        <f t="shared" si="12"/>
        <v>0</v>
      </c>
      <c r="N58" s="32">
        <f t="shared" si="11"/>
        <v>4874188</v>
      </c>
      <c r="O58" s="45">
        <f t="shared" si="7"/>
        <v>146.18763121588387</v>
      </c>
      <c r="P58" s="10"/>
    </row>
    <row r="59" spans="1:16">
      <c r="A59" s="12"/>
      <c r="B59" s="25">
        <v>361.1</v>
      </c>
      <c r="C59" s="20" t="s">
        <v>66</v>
      </c>
      <c r="D59" s="46">
        <v>192147</v>
      </c>
      <c r="E59" s="46">
        <v>202197</v>
      </c>
      <c r="F59" s="46">
        <v>8331</v>
      </c>
      <c r="G59" s="46">
        <v>275378</v>
      </c>
      <c r="H59" s="46">
        <v>0</v>
      </c>
      <c r="I59" s="46">
        <v>449785</v>
      </c>
      <c r="J59" s="46">
        <v>32530</v>
      </c>
      <c r="K59" s="46">
        <v>1322869</v>
      </c>
      <c r="L59" s="46">
        <v>0</v>
      </c>
      <c r="M59" s="46">
        <v>0</v>
      </c>
      <c r="N59" s="46">
        <f t="shared" si="11"/>
        <v>2483237</v>
      </c>
      <c r="O59" s="47">
        <f t="shared" si="7"/>
        <v>74.47774578609561</v>
      </c>
      <c r="P59" s="9"/>
    </row>
    <row r="60" spans="1:16">
      <c r="A60" s="12"/>
      <c r="B60" s="25">
        <v>362</v>
      </c>
      <c r="C60" s="20" t="s">
        <v>68</v>
      </c>
      <c r="D60" s="46">
        <v>147587</v>
      </c>
      <c r="E60" s="46">
        <v>0</v>
      </c>
      <c r="F60" s="46">
        <v>0</v>
      </c>
      <c r="G60" s="46">
        <v>15000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162587</v>
      </c>
      <c r="O60" s="47">
        <f t="shared" si="7"/>
        <v>4.8763421510407294</v>
      </c>
      <c r="P60" s="9"/>
    </row>
    <row r="61" spans="1:16">
      <c r="A61" s="12"/>
      <c r="B61" s="25">
        <v>364</v>
      </c>
      <c r="C61" s="20" t="s">
        <v>69</v>
      </c>
      <c r="D61" s="46">
        <v>20287</v>
      </c>
      <c r="E61" s="46">
        <v>0</v>
      </c>
      <c r="F61" s="46">
        <v>0</v>
      </c>
      <c r="G61" s="46">
        <v>0</v>
      </c>
      <c r="H61" s="46">
        <v>0</v>
      </c>
      <c r="I61" s="46">
        <v>1400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21687</v>
      </c>
      <c r="O61" s="47">
        <f t="shared" si="7"/>
        <v>0.65044088536980382</v>
      </c>
      <c r="P61" s="9"/>
    </row>
    <row r="62" spans="1:16">
      <c r="A62" s="12"/>
      <c r="B62" s="25">
        <v>366</v>
      </c>
      <c r="C62" s="20" t="s">
        <v>70</v>
      </c>
      <c r="D62" s="46">
        <v>26983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26983</v>
      </c>
      <c r="O62" s="47">
        <f t="shared" si="7"/>
        <v>0.8092795873073001</v>
      </c>
      <c r="P62" s="9"/>
    </row>
    <row r="63" spans="1:16">
      <c r="A63" s="12"/>
      <c r="B63" s="25">
        <v>368</v>
      </c>
      <c r="C63" s="20" t="s">
        <v>71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1092520</v>
      </c>
      <c r="L63" s="46">
        <v>0</v>
      </c>
      <c r="M63" s="46">
        <v>0</v>
      </c>
      <c r="N63" s="46">
        <f t="shared" si="11"/>
        <v>1092520</v>
      </c>
      <c r="O63" s="47">
        <f t="shared" si="7"/>
        <v>32.767080559054648</v>
      </c>
      <c r="P63" s="9"/>
    </row>
    <row r="64" spans="1:16">
      <c r="A64" s="12"/>
      <c r="B64" s="25">
        <v>369.9</v>
      </c>
      <c r="C64" s="20" t="s">
        <v>72</v>
      </c>
      <c r="D64" s="46">
        <v>95412</v>
      </c>
      <c r="E64" s="46">
        <v>7637</v>
      </c>
      <c r="F64" s="46">
        <v>0</v>
      </c>
      <c r="G64" s="46">
        <v>1000</v>
      </c>
      <c r="H64" s="46">
        <v>0</v>
      </c>
      <c r="I64" s="46">
        <v>983125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1087174</v>
      </c>
      <c r="O64" s="47">
        <f t="shared" si="7"/>
        <v>32.606742247015774</v>
      </c>
      <c r="P64" s="9"/>
    </row>
    <row r="65" spans="1:119" ht="15.75">
      <c r="A65" s="29" t="s">
        <v>49</v>
      </c>
      <c r="B65" s="30"/>
      <c r="C65" s="31"/>
      <c r="D65" s="32">
        <f t="shared" ref="D65:M65" si="13">SUM(D66:D68)</f>
        <v>446438</v>
      </c>
      <c r="E65" s="32">
        <f t="shared" si="13"/>
        <v>34720</v>
      </c>
      <c r="F65" s="32">
        <f t="shared" si="13"/>
        <v>2201405</v>
      </c>
      <c r="G65" s="32">
        <f t="shared" si="13"/>
        <v>2125455</v>
      </c>
      <c r="H65" s="32">
        <f t="shared" si="13"/>
        <v>0</v>
      </c>
      <c r="I65" s="32">
        <f t="shared" si="13"/>
        <v>338318</v>
      </c>
      <c r="J65" s="32">
        <f t="shared" si="13"/>
        <v>488858</v>
      </c>
      <c r="K65" s="32">
        <f t="shared" si="13"/>
        <v>0</v>
      </c>
      <c r="L65" s="32">
        <f t="shared" si="13"/>
        <v>0</v>
      </c>
      <c r="M65" s="32">
        <f t="shared" si="13"/>
        <v>0</v>
      </c>
      <c r="N65" s="32">
        <f t="shared" si="11"/>
        <v>5635194</v>
      </c>
      <c r="O65" s="45">
        <f t="shared" si="7"/>
        <v>169.01187691200289</v>
      </c>
      <c r="P65" s="9"/>
    </row>
    <row r="66" spans="1:119">
      <c r="A66" s="12"/>
      <c r="B66" s="25">
        <v>381</v>
      </c>
      <c r="C66" s="20" t="s">
        <v>73</v>
      </c>
      <c r="D66" s="46">
        <v>446438</v>
      </c>
      <c r="E66" s="46">
        <v>34720</v>
      </c>
      <c r="F66" s="46">
        <v>2201405</v>
      </c>
      <c r="G66" s="46">
        <v>870501</v>
      </c>
      <c r="H66" s="46">
        <v>0</v>
      </c>
      <c r="I66" s="46">
        <v>0</v>
      </c>
      <c r="J66" s="46">
        <v>488858</v>
      </c>
      <c r="K66" s="46">
        <v>0</v>
      </c>
      <c r="L66" s="46">
        <v>0</v>
      </c>
      <c r="M66" s="46">
        <v>0</v>
      </c>
      <c r="N66" s="46">
        <f t="shared" si="11"/>
        <v>4041922</v>
      </c>
      <c r="O66" s="47">
        <f t="shared" si="7"/>
        <v>121.22614120328714</v>
      </c>
      <c r="P66" s="9"/>
    </row>
    <row r="67" spans="1:119">
      <c r="A67" s="12"/>
      <c r="B67" s="25">
        <v>383</v>
      </c>
      <c r="C67" s="20" t="s">
        <v>88</v>
      </c>
      <c r="D67" s="46">
        <v>0</v>
      </c>
      <c r="E67" s="46">
        <v>0</v>
      </c>
      <c r="F67" s="46">
        <v>0</v>
      </c>
      <c r="G67" s="46">
        <v>1254954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1254954</v>
      </c>
      <c r="O67" s="47">
        <f t="shared" si="7"/>
        <v>37.638833903185173</v>
      </c>
      <c r="P67" s="9"/>
    </row>
    <row r="68" spans="1:119" ht="15.75" thickBot="1">
      <c r="A68" s="12"/>
      <c r="B68" s="25">
        <v>389.8</v>
      </c>
      <c r="C68" s="20" t="s">
        <v>75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338318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338318</v>
      </c>
      <c r="O68" s="47">
        <f t="shared" si="7"/>
        <v>10.146901805530563</v>
      </c>
      <c r="P68" s="9"/>
    </row>
    <row r="69" spans="1:119" ht="16.5" thickBot="1">
      <c r="A69" s="14" t="s">
        <v>60</v>
      </c>
      <c r="B69" s="23"/>
      <c r="C69" s="22"/>
      <c r="D69" s="15">
        <f t="shared" ref="D69:M69" si="14">SUM(D5,D14,D29,D42,D53,D58,D65)</f>
        <v>23361911</v>
      </c>
      <c r="E69" s="15">
        <f t="shared" si="14"/>
        <v>8229665</v>
      </c>
      <c r="F69" s="15">
        <f t="shared" si="14"/>
        <v>2755245</v>
      </c>
      <c r="G69" s="15">
        <f t="shared" si="14"/>
        <v>3640776</v>
      </c>
      <c r="H69" s="15">
        <f t="shared" si="14"/>
        <v>0</v>
      </c>
      <c r="I69" s="15">
        <f t="shared" si="14"/>
        <v>7695244</v>
      </c>
      <c r="J69" s="15">
        <f t="shared" si="14"/>
        <v>3028694</v>
      </c>
      <c r="K69" s="15">
        <f t="shared" si="14"/>
        <v>2833148</v>
      </c>
      <c r="L69" s="15">
        <f t="shared" si="14"/>
        <v>0</v>
      </c>
      <c r="M69" s="15">
        <f t="shared" si="14"/>
        <v>0</v>
      </c>
      <c r="N69" s="15">
        <f t="shared" si="11"/>
        <v>51544683</v>
      </c>
      <c r="O69" s="38">
        <f>(N69/O$71)</f>
        <v>1545.9385459780458</v>
      </c>
      <c r="P69" s="6"/>
      <c r="Q69" s="2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</row>
    <row r="70" spans="1:119">
      <c r="A70" s="16"/>
      <c r="B70" s="18"/>
      <c r="C70" s="18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9"/>
    </row>
    <row r="71" spans="1:119">
      <c r="A71" s="40"/>
      <c r="B71" s="41"/>
      <c r="C71" s="41"/>
      <c r="D71" s="42"/>
      <c r="E71" s="42"/>
      <c r="F71" s="42"/>
      <c r="G71" s="42"/>
      <c r="H71" s="42"/>
      <c r="I71" s="42"/>
      <c r="J71" s="42"/>
      <c r="K71" s="42"/>
      <c r="L71" s="120" t="s">
        <v>89</v>
      </c>
      <c r="M71" s="120"/>
      <c r="N71" s="120"/>
      <c r="O71" s="43">
        <v>33342</v>
      </c>
    </row>
    <row r="72" spans="1:119">
      <c r="A72" s="121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9"/>
    </row>
    <row r="73" spans="1:119" ht="15.75" thickBot="1">
      <c r="A73" s="122" t="s">
        <v>90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2"/>
    </row>
  </sheetData>
  <mergeCells count="10">
    <mergeCell ref="A73:O73"/>
    <mergeCell ref="L71:N71"/>
    <mergeCell ref="A72:O7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7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61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15221408</v>
      </c>
      <c r="E5" s="27">
        <f t="shared" si="0"/>
        <v>1185809</v>
      </c>
      <c r="F5" s="27">
        <f t="shared" si="0"/>
        <v>511392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463934</v>
      </c>
      <c r="L5" s="27">
        <f t="shared" si="0"/>
        <v>0</v>
      </c>
      <c r="M5" s="27">
        <f t="shared" si="0"/>
        <v>0</v>
      </c>
      <c r="N5" s="28">
        <f>SUM(D5:M5)</f>
        <v>17382543</v>
      </c>
      <c r="O5" s="33">
        <f t="shared" ref="O5:O36" si="1">(N5/O$72)</f>
        <v>518.43308777476216</v>
      </c>
      <c r="P5" s="6"/>
    </row>
    <row r="6" spans="1:133">
      <c r="A6" s="12"/>
      <c r="B6" s="25">
        <v>311</v>
      </c>
      <c r="C6" s="20" t="s">
        <v>3</v>
      </c>
      <c r="D6" s="46">
        <v>10725019</v>
      </c>
      <c r="E6" s="46">
        <v>0</v>
      </c>
      <c r="F6" s="46">
        <v>511392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11236411</v>
      </c>
      <c r="O6" s="47">
        <f t="shared" si="1"/>
        <v>335.12514539652244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721875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721875</v>
      </c>
      <c r="O7" s="47">
        <f t="shared" si="1"/>
        <v>21.529869665066062</v>
      </c>
      <c r="P7" s="9"/>
    </row>
    <row r="8" spans="1:133">
      <c r="A8" s="12"/>
      <c r="B8" s="25">
        <v>312.52</v>
      </c>
      <c r="C8" s="20" t="s">
        <v>83</v>
      </c>
      <c r="D8" s="46">
        <v>0</v>
      </c>
      <c r="E8" s="46">
        <v>463934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463934</v>
      </c>
      <c r="L8" s="46">
        <v>0</v>
      </c>
      <c r="M8" s="46">
        <v>0</v>
      </c>
      <c r="N8" s="46">
        <f>SUM(D8:M8)</f>
        <v>927868</v>
      </c>
      <c r="O8" s="47">
        <f t="shared" si="1"/>
        <v>27.673595991529719</v>
      </c>
      <c r="P8" s="9"/>
    </row>
    <row r="9" spans="1:133">
      <c r="A9" s="12"/>
      <c r="B9" s="25">
        <v>314.10000000000002</v>
      </c>
      <c r="C9" s="20" t="s">
        <v>12</v>
      </c>
      <c r="D9" s="46">
        <v>2223291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2223291</v>
      </c>
      <c r="O9" s="47">
        <f t="shared" si="1"/>
        <v>66.309493274478811</v>
      </c>
      <c r="P9" s="9"/>
    </row>
    <row r="10" spans="1:133">
      <c r="A10" s="12"/>
      <c r="B10" s="25">
        <v>314.3</v>
      </c>
      <c r="C10" s="20" t="s">
        <v>13</v>
      </c>
      <c r="D10" s="46">
        <v>435012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435012</v>
      </c>
      <c r="O10" s="47">
        <f t="shared" si="1"/>
        <v>12.974201437561513</v>
      </c>
      <c r="P10" s="9"/>
    </row>
    <row r="11" spans="1:133">
      <c r="A11" s="12"/>
      <c r="B11" s="25">
        <v>314.8</v>
      </c>
      <c r="C11" s="20" t="s">
        <v>14</v>
      </c>
      <c r="D11" s="46">
        <v>51066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51066</v>
      </c>
      <c r="O11" s="47">
        <f t="shared" si="1"/>
        <v>1.5230397566285903</v>
      </c>
      <c r="P11" s="9"/>
    </row>
    <row r="12" spans="1:133">
      <c r="A12" s="12"/>
      <c r="B12" s="25">
        <v>315</v>
      </c>
      <c r="C12" s="20" t="s">
        <v>15</v>
      </c>
      <c r="D12" s="46">
        <v>1647483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1647483</v>
      </c>
      <c r="O12" s="47">
        <f t="shared" si="1"/>
        <v>49.136061320051297</v>
      </c>
      <c r="P12" s="9"/>
    </row>
    <row r="13" spans="1:133">
      <c r="A13" s="12"/>
      <c r="B13" s="25">
        <v>316</v>
      </c>
      <c r="C13" s="20" t="s">
        <v>16</v>
      </c>
      <c r="D13" s="46">
        <v>139537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139537</v>
      </c>
      <c r="O13" s="47">
        <f t="shared" si="1"/>
        <v>4.1616809329237379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SUM(D15:D28)</f>
        <v>2745999</v>
      </c>
      <c r="E14" s="32">
        <f t="shared" si="3"/>
        <v>999555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3745554</v>
      </c>
      <c r="O14" s="45">
        <f t="shared" si="1"/>
        <v>111.71087715112292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519351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519351</v>
      </c>
      <c r="O15" s="47">
        <f t="shared" si="1"/>
        <v>15.489606012705419</v>
      </c>
      <c r="P15" s="9"/>
    </row>
    <row r="16" spans="1:133">
      <c r="A16" s="12"/>
      <c r="B16" s="25">
        <v>323.10000000000002</v>
      </c>
      <c r="C16" s="20" t="s">
        <v>18</v>
      </c>
      <c r="D16" s="46">
        <v>2322719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8" si="4">SUM(D16:M16)</f>
        <v>2322719</v>
      </c>
      <c r="O16" s="47">
        <f t="shared" si="1"/>
        <v>69.274926183304004</v>
      </c>
      <c r="P16" s="9"/>
    </row>
    <row r="17" spans="1:16">
      <c r="A17" s="12"/>
      <c r="B17" s="25">
        <v>323.39999999999998</v>
      </c>
      <c r="C17" s="20" t="s">
        <v>19</v>
      </c>
      <c r="D17" s="46">
        <v>8595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8595</v>
      </c>
      <c r="O17" s="47">
        <f t="shared" si="1"/>
        <v>0.25634525336276059</v>
      </c>
      <c r="P17" s="9"/>
    </row>
    <row r="18" spans="1:16">
      <c r="A18" s="12"/>
      <c r="B18" s="25">
        <v>323.60000000000002</v>
      </c>
      <c r="C18" s="20" t="s">
        <v>20</v>
      </c>
      <c r="D18" s="46">
        <v>218224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218224</v>
      </c>
      <c r="O18" s="47">
        <f t="shared" si="1"/>
        <v>6.5085150168510841</v>
      </c>
      <c r="P18" s="9"/>
    </row>
    <row r="19" spans="1:16">
      <c r="A19" s="12"/>
      <c r="B19" s="25">
        <v>323.7</v>
      </c>
      <c r="C19" s="20" t="s">
        <v>21</v>
      </c>
      <c r="D19" s="46">
        <v>181994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181994</v>
      </c>
      <c r="O19" s="47">
        <f t="shared" si="1"/>
        <v>5.4279578872021235</v>
      </c>
      <c r="P19" s="9"/>
    </row>
    <row r="20" spans="1:16">
      <c r="A20" s="12"/>
      <c r="B20" s="25">
        <v>324.02</v>
      </c>
      <c r="C20" s="20" t="s">
        <v>22</v>
      </c>
      <c r="D20" s="46">
        <v>0</v>
      </c>
      <c r="E20" s="46">
        <v>51017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>SUM(D20:M20)</f>
        <v>51017</v>
      </c>
      <c r="O20" s="47">
        <f t="shared" si="1"/>
        <v>1.5215783351725372</v>
      </c>
      <c r="P20" s="9"/>
    </row>
    <row r="21" spans="1:16">
      <c r="A21" s="12"/>
      <c r="B21" s="25">
        <v>324.02100000000002</v>
      </c>
      <c r="C21" s="20" t="s">
        <v>23</v>
      </c>
      <c r="D21" s="46">
        <v>0</v>
      </c>
      <c r="E21" s="46">
        <v>57431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5">SUM(D21:M21)</f>
        <v>57431</v>
      </c>
      <c r="O21" s="47">
        <f t="shared" si="1"/>
        <v>1.7128754212771033</v>
      </c>
      <c r="P21" s="9"/>
    </row>
    <row r="22" spans="1:16">
      <c r="A22" s="12"/>
      <c r="B22" s="25">
        <v>324.04000000000002</v>
      </c>
      <c r="C22" s="20" t="s">
        <v>24</v>
      </c>
      <c r="D22" s="46">
        <v>0</v>
      </c>
      <c r="E22" s="46">
        <v>78650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78650</v>
      </c>
      <c r="O22" s="47">
        <f t="shared" si="1"/>
        <v>2.3457305616033883</v>
      </c>
      <c r="P22" s="9"/>
    </row>
    <row r="23" spans="1:16">
      <c r="A23" s="12"/>
      <c r="B23" s="25">
        <v>324.041</v>
      </c>
      <c r="C23" s="20" t="s">
        <v>25</v>
      </c>
      <c r="D23" s="46">
        <v>0</v>
      </c>
      <c r="E23" s="46">
        <v>126161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126161</v>
      </c>
      <c r="O23" s="47">
        <f t="shared" si="1"/>
        <v>3.7627427003489515</v>
      </c>
      <c r="P23" s="9"/>
    </row>
    <row r="24" spans="1:16">
      <c r="A24" s="12"/>
      <c r="B24" s="25">
        <v>324.07</v>
      </c>
      <c r="C24" s="20" t="s">
        <v>26</v>
      </c>
      <c r="D24" s="46">
        <v>0</v>
      </c>
      <c r="E24" s="46">
        <v>88972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88972</v>
      </c>
      <c r="O24" s="47">
        <f t="shared" si="1"/>
        <v>2.6535834650600973</v>
      </c>
      <c r="P24" s="9"/>
    </row>
    <row r="25" spans="1:16">
      <c r="A25" s="12"/>
      <c r="B25" s="25">
        <v>324.08999999999997</v>
      </c>
      <c r="C25" s="20" t="s">
        <v>27</v>
      </c>
      <c r="D25" s="46">
        <v>0</v>
      </c>
      <c r="E25" s="46">
        <v>38587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38587</v>
      </c>
      <c r="O25" s="47">
        <f t="shared" si="1"/>
        <v>1.1508544841778758</v>
      </c>
      <c r="P25" s="9"/>
    </row>
    <row r="26" spans="1:16">
      <c r="A26" s="12"/>
      <c r="B26" s="25">
        <v>324.09100000000001</v>
      </c>
      <c r="C26" s="20" t="s">
        <v>28</v>
      </c>
      <c r="D26" s="46">
        <v>0</v>
      </c>
      <c r="E26" s="46">
        <v>33326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33326</v>
      </c>
      <c r="O26" s="47">
        <f t="shared" si="1"/>
        <v>0.99394553968206623</v>
      </c>
      <c r="P26" s="9"/>
    </row>
    <row r="27" spans="1:16">
      <c r="A27" s="12"/>
      <c r="B27" s="25">
        <v>325.10000000000002</v>
      </c>
      <c r="C27" s="20" t="s">
        <v>29</v>
      </c>
      <c r="D27" s="46">
        <v>11084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11084</v>
      </c>
      <c r="O27" s="47">
        <f t="shared" si="1"/>
        <v>0.3305794983447165</v>
      </c>
      <c r="P27" s="9"/>
    </row>
    <row r="28" spans="1:16">
      <c r="A28" s="12"/>
      <c r="B28" s="25">
        <v>329</v>
      </c>
      <c r="C28" s="20" t="s">
        <v>30</v>
      </c>
      <c r="D28" s="46">
        <v>3383</v>
      </c>
      <c r="E28" s="46">
        <v>6060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9443</v>
      </c>
      <c r="O28" s="47">
        <f t="shared" si="1"/>
        <v>0.28163679203077935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SUM(D30:D40)</f>
        <v>2803983</v>
      </c>
      <c r="E29" s="32">
        <f t="shared" si="6"/>
        <v>67595</v>
      </c>
      <c r="F29" s="32">
        <f t="shared" si="6"/>
        <v>0</v>
      </c>
      <c r="G29" s="32">
        <f t="shared" si="6"/>
        <v>1105368</v>
      </c>
      <c r="H29" s="32">
        <f t="shared" si="6"/>
        <v>0</v>
      </c>
      <c r="I29" s="32">
        <f t="shared" si="6"/>
        <v>0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>SUM(D29:M29)</f>
        <v>3976946</v>
      </c>
      <c r="O29" s="45">
        <f t="shared" si="1"/>
        <v>118.61212681559248</v>
      </c>
      <c r="P29" s="10"/>
    </row>
    <row r="30" spans="1:16">
      <c r="A30" s="12"/>
      <c r="B30" s="25">
        <v>331.2</v>
      </c>
      <c r="C30" s="20" t="s">
        <v>31</v>
      </c>
      <c r="D30" s="46">
        <v>54140</v>
      </c>
      <c r="E30" s="46">
        <v>67595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7">SUM(D30:M30)</f>
        <v>121735</v>
      </c>
      <c r="O30" s="47">
        <f t="shared" si="1"/>
        <v>3.6307375704613918</v>
      </c>
      <c r="P30" s="9"/>
    </row>
    <row r="31" spans="1:16">
      <c r="A31" s="12"/>
      <c r="B31" s="25">
        <v>334.2</v>
      </c>
      <c r="C31" s="20" t="s">
        <v>33</v>
      </c>
      <c r="D31" s="46">
        <v>11012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11012</v>
      </c>
      <c r="O31" s="47">
        <f t="shared" si="1"/>
        <v>0.32843210355214891</v>
      </c>
      <c r="P31" s="9"/>
    </row>
    <row r="32" spans="1:16">
      <c r="A32" s="12"/>
      <c r="B32" s="25">
        <v>334.49</v>
      </c>
      <c r="C32" s="20" t="s">
        <v>34</v>
      </c>
      <c r="D32" s="46">
        <v>82294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82294</v>
      </c>
      <c r="O32" s="47">
        <f t="shared" si="1"/>
        <v>2.4544125980494496</v>
      </c>
      <c r="P32" s="9"/>
    </row>
    <row r="33" spans="1:16">
      <c r="A33" s="12"/>
      <c r="B33" s="25">
        <v>335.12</v>
      </c>
      <c r="C33" s="20" t="s">
        <v>35</v>
      </c>
      <c r="D33" s="46">
        <v>719997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719997</v>
      </c>
      <c r="O33" s="47">
        <f t="shared" si="1"/>
        <v>21.473858450893257</v>
      </c>
      <c r="P33" s="9"/>
    </row>
    <row r="34" spans="1:16">
      <c r="A34" s="12"/>
      <c r="B34" s="25">
        <v>335.14</v>
      </c>
      <c r="C34" s="20" t="s">
        <v>36</v>
      </c>
      <c r="D34" s="46">
        <v>5393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5393</v>
      </c>
      <c r="O34" s="47">
        <f t="shared" si="1"/>
        <v>0.16084583494885024</v>
      </c>
      <c r="P34" s="9"/>
    </row>
    <row r="35" spans="1:16">
      <c r="A35" s="12"/>
      <c r="B35" s="25">
        <v>335.15</v>
      </c>
      <c r="C35" s="20" t="s">
        <v>37</v>
      </c>
      <c r="D35" s="46">
        <v>16357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16357</v>
      </c>
      <c r="O35" s="47">
        <f t="shared" si="1"/>
        <v>0.48784634197262072</v>
      </c>
      <c r="P35" s="9"/>
    </row>
    <row r="36" spans="1:16">
      <c r="A36" s="12"/>
      <c r="B36" s="25">
        <v>335.18</v>
      </c>
      <c r="C36" s="20" t="s">
        <v>38</v>
      </c>
      <c r="D36" s="46">
        <v>1843028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1843028</v>
      </c>
      <c r="O36" s="47">
        <f t="shared" si="1"/>
        <v>54.968176802171257</v>
      </c>
      <c r="P36" s="9"/>
    </row>
    <row r="37" spans="1:16">
      <c r="A37" s="12"/>
      <c r="B37" s="25">
        <v>335.21</v>
      </c>
      <c r="C37" s="20" t="s">
        <v>39</v>
      </c>
      <c r="D37" s="46">
        <v>10980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10980</v>
      </c>
      <c r="O37" s="47">
        <f t="shared" ref="O37:O68" si="8">(N37/O$72)</f>
        <v>0.32747770586656327</v>
      </c>
      <c r="P37" s="9"/>
    </row>
    <row r="38" spans="1:16">
      <c r="A38" s="12"/>
      <c r="B38" s="25">
        <v>335.49</v>
      </c>
      <c r="C38" s="20" t="s">
        <v>40</v>
      </c>
      <c r="D38" s="46">
        <v>23210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23210</v>
      </c>
      <c r="O38" s="47">
        <f t="shared" si="8"/>
        <v>0.69223657132631455</v>
      </c>
      <c r="P38" s="9"/>
    </row>
    <row r="39" spans="1:16">
      <c r="A39" s="12"/>
      <c r="B39" s="25">
        <v>337.7</v>
      </c>
      <c r="C39" s="20" t="s">
        <v>41</v>
      </c>
      <c r="D39" s="46">
        <v>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500</v>
      </c>
      <c r="O39" s="47">
        <f t="shared" si="8"/>
        <v>1.4912463837275194E-2</v>
      </c>
      <c r="P39" s="9"/>
    </row>
    <row r="40" spans="1:16">
      <c r="A40" s="12"/>
      <c r="B40" s="25">
        <v>338</v>
      </c>
      <c r="C40" s="20" t="s">
        <v>42</v>
      </c>
      <c r="D40" s="46">
        <v>37072</v>
      </c>
      <c r="E40" s="46">
        <v>0</v>
      </c>
      <c r="F40" s="46">
        <v>0</v>
      </c>
      <c r="G40" s="46">
        <v>1105368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1142440</v>
      </c>
      <c r="O40" s="47">
        <f t="shared" si="8"/>
        <v>34.073190372513345</v>
      </c>
      <c r="P40" s="9"/>
    </row>
    <row r="41" spans="1:16" ht="15.75">
      <c r="A41" s="29" t="s">
        <v>47</v>
      </c>
      <c r="B41" s="30"/>
      <c r="C41" s="31"/>
      <c r="D41" s="32">
        <f t="shared" ref="D41:M41" si="9">SUM(D42:D52)</f>
        <v>2230016</v>
      </c>
      <c r="E41" s="32">
        <f t="shared" si="9"/>
        <v>3825709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6277777</v>
      </c>
      <c r="J41" s="32">
        <f t="shared" si="9"/>
        <v>2447776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>SUM(D41:M41)</f>
        <v>14781278</v>
      </c>
      <c r="O41" s="45">
        <f t="shared" si="8"/>
        <v>440.85054728742284</v>
      </c>
      <c r="P41" s="10"/>
    </row>
    <row r="42" spans="1:16">
      <c r="A42" s="12"/>
      <c r="B42" s="25">
        <v>341.2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2447776</v>
      </c>
      <c r="K42" s="46">
        <v>0</v>
      </c>
      <c r="L42" s="46">
        <v>0</v>
      </c>
      <c r="M42" s="46">
        <v>0</v>
      </c>
      <c r="N42" s="46">
        <f>SUM(D42:M42)</f>
        <v>2447776</v>
      </c>
      <c r="O42" s="47">
        <f t="shared" si="8"/>
        <v>73.004742163500254</v>
      </c>
      <c r="P42" s="9"/>
    </row>
    <row r="43" spans="1:16">
      <c r="A43" s="12"/>
      <c r="B43" s="25">
        <v>341.9</v>
      </c>
      <c r="C43" s="20" t="s">
        <v>51</v>
      </c>
      <c r="D43" s="46">
        <v>108164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1" si="10">SUM(D43:M43)</f>
        <v>108164</v>
      </c>
      <c r="O43" s="47">
        <f t="shared" si="8"/>
        <v>3.2259834769900682</v>
      </c>
      <c r="P43" s="9"/>
    </row>
    <row r="44" spans="1:16">
      <c r="A44" s="12"/>
      <c r="B44" s="25">
        <v>342.1</v>
      </c>
      <c r="C44" s="20" t="s">
        <v>52</v>
      </c>
      <c r="D44" s="46">
        <v>108346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108346</v>
      </c>
      <c r="O44" s="47">
        <f t="shared" si="8"/>
        <v>3.2314116138268365</v>
      </c>
      <c r="P44" s="9"/>
    </row>
    <row r="45" spans="1:16">
      <c r="A45" s="12"/>
      <c r="B45" s="25">
        <v>342.2</v>
      </c>
      <c r="C45" s="20" t="s">
        <v>53</v>
      </c>
      <c r="D45" s="46">
        <v>60784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60784</v>
      </c>
      <c r="O45" s="47">
        <f t="shared" si="8"/>
        <v>1.8128784037698709</v>
      </c>
      <c r="P45" s="9"/>
    </row>
    <row r="46" spans="1:16">
      <c r="A46" s="12"/>
      <c r="B46" s="25">
        <v>342.6</v>
      </c>
      <c r="C46" s="20" t="s">
        <v>54</v>
      </c>
      <c r="D46" s="46">
        <v>667432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667432</v>
      </c>
      <c r="O46" s="47">
        <f t="shared" si="8"/>
        <v>19.906111127680514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2383359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2383359</v>
      </c>
      <c r="O47" s="47">
        <f t="shared" si="8"/>
        <v>71.083509797488745</v>
      </c>
      <c r="P47" s="9"/>
    </row>
    <row r="48" spans="1:16">
      <c r="A48" s="12"/>
      <c r="B48" s="25">
        <v>343.6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6277777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6277777</v>
      </c>
      <c r="O48" s="47">
        <f t="shared" si="8"/>
        <v>187.23424498195592</v>
      </c>
      <c r="P48" s="9"/>
    </row>
    <row r="49" spans="1:16">
      <c r="A49" s="12"/>
      <c r="B49" s="25">
        <v>343.9</v>
      </c>
      <c r="C49" s="20" t="s">
        <v>57</v>
      </c>
      <c r="D49" s="46">
        <v>7987</v>
      </c>
      <c r="E49" s="46">
        <v>1437190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1445177</v>
      </c>
      <c r="O49" s="47">
        <f t="shared" si="8"/>
        <v>43.10229950192371</v>
      </c>
      <c r="P49" s="9"/>
    </row>
    <row r="50" spans="1:16">
      <c r="A50" s="12"/>
      <c r="B50" s="25">
        <v>344.9</v>
      </c>
      <c r="C50" s="20" t="s">
        <v>58</v>
      </c>
      <c r="D50" s="46">
        <v>0</v>
      </c>
      <c r="E50" s="46">
        <v>5160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5160</v>
      </c>
      <c r="O50" s="47">
        <f t="shared" si="8"/>
        <v>0.15389662680068</v>
      </c>
      <c r="P50" s="9"/>
    </row>
    <row r="51" spans="1:16">
      <c r="A51" s="12"/>
      <c r="B51" s="25">
        <v>347.2</v>
      </c>
      <c r="C51" s="20" t="s">
        <v>59</v>
      </c>
      <c r="D51" s="46">
        <v>1117449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1117449</v>
      </c>
      <c r="O51" s="47">
        <f t="shared" si="8"/>
        <v>33.327835604998661</v>
      </c>
      <c r="P51" s="9"/>
    </row>
    <row r="52" spans="1:16">
      <c r="A52" s="12"/>
      <c r="B52" s="25">
        <v>349</v>
      </c>
      <c r="C52" s="20" t="s">
        <v>1</v>
      </c>
      <c r="D52" s="46">
        <v>159854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1">SUM(D52:M52)</f>
        <v>159854</v>
      </c>
      <c r="O52" s="47">
        <f t="shared" si="8"/>
        <v>4.767633988487578</v>
      </c>
      <c r="P52" s="9"/>
    </row>
    <row r="53" spans="1:16" ht="15.75">
      <c r="A53" s="29" t="s">
        <v>48</v>
      </c>
      <c r="B53" s="30"/>
      <c r="C53" s="31"/>
      <c r="D53" s="32">
        <f t="shared" ref="D53:M53" si="12">SUM(D54:D57)</f>
        <v>185076</v>
      </c>
      <c r="E53" s="32">
        <f t="shared" si="12"/>
        <v>14529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0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11"/>
        <v>199605</v>
      </c>
      <c r="O53" s="45">
        <f t="shared" si="8"/>
        <v>5.95320468847863</v>
      </c>
      <c r="P53" s="10"/>
    </row>
    <row r="54" spans="1:16">
      <c r="A54" s="13"/>
      <c r="B54" s="39">
        <v>351.1</v>
      </c>
      <c r="C54" s="21" t="s">
        <v>62</v>
      </c>
      <c r="D54" s="46">
        <v>100899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100899</v>
      </c>
      <c r="O54" s="47">
        <f t="shared" si="8"/>
        <v>3.0093053774344596</v>
      </c>
      <c r="P54" s="9"/>
    </row>
    <row r="55" spans="1:16">
      <c r="A55" s="13"/>
      <c r="B55" s="39">
        <v>354</v>
      </c>
      <c r="C55" s="21" t="s">
        <v>63</v>
      </c>
      <c r="D55" s="46">
        <v>82091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82091</v>
      </c>
      <c r="O55" s="47">
        <f t="shared" si="8"/>
        <v>2.4483581377315158</v>
      </c>
      <c r="P55" s="9"/>
    </row>
    <row r="56" spans="1:16">
      <c r="A56" s="13"/>
      <c r="B56" s="39">
        <v>356</v>
      </c>
      <c r="C56" s="21" t="s">
        <v>64</v>
      </c>
      <c r="D56" s="46">
        <v>0</v>
      </c>
      <c r="E56" s="46">
        <v>14529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14529</v>
      </c>
      <c r="O56" s="47">
        <f t="shared" si="8"/>
        <v>0.43332637418354258</v>
      </c>
      <c r="P56" s="9"/>
    </row>
    <row r="57" spans="1:16">
      <c r="A57" s="13"/>
      <c r="B57" s="39">
        <v>359</v>
      </c>
      <c r="C57" s="21" t="s">
        <v>65</v>
      </c>
      <c r="D57" s="46">
        <v>2086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2086</v>
      </c>
      <c r="O57" s="47">
        <f t="shared" si="8"/>
        <v>6.2214799129112111E-2</v>
      </c>
      <c r="P57" s="9"/>
    </row>
    <row r="58" spans="1:16" ht="15.75">
      <c r="A58" s="29" t="s">
        <v>4</v>
      </c>
      <c r="B58" s="30"/>
      <c r="C58" s="31"/>
      <c r="D58" s="32">
        <f t="shared" ref="D58:M58" si="13">SUM(D59:D65)</f>
        <v>518914</v>
      </c>
      <c r="E58" s="32">
        <f t="shared" si="13"/>
        <v>300535</v>
      </c>
      <c r="F58" s="32">
        <f t="shared" si="13"/>
        <v>30131</v>
      </c>
      <c r="G58" s="32">
        <f t="shared" si="13"/>
        <v>498454</v>
      </c>
      <c r="H58" s="32">
        <f t="shared" si="13"/>
        <v>0</v>
      </c>
      <c r="I58" s="32">
        <f t="shared" si="13"/>
        <v>449067</v>
      </c>
      <c r="J58" s="32">
        <f t="shared" si="13"/>
        <v>45525</v>
      </c>
      <c r="K58" s="32">
        <f t="shared" si="13"/>
        <v>1384895</v>
      </c>
      <c r="L58" s="32">
        <f t="shared" si="13"/>
        <v>0</v>
      </c>
      <c r="M58" s="32">
        <f t="shared" si="13"/>
        <v>2</v>
      </c>
      <c r="N58" s="32">
        <f t="shared" si="11"/>
        <v>3227523</v>
      </c>
      <c r="O58" s="45">
        <f t="shared" si="8"/>
        <v>96.260640042947898</v>
      </c>
      <c r="P58" s="10"/>
    </row>
    <row r="59" spans="1:16">
      <c r="A59" s="12"/>
      <c r="B59" s="25">
        <v>361.1</v>
      </c>
      <c r="C59" s="20" t="s">
        <v>66</v>
      </c>
      <c r="D59" s="46">
        <v>309532</v>
      </c>
      <c r="E59" s="46">
        <v>300425</v>
      </c>
      <c r="F59" s="46">
        <v>30131</v>
      </c>
      <c r="G59" s="46">
        <v>446225</v>
      </c>
      <c r="H59" s="46">
        <v>0</v>
      </c>
      <c r="I59" s="46">
        <v>336491</v>
      </c>
      <c r="J59" s="46">
        <v>45525</v>
      </c>
      <c r="K59" s="46">
        <v>308090</v>
      </c>
      <c r="L59" s="46">
        <v>0</v>
      </c>
      <c r="M59" s="46">
        <v>2</v>
      </c>
      <c r="N59" s="46">
        <f t="shared" si="11"/>
        <v>1776421</v>
      </c>
      <c r="O59" s="47">
        <f t="shared" si="8"/>
        <v>52.981627844552477</v>
      </c>
      <c r="P59" s="9"/>
    </row>
    <row r="60" spans="1:16">
      <c r="A60" s="12"/>
      <c r="B60" s="25">
        <v>361.3</v>
      </c>
      <c r="C60" s="20" t="s">
        <v>67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94027</v>
      </c>
      <c r="L60" s="46">
        <v>0</v>
      </c>
      <c r="M60" s="46">
        <v>0</v>
      </c>
      <c r="N60" s="46">
        <f t="shared" ref="N60:N65" si="14">SUM(D60:M60)</f>
        <v>94027</v>
      </c>
      <c r="O60" s="47">
        <f t="shared" si="8"/>
        <v>2.8043484744549496</v>
      </c>
      <c r="P60" s="9"/>
    </row>
    <row r="61" spans="1:16">
      <c r="A61" s="12"/>
      <c r="B61" s="25">
        <v>362</v>
      </c>
      <c r="C61" s="20" t="s">
        <v>68</v>
      </c>
      <c r="D61" s="46">
        <v>115657</v>
      </c>
      <c r="E61" s="46">
        <v>0</v>
      </c>
      <c r="F61" s="46">
        <v>0</v>
      </c>
      <c r="G61" s="46">
        <v>5000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4"/>
        <v>120657</v>
      </c>
      <c r="O61" s="47">
        <f t="shared" si="8"/>
        <v>3.5985862984282262</v>
      </c>
      <c r="P61" s="9"/>
    </row>
    <row r="62" spans="1:16">
      <c r="A62" s="12"/>
      <c r="B62" s="25">
        <v>364</v>
      </c>
      <c r="C62" s="20" t="s">
        <v>69</v>
      </c>
      <c r="D62" s="46">
        <v>37927</v>
      </c>
      <c r="E62" s="46">
        <v>110</v>
      </c>
      <c r="F62" s="46">
        <v>0</v>
      </c>
      <c r="G62" s="46">
        <v>0</v>
      </c>
      <c r="H62" s="46">
        <v>0</v>
      </c>
      <c r="I62" s="46">
        <v>4673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4"/>
        <v>42710</v>
      </c>
      <c r="O62" s="47">
        <f t="shared" si="8"/>
        <v>1.2738226609800472</v>
      </c>
      <c r="P62" s="9"/>
    </row>
    <row r="63" spans="1:16">
      <c r="A63" s="12"/>
      <c r="B63" s="25">
        <v>366</v>
      </c>
      <c r="C63" s="20" t="s">
        <v>70</v>
      </c>
      <c r="D63" s="46">
        <v>38636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4"/>
        <v>38636</v>
      </c>
      <c r="O63" s="47">
        <f t="shared" si="8"/>
        <v>1.1523159056339289</v>
      </c>
      <c r="P63" s="9"/>
    </row>
    <row r="64" spans="1:16">
      <c r="A64" s="12"/>
      <c r="B64" s="25">
        <v>368</v>
      </c>
      <c r="C64" s="20" t="s">
        <v>71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982778</v>
      </c>
      <c r="L64" s="46">
        <v>0</v>
      </c>
      <c r="M64" s="46">
        <v>0</v>
      </c>
      <c r="N64" s="46">
        <f t="shared" si="14"/>
        <v>982778</v>
      </c>
      <c r="O64" s="47">
        <f t="shared" si="8"/>
        <v>29.311282770139282</v>
      </c>
      <c r="P64" s="9"/>
    </row>
    <row r="65" spans="1:119">
      <c r="A65" s="12"/>
      <c r="B65" s="25">
        <v>369.9</v>
      </c>
      <c r="C65" s="20" t="s">
        <v>72</v>
      </c>
      <c r="D65" s="46">
        <v>17162</v>
      </c>
      <c r="E65" s="46">
        <v>0</v>
      </c>
      <c r="F65" s="46">
        <v>0</v>
      </c>
      <c r="G65" s="46">
        <v>47229</v>
      </c>
      <c r="H65" s="46">
        <v>0</v>
      </c>
      <c r="I65" s="46">
        <v>107903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4"/>
        <v>172294</v>
      </c>
      <c r="O65" s="47">
        <f t="shared" si="8"/>
        <v>5.1386560887589852</v>
      </c>
      <c r="P65" s="9"/>
    </row>
    <row r="66" spans="1:119" ht="15.75">
      <c r="A66" s="29" t="s">
        <v>49</v>
      </c>
      <c r="B66" s="30"/>
      <c r="C66" s="31"/>
      <c r="D66" s="32">
        <f t="shared" ref="D66:M66" si="15">SUM(D67:D69)</f>
        <v>218055</v>
      </c>
      <c r="E66" s="32">
        <f t="shared" si="15"/>
        <v>2357292</v>
      </c>
      <c r="F66" s="32">
        <f t="shared" si="15"/>
        <v>2093282</v>
      </c>
      <c r="G66" s="32">
        <f t="shared" si="15"/>
        <v>1341375</v>
      </c>
      <c r="H66" s="32">
        <f t="shared" si="15"/>
        <v>0</v>
      </c>
      <c r="I66" s="32">
        <f t="shared" si="15"/>
        <v>1802654</v>
      </c>
      <c r="J66" s="32">
        <f t="shared" si="15"/>
        <v>500000</v>
      </c>
      <c r="K66" s="32">
        <f t="shared" si="15"/>
        <v>0</v>
      </c>
      <c r="L66" s="32">
        <f t="shared" si="15"/>
        <v>0</v>
      </c>
      <c r="M66" s="32">
        <f t="shared" si="15"/>
        <v>0</v>
      </c>
      <c r="N66" s="32">
        <f>SUM(D66:M66)</f>
        <v>8312658</v>
      </c>
      <c r="O66" s="45">
        <f t="shared" si="8"/>
        <v>247.92442363327268</v>
      </c>
      <c r="P66" s="9"/>
    </row>
    <row r="67" spans="1:119">
      <c r="A67" s="12"/>
      <c r="B67" s="25">
        <v>381</v>
      </c>
      <c r="C67" s="20" t="s">
        <v>73</v>
      </c>
      <c r="D67" s="46">
        <v>218055</v>
      </c>
      <c r="E67" s="46">
        <v>2357292</v>
      </c>
      <c r="F67" s="46">
        <v>2093282</v>
      </c>
      <c r="G67" s="46">
        <v>652875</v>
      </c>
      <c r="H67" s="46">
        <v>0</v>
      </c>
      <c r="I67" s="46">
        <v>0</v>
      </c>
      <c r="J67" s="46">
        <v>500000</v>
      </c>
      <c r="K67" s="46">
        <v>0</v>
      </c>
      <c r="L67" s="46">
        <v>0</v>
      </c>
      <c r="M67" s="46">
        <v>0</v>
      </c>
      <c r="N67" s="46">
        <f>SUM(D67:M67)</f>
        <v>5821504</v>
      </c>
      <c r="O67" s="47">
        <f t="shared" si="8"/>
        <v>173.62593575710579</v>
      </c>
      <c r="P67" s="9"/>
    </row>
    <row r="68" spans="1:119">
      <c r="A68" s="12"/>
      <c r="B68" s="25">
        <v>384</v>
      </c>
      <c r="C68" s="20" t="s">
        <v>74</v>
      </c>
      <c r="D68" s="46">
        <v>0</v>
      </c>
      <c r="E68" s="46">
        <v>0</v>
      </c>
      <c r="F68" s="46">
        <v>0</v>
      </c>
      <c r="G68" s="46">
        <v>688500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688500</v>
      </c>
      <c r="O68" s="47">
        <f t="shared" si="8"/>
        <v>20.534462703927943</v>
      </c>
      <c r="P68" s="9"/>
    </row>
    <row r="69" spans="1:119" ht="15.75" thickBot="1">
      <c r="A69" s="12"/>
      <c r="B69" s="25">
        <v>389.8</v>
      </c>
      <c r="C69" s="20" t="s">
        <v>75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1802654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1802654</v>
      </c>
      <c r="O69" s="47">
        <f>(N69/O$72)</f>
        <v>53.764025172238959</v>
      </c>
      <c r="P69" s="9"/>
    </row>
    <row r="70" spans="1:119" ht="16.5" thickBot="1">
      <c r="A70" s="14" t="s">
        <v>60</v>
      </c>
      <c r="B70" s="23"/>
      <c r="C70" s="22"/>
      <c r="D70" s="15">
        <f t="shared" ref="D70:M70" si="16">SUM(D5,D14,D29,D41,D53,D58,D66)</f>
        <v>23923451</v>
      </c>
      <c r="E70" s="15">
        <f t="shared" si="16"/>
        <v>8751024</v>
      </c>
      <c r="F70" s="15">
        <f t="shared" si="16"/>
        <v>2634805</v>
      </c>
      <c r="G70" s="15">
        <f t="shared" si="16"/>
        <v>2945197</v>
      </c>
      <c r="H70" s="15">
        <f t="shared" si="16"/>
        <v>0</v>
      </c>
      <c r="I70" s="15">
        <f t="shared" si="16"/>
        <v>8529498</v>
      </c>
      <c r="J70" s="15">
        <f t="shared" si="16"/>
        <v>2993301</v>
      </c>
      <c r="K70" s="15">
        <f t="shared" si="16"/>
        <v>1848829</v>
      </c>
      <c r="L70" s="15">
        <f t="shared" si="16"/>
        <v>0</v>
      </c>
      <c r="M70" s="15">
        <f t="shared" si="16"/>
        <v>2</v>
      </c>
      <c r="N70" s="15">
        <f>SUM(D70:M70)</f>
        <v>51626107</v>
      </c>
      <c r="O70" s="38">
        <f>(N70/O$72)</f>
        <v>1539.7449073935995</v>
      </c>
      <c r="P70" s="6"/>
      <c r="Q70" s="2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</row>
    <row r="71" spans="1:119">
      <c r="A71" s="16"/>
      <c r="B71" s="18"/>
      <c r="C71" s="18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9"/>
    </row>
    <row r="72" spans="1:119">
      <c r="A72" s="40"/>
      <c r="B72" s="41"/>
      <c r="C72" s="41"/>
      <c r="D72" s="42"/>
      <c r="E72" s="42"/>
      <c r="F72" s="42"/>
      <c r="G72" s="42"/>
      <c r="H72" s="42"/>
      <c r="I72" s="42"/>
      <c r="J72" s="42"/>
      <c r="K72" s="42"/>
      <c r="L72" s="120" t="s">
        <v>82</v>
      </c>
      <c r="M72" s="120"/>
      <c r="N72" s="120"/>
      <c r="O72" s="43">
        <v>33529</v>
      </c>
    </row>
    <row r="73" spans="1:119">
      <c r="A73" s="121"/>
      <c r="B73" s="98"/>
      <c r="C73" s="98"/>
      <c r="D73" s="98"/>
      <c r="E73" s="98"/>
      <c r="F73" s="98"/>
      <c r="G73" s="98"/>
      <c r="H73" s="98"/>
      <c r="I73" s="98"/>
      <c r="J73" s="98"/>
      <c r="K73" s="98"/>
      <c r="L73" s="98"/>
      <c r="M73" s="98"/>
      <c r="N73" s="98"/>
      <c r="O73" s="99"/>
    </row>
    <row r="74" spans="1:119" ht="15.75" thickBot="1">
      <c r="A74" s="122" t="s">
        <v>90</v>
      </c>
      <c r="B74" s="101"/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2"/>
    </row>
  </sheetData>
  <mergeCells count="10">
    <mergeCell ref="A74:O74"/>
    <mergeCell ref="A73:O73"/>
    <mergeCell ref="L72:N72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101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15490279</v>
      </c>
      <c r="E5" s="27">
        <f t="shared" si="0"/>
        <v>1103819</v>
      </c>
      <c r="F5" s="27">
        <f t="shared" si="0"/>
        <v>512094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427551</v>
      </c>
      <c r="L5" s="27">
        <f t="shared" si="0"/>
        <v>0</v>
      </c>
      <c r="M5" s="27">
        <f t="shared" si="0"/>
        <v>0</v>
      </c>
      <c r="N5" s="28">
        <f>SUM(D5:M5)</f>
        <v>17533743</v>
      </c>
      <c r="O5" s="33">
        <f t="shared" ref="O5:O36" si="1">(N5/O$65)</f>
        <v>524.47557656067727</v>
      </c>
      <c r="P5" s="6"/>
    </row>
    <row r="6" spans="1:133">
      <c r="A6" s="12"/>
      <c r="B6" s="25">
        <v>311</v>
      </c>
      <c r="C6" s="20" t="s">
        <v>3</v>
      </c>
      <c r="D6" s="46">
        <v>10989893</v>
      </c>
      <c r="E6" s="46">
        <v>0</v>
      </c>
      <c r="F6" s="46">
        <v>512094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11501987</v>
      </c>
      <c r="O6" s="47">
        <f t="shared" si="1"/>
        <v>344.05153899075708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676268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676268</v>
      </c>
      <c r="O7" s="47">
        <f t="shared" si="1"/>
        <v>20.228769704765039</v>
      </c>
      <c r="P7" s="9"/>
    </row>
    <row r="8" spans="1:133">
      <c r="A8" s="12"/>
      <c r="B8" s="25">
        <v>312.52</v>
      </c>
      <c r="C8" s="20" t="s">
        <v>83</v>
      </c>
      <c r="D8" s="46">
        <v>0</v>
      </c>
      <c r="E8" s="46">
        <v>427551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427551</v>
      </c>
      <c r="L8" s="46">
        <v>0</v>
      </c>
      <c r="M8" s="46">
        <v>0</v>
      </c>
      <c r="N8" s="46">
        <f>SUM(D8:M8)</f>
        <v>855102</v>
      </c>
      <c r="O8" s="47">
        <f t="shared" si="1"/>
        <v>25.578116119769078</v>
      </c>
      <c r="P8" s="9"/>
    </row>
    <row r="9" spans="1:133">
      <c r="A9" s="12"/>
      <c r="B9" s="25">
        <v>314.10000000000002</v>
      </c>
      <c r="C9" s="20" t="s">
        <v>12</v>
      </c>
      <c r="D9" s="46">
        <v>2115330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2115330</v>
      </c>
      <c r="O9" s="47">
        <f t="shared" si="1"/>
        <v>63.274505698303969</v>
      </c>
      <c r="P9" s="9"/>
    </row>
    <row r="10" spans="1:133">
      <c r="A10" s="12"/>
      <c r="B10" s="25">
        <v>314.3</v>
      </c>
      <c r="C10" s="20" t="s">
        <v>13</v>
      </c>
      <c r="D10" s="46">
        <v>411471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411471</v>
      </c>
      <c r="O10" s="47">
        <f t="shared" si="1"/>
        <v>12.308067362627501</v>
      </c>
      <c r="P10" s="9"/>
    </row>
    <row r="11" spans="1:133">
      <c r="A11" s="12"/>
      <c r="B11" s="25">
        <v>314.8</v>
      </c>
      <c r="C11" s="20" t="s">
        <v>14</v>
      </c>
      <c r="D11" s="46">
        <v>60409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60409</v>
      </c>
      <c r="O11" s="47">
        <f t="shared" si="1"/>
        <v>1.8069755616044989</v>
      </c>
      <c r="P11" s="9"/>
    </row>
    <row r="12" spans="1:133">
      <c r="A12" s="12"/>
      <c r="B12" s="25">
        <v>315</v>
      </c>
      <c r="C12" s="20" t="s">
        <v>15</v>
      </c>
      <c r="D12" s="46">
        <v>1777215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1777215</v>
      </c>
      <c r="O12" s="47">
        <f t="shared" si="1"/>
        <v>53.160689180700544</v>
      </c>
      <c r="P12" s="9"/>
    </row>
    <row r="13" spans="1:133">
      <c r="A13" s="12"/>
      <c r="B13" s="25">
        <v>316</v>
      </c>
      <c r="C13" s="20" t="s">
        <v>16</v>
      </c>
      <c r="D13" s="46">
        <v>135961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135961</v>
      </c>
      <c r="O13" s="47">
        <f t="shared" si="1"/>
        <v>4.066913942149502</v>
      </c>
      <c r="P13" s="9"/>
    </row>
    <row r="14" spans="1:133" ht="15.75">
      <c r="A14" s="29" t="s">
        <v>102</v>
      </c>
      <c r="B14" s="30"/>
      <c r="C14" s="31"/>
      <c r="D14" s="32">
        <f t="shared" ref="D14:M14" si="3">SUM(D15:D20)</f>
        <v>2495574</v>
      </c>
      <c r="E14" s="32">
        <f t="shared" si="3"/>
        <v>1162985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1" si="4">SUM(D14:M14)</f>
        <v>3658559</v>
      </c>
      <c r="O14" s="45">
        <f t="shared" si="1"/>
        <v>109.43612216206515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1130333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1130333</v>
      </c>
      <c r="O15" s="47">
        <f t="shared" si="1"/>
        <v>33.810923992701383</v>
      </c>
      <c r="P15" s="9"/>
    </row>
    <row r="16" spans="1:133">
      <c r="A16" s="12"/>
      <c r="B16" s="25">
        <v>323.10000000000002</v>
      </c>
      <c r="C16" s="20" t="s">
        <v>18</v>
      </c>
      <c r="D16" s="46">
        <v>2106098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2106098</v>
      </c>
      <c r="O16" s="47">
        <f t="shared" si="1"/>
        <v>62.998354820376299</v>
      </c>
      <c r="P16" s="9"/>
    </row>
    <row r="17" spans="1:16">
      <c r="A17" s="12"/>
      <c r="B17" s="25">
        <v>323.39999999999998</v>
      </c>
      <c r="C17" s="20" t="s">
        <v>19</v>
      </c>
      <c r="D17" s="46">
        <v>4734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4734</v>
      </c>
      <c r="O17" s="47">
        <f t="shared" si="1"/>
        <v>0.14160509706559779</v>
      </c>
      <c r="P17" s="9"/>
    </row>
    <row r="18" spans="1:16">
      <c r="A18" s="12"/>
      <c r="B18" s="25">
        <v>323.60000000000002</v>
      </c>
      <c r="C18" s="20" t="s">
        <v>20</v>
      </c>
      <c r="D18" s="46">
        <v>221564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221564</v>
      </c>
      <c r="O18" s="47">
        <f t="shared" si="1"/>
        <v>6.627501420836948</v>
      </c>
      <c r="P18" s="9"/>
    </row>
    <row r="19" spans="1:16">
      <c r="A19" s="12"/>
      <c r="B19" s="25">
        <v>323.7</v>
      </c>
      <c r="C19" s="20" t="s">
        <v>21</v>
      </c>
      <c r="D19" s="46">
        <v>146527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146527</v>
      </c>
      <c r="O19" s="47">
        <f t="shared" si="1"/>
        <v>4.3829679040411591</v>
      </c>
      <c r="P19" s="9"/>
    </row>
    <row r="20" spans="1:16">
      <c r="A20" s="12"/>
      <c r="B20" s="25">
        <v>329</v>
      </c>
      <c r="C20" s="20" t="s">
        <v>103</v>
      </c>
      <c r="D20" s="46">
        <v>16651</v>
      </c>
      <c r="E20" s="46">
        <v>32652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49303</v>
      </c>
      <c r="O20" s="47">
        <f t="shared" si="1"/>
        <v>1.4747689270437618</v>
      </c>
      <c r="P20" s="9"/>
    </row>
    <row r="21" spans="1:16" ht="15.75">
      <c r="A21" s="29" t="s">
        <v>32</v>
      </c>
      <c r="B21" s="30"/>
      <c r="C21" s="31"/>
      <c r="D21" s="32">
        <f t="shared" ref="D21:M21" si="5">SUM(D22:D34)</f>
        <v>3102723</v>
      </c>
      <c r="E21" s="32">
        <f t="shared" si="5"/>
        <v>177930</v>
      </c>
      <c r="F21" s="32">
        <f t="shared" si="5"/>
        <v>0</v>
      </c>
      <c r="G21" s="32">
        <f t="shared" si="5"/>
        <v>1664878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4945531</v>
      </c>
      <c r="O21" s="45">
        <f t="shared" si="1"/>
        <v>147.9324878107146</v>
      </c>
      <c r="P21" s="10"/>
    </row>
    <row r="22" spans="1:16">
      <c r="A22" s="12"/>
      <c r="B22" s="25">
        <v>331.2</v>
      </c>
      <c r="C22" s="20" t="s">
        <v>31</v>
      </c>
      <c r="D22" s="46">
        <v>39360</v>
      </c>
      <c r="E22" s="46">
        <v>120777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1" si="6">SUM(D22:M22)</f>
        <v>160137</v>
      </c>
      <c r="O22" s="47">
        <f t="shared" si="1"/>
        <v>4.790075080015554</v>
      </c>
      <c r="P22" s="9"/>
    </row>
    <row r="23" spans="1:16">
      <c r="A23" s="12"/>
      <c r="B23" s="25">
        <v>334.1</v>
      </c>
      <c r="C23" s="20" t="s">
        <v>94</v>
      </c>
      <c r="D23" s="46">
        <v>0</v>
      </c>
      <c r="E23" s="46">
        <v>39800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39800</v>
      </c>
      <c r="O23" s="47">
        <f t="shared" si="1"/>
        <v>1.1905118004247555</v>
      </c>
      <c r="P23" s="9"/>
    </row>
    <row r="24" spans="1:16">
      <c r="A24" s="12"/>
      <c r="B24" s="25">
        <v>334.2</v>
      </c>
      <c r="C24" s="20" t="s">
        <v>33</v>
      </c>
      <c r="D24" s="46">
        <v>53249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53249</v>
      </c>
      <c r="O24" s="47">
        <f t="shared" si="1"/>
        <v>1.5928030869552212</v>
      </c>
      <c r="P24" s="9"/>
    </row>
    <row r="25" spans="1:16">
      <c r="A25" s="12"/>
      <c r="B25" s="25">
        <v>334.7</v>
      </c>
      <c r="C25" s="20" t="s">
        <v>87</v>
      </c>
      <c r="D25" s="46">
        <v>0</v>
      </c>
      <c r="E25" s="46">
        <v>0</v>
      </c>
      <c r="F25" s="46">
        <v>0</v>
      </c>
      <c r="G25" s="46">
        <v>200000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200000</v>
      </c>
      <c r="O25" s="47">
        <f t="shared" si="1"/>
        <v>5.9824713589183691</v>
      </c>
      <c r="P25" s="9"/>
    </row>
    <row r="26" spans="1:16">
      <c r="A26" s="12"/>
      <c r="B26" s="25">
        <v>335.12</v>
      </c>
      <c r="C26" s="20" t="s">
        <v>35</v>
      </c>
      <c r="D26" s="46">
        <v>749548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749548</v>
      </c>
      <c r="O26" s="47">
        <f t="shared" si="1"/>
        <v>22.420747210672729</v>
      </c>
      <c r="P26" s="9"/>
    </row>
    <row r="27" spans="1:16">
      <c r="A27" s="12"/>
      <c r="B27" s="25">
        <v>335.14</v>
      </c>
      <c r="C27" s="20" t="s">
        <v>36</v>
      </c>
      <c r="D27" s="46">
        <v>5472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5472</v>
      </c>
      <c r="O27" s="47">
        <f t="shared" si="1"/>
        <v>0.16368041638000658</v>
      </c>
      <c r="P27" s="9"/>
    </row>
    <row r="28" spans="1:16">
      <c r="A28" s="12"/>
      <c r="B28" s="25">
        <v>335.15</v>
      </c>
      <c r="C28" s="20" t="s">
        <v>37</v>
      </c>
      <c r="D28" s="46">
        <v>10050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10050</v>
      </c>
      <c r="O28" s="47">
        <f t="shared" si="1"/>
        <v>0.30061918578564806</v>
      </c>
      <c r="P28" s="9"/>
    </row>
    <row r="29" spans="1:16">
      <c r="A29" s="12"/>
      <c r="B29" s="25">
        <v>335.18</v>
      </c>
      <c r="C29" s="20" t="s">
        <v>38</v>
      </c>
      <c r="D29" s="46">
        <v>2104241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2104241</v>
      </c>
      <c r="O29" s="47">
        <f t="shared" si="1"/>
        <v>62.942807573808743</v>
      </c>
      <c r="P29" s="9"/>
    </row>
    <row r="30" spans="1:16">
      <c r="A30" s="12"/>
      <c r="B30" s="25">
        <v>335.21</v>
      </c>
      <c r="C30" s="20" t="s">
        <v>39</v>
      </c>
      <c r="D30" s="46">
        <v>13350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13350</v>
      </c>
      <c r="O30" s="47">
        <f t="shared" si="1"/>
        <v>0.39932996320780112</v>
      </c>
      <c r="P30" s="9"/>
    </row>
    <row r="31" spans="1:16">
      <c r="A31" s="12"/>
      <c r="B31" s="25">
        <v>335.49</v>
      </c>
      <c r="C31" s="20" t="s">
        <v>40</v>
      </c>
      <c r="D31" s="46">
        <v>17090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17090</v>
      </c>
      <c r="O31" s="47">
        <f t="shared" si="1"/>
        <v>0.51120217761957465</v>
      </c>
      <c r="P31" s="9"/>
    </row>
    <row r="32" spans="1:16">
      <c r="A32" s="12"/>
      <c r="B32" s="25">
        <v>337.3</v>
      </c>
      <c r="C32" s="20" t="s">
        <v>104</v>
      </c>
      <c r="D32" s="46">
        <v>2448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>SUM(D32:M32)</f>
        <v>2448</v>
      </c>
      <c r="O32" s="47">
        <f t="shared" si="1"/>
        <v>7.3225449433160839E-2</v>
      </c>
      <c r="P32" s="9"/>
    </row>
    <row r="33" spans="1:16">
      <c r="A33" s="12"/>
      <c r="B33" s="25">
        <v>337.6</v>
      </c>
      <c r="C33" s="20" t="s">
        <v>105</v>
      </c>
      <c r="D33" s="46">
        <v>0</v>
      </c>
      <c r="E33" s="46">
        <v>4228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4228</v>
      </c>
      <c r="O33" s="47">
        <f t="shared" si="1"/>
        <v>0.12646944452753434</v>
      </c>
      <c r="P33" s="9"/>
    </row>
    <row r="34" spans="1:16">
      <c r="A34" s="12"/>
      <c r="B34" s="25">
        <v>338</v>
      </c>
      <c r="C34" s="20" t="s">
        <v>42</v>
      </c>
      <c r="D34" s="46">
        <v>107915</v>
      </c>
      <c r="E34" s="46">
        <v>13125</v>
      </c>
      <c r="F34" s="46">
        <v>0</v>
      </c>
      <c r="G34" s="46">
        <v>1464878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>SUM(D34:M34)</f>
        <v>1585918</v>
      </c>
      <c r="O34" s="47">
        <f t="shared" si="1"/>
        <v>47.43854506296551</v>
      </c>
      <c r="P34" s="9"/>
    </row>
    <row r="35" spans="1:16" ht="15.75">
      <c r="A35" s="29" t="s">
        <v>47</v>
      </c>
      <c r="B35" s="30"/>
      <c r="C35" s="31"/>
      <c r="D35" s="32">
        <f t="shared" ref="D35:M35" si="7">SUM(D36:D46)</f>
        <v>2193274</v>
      </c>
      <c r="E35" s="32">
        <f t="shared" si="7"/>
        <v>1830581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6920028</v>
      </c>
      <c r="J35" s="32">
        <f t="shared" si="7"/>
        <v>2700520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>SUM(D35:M35)</f>
        <v>13644403</v>
      </c>
      <c r="O35" s="45">
        <f t="shared" si="1"/>
        <v>408.13625078519937</v>
      </c>
      <c r="P35" s="10"/>
    </row>
    <row r="36" spans="1:16">
      <c r="A36" s="12"/>
      <c r="B36" s="25">
        <v>341.2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2700520</v>
      </c>
      <c r="K36" s="46">
        <v>0</v>
      </c>
      <c r="L36" s="46">
        <v>0</v>
      </c>
      <c r="M36" s="46">
        <v>0</v>
      </c>
      <c r="N36" s="46">
        <f>SUM(D36:M36)</f>
        <v>2700520</v>
      </c>
      <c r="O36" s="47">
        <f t="shared" si="1"/>
        <v>80.778917770931173</v>
      </c>
      <c r="P36" s="9"/>
    </row>
    <row r="37" spans="1:16">
      <c r="A37" s="12"/>
      <c r="B37" s="25">
        <v>341.9</v>
      </c>
      <c r="C37" s="20" t="s">
        <v>51</v>
      </c>
      <c r="D37" s="46">
        <v>214522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8" si="8">SUM(D37:M37)</f>
        <v>214522</v>
      </c>
      <c r="O37" s="47">
        <f t="shared" ref="O37:O63" si="9">(N37/O$65)</f>
        <v>6.4168586042894322</v>
      </c>
      <c r="P37" s="9"/>
    </row>
    <row r="38" spans="1:16">
      <c r="A38" s="12"/>
      <c r="B38" s="25">
        <v>342.1</v>
      </c>
      <c r="C38" s="20" t="s">
        <v>52</v>
      </c>
      <c r="D38" s="46">
        <v>117089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117089</v>
      </c>
      <c r="O38" s="47">
        <f t="shared" si="9"/>
        <v>3.5024079447219645</v>
      </c>
      <c r="P38" s="9"/>
    </row>
    <row r="39" spans="1:16">
      <c r="A39" s="12"/>
      <c r="B39" s="25">
        <v>342.2</v>
      </c>
      <c r="C39" s="20" t="s">
        <v>53</v>
      </c>
      <c r="D39" s="46">
        <v>72591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72591</v>
      </c>
      <c r="O39" s="47">
        <f t="shared" si="9"/>
        <v>2.1713678920762165</v>
      </c>
      <c r="P39" s="9"/>
    </row>
    <row r="40" spans="1:16">
      <c r="A40" s="12"/>
      <c r="B40" s="25">
        <v>342.6</v>
      </c>
      <c r="C40" s="20" t="s">
        <v>54</v>
      </c>
      <c r="D40" s="46">
        <v>527576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527576</v>
      </c>
      <c r="O40" s="47">
        <f t="shared" si="9"/>
        <v>15.781041548263588</v>
      </c>
      <c r="P40" s="9"/>
    </row>
    <row r="41" spans="1:16">
      <c r="A41" s="12"/>
      <c r="B41" s="25">
        <v>343.4</v>
      </c>
      <c r="C41" s="20" t="s">
        <v>55</v>
      </c>
      <c r="D41" s="46">
        <v>0</v>
      </c>
      <c r="E41" s="46">
        <v>1734581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1734581</v>
      </c>
      <c r="O41" s="47">
        <f t="shared" si="9"/>
        <v>51.88540576111992</v>
      </c>
      <c r="P41" s="9"/>
    </row>
    <row r="42" spans="1:16">
      <c r="A42" s="12"/>
      <c r="B42" s="25">
        <v>343.6</v>
      </c>
      <c r="C42" s="20" t="s">
        <v>56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5558176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5558176</v>
      </c>
      <c r="O42" s="47">
        <f t="shared" si="9"/>
        <v>166.25814363913733</v>
      </c>
      <c r="P42" s="9"/>
    </row>
    <row r="43" spans="1:16">
      <c r="A43" s="12"/>
      <c r="B43" s="25">
        <v>343.9</v>
      </c>
      <c r="C43" s="20" t="s">
        <v>57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1361852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1361852</v>
      </c>
      <c r="O43" s="47">
        <f t="shared" si="9"/>
        <v>40.736202925428493</v>
      </c>
      <c r="P43" s="9"/>
    </row>
    <row r="44" spans="1:16">
      <c r="A44" s="12"/>
      <c r="B44" s="25">
        <v>344.9</v>
      </c>
      <c r="C44" s="20" t="s">
        <v>58</v>
      </c>
      <c r="D44" s="46">
        <v>0</v>
      </c>
      <c r="E44" s="46">
        <v>96000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96000</v>
      </c>
      <c r="O44" s="47">
        <f t="shared" si="9"/>
        <v>2.8715862522808173</v>
      </c>
      <c r="P44" s="9"/>
    </row>
    <row r="45" spans="1:16">
      <c r="A45" s="12"/>
      <c r="B45" s="25">
        <v>347.2</v>
      </c>
      <c r="C45" s="20" t="s">
        <v>59</v>
      </c>
      <c r="D45" s="46">
        <v>1110848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1110848</v>
      </c>
      <c r="O45" s="47">
        <f t="shared" si="9"/>
        <v>33.228081720558762</v>
      </c>
      <c r="P45" s="9"/>
    </row>
    <row r="46" spans="1:16">
      <c r="A46" s="12"/>
      <c r="B46" s="25">
        <v>349</v>
      </c>
      <c r="C46" s="20" t="s">
        <v>1</v>
      </c>
      <c r="D46" s="46">
        <v>150648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150648</v>
      </c>
      <c r="O46" s="47">
        <f t="shared" si="9"/>
        <v>4.5062367263916725</v>
      </c>
      <c r="P46" s="9"/>
    </row>
    <row r="47" spans="1:16" ht="15.75">
      <c r="A47" s="29" t="s">
        <v>48</v>
      </c>
      <c r="B47" s="30"/>
      <c r="C47" s="31"/>
      <c r="D47" s="32">
        <f t="shared" ref="D47:M47" si="10">SUM(D48:D50)</f>
        <v>142152</v>
      </c>
      <c r="E47" s="32">
        <f t="shared" si="10"/>
        <v>30480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0</v>
      </c>
      <c r="J47" s="32">
        <f t="shared" si="10"/>
        <v>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8"/>
        <v>172632</v>
      </c>
      <c r="O47" s="45">
        <f t="shared" si="9"/>
        <v>5.1638299781639798</v>
      </c>
      <c r="P47" s="10"/>
    </row>
    <row r="48" spans="1:16">
      <c r="A48" s="13"/>
      <c r="B48" s="39">
        <v>351.1</v>
      </c>
      <c r="C48" s="21" t="s">
        <v>62</v>
      </c>
      <c r="D48" s="46">
        <v>133527</v>
      </c>
      <c r="E48" s="46">
        <v>30480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164007</v>
      </c>
      <c r="O48" s="47">
        <f t="shared" si="9"/>
        <v>4.9058359008106249</v>
      </c>
      <c r="P48" s="9"/>
    </row>
    <row r="49" spans="1:119">
      <c r="A49" s="13"/>
      <c r="B49" s="39">
        <v>354</v>
      </c>
      <c r="C49" s="21" t="s">
        <v>63</v>
      </c>
      <c r="D49" s="46">
        <v>6550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6550</v>
      </c>
      <c r="O49" s="47">
        <f t="shared" si="9"/>
        <v>0.19592593700457658</v>
      </c>
      <c r="P49" s="9"/>
    </row>
    <row r="50" spans="1:119">
      <c r="A50" s="13"/>
      <c r="B50" s="39">
        <v>359</v>
      </c>
      <c r="C50" s="21" t="s">
        <v>65</v>
      </c>
      <c r="D50" s="46">
        <v>2075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2075</v>
      </c>
      <c r="O50" s="47">
        <f t="shared" si="9"/>
        <v>6.2068140348778084E-2</v>
      </c>
      <c r="P50" s="9"/>
    </row>
    <row r="51" spans="1:119" ht="15.75">
      <c r="A51" s="29" t="s">
        <v>4</v>
      </c>
      <c r="B51" s="30"/>
      <c r="C51" s="31"/>
      <c r="D51" s="32">
        <f t="shared" ref="D51:M51" si="11">SUM(D52:D58)</f>
        <v>521499</v>
      </c>
      <c r="E51" s="32">
        <f t="shared" si="11"/>
        <v>1422537</v>
      </c>
      <c r="F51" s="32">
        <f t="shared" si="11"/>
        <v>22121</v>
      </c>
      <c r="G51" s="32">
        <f t="shared" si="11"/>
        <v>497976</v>
      </c>
      <c r="H51" s="32">
        <f t="shared" si="11"/>
        <v>0</v>
      </c>
      <c r="I51" s="32">
        <f t="shared" si="11"/>
        <v>1101499</v>
      </c>
      <c r="J51" s="32">
        <f t="shared" si="11"/>
        <v>40122</v>
      </c>
      <c r="K51" s="32">
        <f t="shared" si="11"/>
        <v>-770962</v>
      </c>
      <c r="L51" s="32">
        <f t="shared" si="11"/>
        <v>0</v>
      </c>
      <c r="M51" s="32">
        <f t="shared" si="11"/>
        <v>431</v>
      </c>
      <c r="N51" s="32">
        <f>SUM(D51:M51)</f>
        <v>2835223</v>
      </c>
      <c r="O51" s="45">
        <f t="shared" si="9"/>
        <v>84.808201968233078</v>
      </c>
      <c r="P51" s="10"/>
    </row>
    <row r="52" spans="1:119">
      <c r="A52" s="12"/>
      <c r="B52" s="25">
        <v>361.1</v>
      </c>
      <c r="C52" s="20" t="s">
        <v>66</v>
      </c>
      <c r="D52" s="46">
        <v>330733</v>
      </c>
      <c r="E52" s="46">
        <v>290786</v>
      </c>
      <c r="F52" s="46">
        <v>22121</v>
      </c>
      <c r="G52" s="46">
        <v>497976</v>
      </c>
      <c r="H52" s="46">
        <v>0</v>
      </c>
      <c r="I52" s="46">
        <v>342832</v>
      </c>
      <c r="J52" s="46">
        <v>40122</v>
      </c>
      <c r="K52" s="46">
        <v>-1689043</v>
      </c>
      <c r="L52" s="46">
        <v>0</v>
      </c>
      <c r="M52" s="46">
        <v>431</v>
      </c>
      <c r="N52" s="46">
        <f>SUM(D52:M52)</f>
        <v>-164042</v>
      </c>
      <c r="O52" s="47">
        <f t="shared" si="9"/>
        <v>-4.906882833298436</v>
      </c>
      <c r="P52" s="9"/>
    </row>
    <row r="53" spans="1:119">
      <c r="A53" s="12"/>
      <c r="B53" s="25">
        <v>362</v>
      </c>
      <c r="C53" s="20" t="s">
        <v>68</v>
      </c>
      <c r="D53" s="46">
        <v>92309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58" si="12">SUM(D53:M53)</f>
        <v>92309</v>
      </c>
      <c r="O53" s="47">
        <f t="shared" si="9"/>
        <v>2.7611797433519789</v>
      </c>
      <c r="P53" s="9"/>
    </row>
    <row r="54" spans="1:119">
      <c r="A54" s="12"/>
      <c r="B54" s="25">
        <v>363.12</v>
      </c>
      <c r="C54" s="20" t="s">
        <v>106</v>
      </c>
      <c r="D54" s="46">
        <v>18090</v>
      </c>
      <c r="E54" s="46">
        <v>1131751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1149841</v>
      </c>
      <c r="O54" s="47">
        <f t="shared" si="9"/>
        <v>34.394454249050284</v>
      </c>
      <c r="P54" s="9"/>
    </row>
    <row r="55" spans="1:119">
      <c r="A55" s="12"/>
      <c r="B55" s="25">
        <v>364</v>
      </c>
      <c r="C55" s="20" t="s">
        <v>69</v>
      </c>
      <c r="D55" s="46">
        <v>15466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15466</v>
      </c>
      <c r="O55" s="47">
        <f t="shared" si="9"/>
        <v>0.46262451018515749</v>
      </c>
      <c r="P55" s="9"/>
    </row>
    <row r="56" spans="1:119">
      <c r="A56" s="12"/>
      <c r="B56" s="25">
        <v>366</v>
      </c>
      <c r="C56" s="20" t="s">
        <v>70</v>
      </c>
      <c r="D56" s="46">
        <v>38488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38488</v>
      </c>
      <c r="O56" s="47">
        <f t="shared" si="9"/>
        <v>1.151266788310251</v>
      </c>
      <c r="P56" s="9"/>
    </row>
    <row r="57" spans="1:119">
      <c r="A57" s="12"/>
      <c r="B57" s="25">
        <v>368</v>
      </c>
      <c r="C57" s="20" t="s">
        <v>71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918081</v>
      </c>
      <c r="L57" s="46">
        <v>0</v>
      </c>
      <c r="M57" s="46">
        <v>0</v>
      </c>
      <c r="N57" s="46">
        <f t="shared" si="12"/>
        <v>918081</v>
      </c>
      <c r="O57" s="47">
        <f t="shared" si="9"/>
        <v>27.461966438335676</v>
      </c>
      <c r="P57" s="9"/>
    </row>
    <row r="58" spans="1:119">
      <c r="A58" s="12"/>
      <c r="B58" s="25">
        <v>369.9</v>
      </c>
      <c r="C58" s="20" t="s">
        <v>72</v>
      </c>
      <c r="D58" s="46">
        <v>26413</v>
      </c>
      <c r="E58" s="46">
        <v>0</v>
      </c>
      <c r="F58" s="46">
        <v>0</v>
      </c>
      <c r="G58" s="46">
        <v>0</v>
      </c>
      <c r="H58" s="46">
        <v>0</v>
      </c>
      <c r="I58" s="46">
        <v>758667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785080</v>
      </c>
      <c r="O58" s="47">
        <f t="shared" si="9"/>
        <v>23.483593072298167</v>
      </c>
      <c r="P58" s="9"/>
    </row>
    <row r="59" spans="1:119" ht="15.75">
      <c r="A59" s="29" t="s">
        <v>49</v>
      </c>
      <c r="B59" s="30"/>
      <c r="C59" s="31"/>
      <c r="D59" s="32">
        <f t="shared" ref="D59:M59" si="13">SUM(D60:D62)</f>
        <v>340350</v>
      </c>
      <c r="E59" s="32">
        <f t="shared" si="13"/>
        <v>16000</v>
      </c>
      <c r="F59" s="32">
        <f t="shared" si="13"/>
        <v>2152252</v>
      </c>
      <c r="G59" s="32">
        <f t="shared" si="13"/>
        <v>1420813</v>
      </c>
      <c r="H59" s="32">
        <f t="shared" si="13"/>
        <v>0</v>
      </c>
      <c r="I59" s="32">
        <f t="shared" si="13"/>
        <v>1761663</v>
      </c>
      <c r="J59" s="32">
        <f t="shared" si="13"/>
        <v>500000</v>
      </c>
      <c r="K59" s="32">
        <f t="shared" si="13"/>
        <v>0</v>
      </c>
      <c r="L59" s="32">
        <f t="shared" si="13"/>
        <v>0</v>
      </c>
      <c r="M59" s="32">
        <f t="shared" si="13"/>
        <v>0</v>
      </c>
      <c r="N59" s="32">
        <f>SUM(D59:M59)</f>
        <v>6191078</v>
      </c>
      <c r="O59" s="45">
        <f t="shared" si="9"/>
        <v>185.18973407914811</v>
      </c>
      <c r="P59" s="9"/>
    </row>
    <row r="60" spans="1:119">
      <c r="A60" s="12"/>
      <c r="B60" s="25">
        <v>381</v>
      </c>
      <c r="C60" s="20" t="s">
        <v>73</v>
      </c>
      <c r="D60" s="46">
        <v>340350</v>
      </c>
      <c r="E60" s="46">
        <v>16000</v>
      </c>
      <c r="F60" s="46">
        <v>2152252</v>
      </c>
      <c r="G60" s="46">
        <v>1234765</v>
      </c>
      <c r="H60" s="46">
        <v>0</v>
      </c>
      <c r="I60" s="46">
        <v>194164</v>
      </c>
      <c r="J60" s="46">
        <v>500000</v>
      </c>
      <c r="K60" s="46">
        <v>0</v>
      </c>
      <c r="L60" s="46">
        <v>0</v>
      </c>
      <c r="M60" s="46">
        <v>0</v>
      </c>
      <c r="N60" s="46">
        <f>SUM(D60:M60)</f>
        <v>4437531</v>
      </c>
      <c r="O60" s="47">
        <f t="shared" si="9"/>
        <v>132.73701055906196</v>
      </c>
      <c r="P60" s="9"/>
    </row>
    <row r="61" spans="1:119">
      <c r="A61" s="12"/>
      <c r="B61" s="25">
        <v>383</v>
      </c>
      <c r="C61" s="20" t="s">
        <v>88</v>
      </c>
      <c r="D61" s="46">
        <v>0</v>
      </c>
      <c r="E61" s="46">
        <v>0</v>
      </c>
      <c r="F61" s="46">
        <v>0</v>
      </c>
      <c r="G61" s="46">
        <v>186048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186048</v>
      </c>
      <c r="O61" s="47">
        <f t="shared" si="9"/>
        <v>5.565134156920224</v>
      </c>
      <c r="P61" s="9"/>
    </row>
    <row r="62" spans="1:119" ht="15.75" thickBot="1">
      <c r="A62" s="12"/>
      <c r="B62" s="25">
        <v>389.8</v>
      </c>
      <c r="C62" s="20" t="s">
        <v>75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1567499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1567499</v>
      </c>
      <c r="O62" s="47">
        <f t="shared" si="9"/>
        <v>46.887589363165922</v>
      </c>
      <c r="P62" s="9"/>
    </row>
    <row r="63" spans="1:119" ht="16.5" thickBot="1">
      <c r="A63" s="14" t="s">
        <v>60</v>
      </c>
      <c r="B63" s="23"/>
      <c r="C63" s="22"/>
      <c r="D63" s="15">
        <f t="shared" ref="D63:M63" si="14">SUM(D5,D14,D21,D35,D47,D51,D59)</f>
        <v>24285851</v>
      </c>
      <c r="E63" s="15">
        <f t="shared" si="14"/>
        <v>5744332</v>
      </c>
      <c r="F63" s="15">
        <f t="shared" si="14"/>
        <v>2686467</v>
      </c>
      <c r="G63" s="15">
        <f t="shared" si="14"/>
        <v>3583667</v>
      </c>
      <c r="H63" s="15">
        <f t="shared" si="14"/>
        <v>0</v>
      </c>
      <c r="I63" s="15">
        <f t="shared" si="14"/>
        <v>9783190</v>
      </c>
      <c r="J63" s="15">
        <f t="shared" si="14"/>
        <v>3240642</v>
      </c>
      <c r="K63" s="15">
        <f t="shared" si="14"/>
        <v>-343411</v>
      </c>
      <c r="L63" s="15">
        <f t="shared" si="14"/>
        <v>0</v>
      </c>
      <c r="M63" s="15">
        <f t="shared" si="14"/>
        <v>431</v>
      </c>
      <c r="N63" s="15">
        <f>SUM(D63:M63)</f>
        <v>48981169</v>
      </c>
      <c r="O63" s="38">
        <f t="shared" si="9"/>
        <v>1465.1422033442016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20" t="s">
        <v>107</v>
      </c>
      <c r="M65" s="120"/>
      <c r="N65" s="120"/>
      <c r="O65" s="43">
        <v>33431</v>
      </c>
    </row>
    <row r="66" spans="1:15">
      <c r="A66" s="121"/>
      <c r="B66" s="98"/>
      <c r="C66" s="98"/>
      <c r="D66" s="98"/>
      <c r="E66" s="98"/>
      <c r="F66" s="98"/>
      <c r="G66" s="98"/>
      <c r="H66" s="98"/>
      <c r="I66" s="98"/>
      <c r="J66" s="98"/>
      <c r="K66" s="98"/>
      <c r="L66" s="98"/>
      <c r="M66" s="98"/>
      <c r="N66" s="98"/>
      <c r="O66" s="99"/>
    </row>
    <row r="67" spans="1:15" ht="15.75" customHeight="1" thickBot="1">
      <c r="A67" s="122" t="s">
        <v>90</v>
      </c>
      <c r="B67" s="101"/>
      <c r="C67" s="101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2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162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1"/>
      <c r="M3" s="132"/>
      <c r="N3" s="36"/>
      <c r="O3" s="37"/>
      <c r="P3" s="133" t="s">
        <v>148</v>
      </c>
      <c r="Q3" s="11"/>
      <c r="R3"/>
    </row>
    <row r="4" spans="1:134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SUM(D6:D13)</f>
        <v>20984609</v>
      </c>
      <c r="E5" s="27">
        <f t="shared" si="0"/>
        <v>2500503</v>
      </c>
      <c r="F5" s="27">
        <f t="shared" si="0"/>
        <v>494474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720976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24700562</v>
      </c>
      <c r="P5" s="33">
        <f t="shared" ref="P5:P36" si="1">(O5/P$81)</f>
        <v>616.31224112979692</v>
      </c>
      <c r="Q5" s="6"/>
    </row>
    <row r="6" spans="1:134">
      <c r="A6" s="12"/>
      <c r="B6" s="25">
        <v>311</v>
      </c>
      <c r="C6" s="20" t="s">
        <v>3</v>
      </c>
      <c r="D6" s="46">
        <v>15853337</v>
      </c>
      <c r="E6" s="46">
        <v>1034175</v>
      </c>
      <c r="F6" s="46">
        <v>494474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17381986</v>
      </c>
      <c r="P6" s="47">
        <f t="shared" si="1"/>
        <v>433.70392734168371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745352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745352</v>
      </c>
      <c r="P7" s="47">
        <f t="shared" si="1"/>
        <v>18.597534807126102</v>
      </c>
      <c r="Q7" s="9"/>
    </row>
    <row r="8" spans="1:134">
      <c r="A8" s="12"/>
      <c r="B8" s="25">
        <v>312.52</v>
      </c>
      <c r="C8" s="20" t="s">
        <v>110</v>
      </c>
      <c r="D8" s="46">
        <v>0</v>
      </c>
      <c r="E8" s="46">
        <v>720976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720976</v>
      </c>
      <c r="L8" s="46">
        <v>0</v>
      </c>
      <c r="M8" s="46">
        <v>0</v>
      </c>
      <c r="N8" s="46">
        <v>0</v>
      </c>
      <c r="O8" s="46">
        <f t="shared" si="2"/>
        <v>1441952</v>
      </c>
      <c r="P8" s="47">
        <f t="shared" si="1"/>
        <v>35.978641648784873</v>
      </c>
      <c r="Q8" s="9"/>
    </row>
    <row r="9" spans="1:134">
      <c r="A9" s="12"/>
      <c r="B9" s="25">
        <v>314.10000000000002</v>
      </c>
      <c r="C9" s="20" t="s">
        <v>12</v>
      </c>
      <c r="D9" s="46">
        <v>3289765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3289765</v>
      </c>
      <c r="P9" s="47">
        <f t="shared" si="1"/>
        <v>82.084061080892255</v>
      </c>
      <c r="Q9" s="9"/>
    </row>
    <row r="10" spans="1:134">
      <c r="A10" s="12"/>
      <c r="B10" s="25">
        <v>314.3</v>
      </c>
      <c r="C10" s="20" t="s">
        <v>13</v>
      </c>
      <c r="D10" s="46">
        <v>685026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685026</v>
      </c>
      <c r="P10" s="47">
        <f t="shared" si="1"/>
        <v>17.09231997604671</v>
      </c>
      <c r="Q10" s="9"/>
    </row>
    <row r="11" spans="1:134">
      <c r="A11" s="12"/>
      <c r="B11" s="25">
        <v>314.8</v>
      </c>
      <c r="C11" s="20" t="s">
        <v>14</v>
      </c>
      <c r="D11" s="46">
        <v>66400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66400</v>
      </c>
      <c r="P11" s="47">
        <f t="shared" si="1"/>
        <v>1.6567692998652628</v>
      </c>
      <c r="Q11" s="9"/>
    </row>
    <row r="12" spans="1:134">
      <c r="A12" s="12"/>
      <c r="B12" s="25">
        <v>315.10000000000002</v>
      </c>
      <c r="C12" s="20" t="s">
        <v>153</v>
      </c>
      <c r="D12" s="46">
        <v>948564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948564</v>
      </c>
      <c r="P12" s="47">
        <f t="shared" si="1"/>
        <v>23.667947502370378</v>
      </c>
      <c r="Q12" s="9"/>
    </row>
    <row r="13" spans="1:134">
      <c r="A13" s="12"/>
      <c r="B13" s="25">
        <v>316</v>
      </c>
      <c r="C13" s="20" t="s">
        <v>112</v>
      </c>
      <c r="D13" s="46">
        <v>141517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141517</v>
      </c>
      <c r="P13" s="47">
        <f t="shared" si="1"/>
        <v>3.531039473027596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SUM(D15:D29)</f>
        <v>3101815</v>
      </c>
      <c r="E14" s="32">
        <f t="shared" si="3"/>
        <v>5711862.2800000003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8813677.2800000012</v>
      </c>
      <c r="P14" s="45">
        <f t="shared" si="1"/>
        <v>219.91310145216829</v>
      </c>
      <c r="Q14" s="10"/>
    </row>
    <row r="15" spans="1:134">
      <c r="A15" s="12"/>
      <c r="B15" s="25">
        <v>322</v>
      </c>
      <c r="C15" s="20" t="s">
        <v>154</v>
      </c>
      <c r="D15" s="46">
        <v>0</v>
      </c>
      <c r="E15" s="46">
        <v>1565169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1565169</v>
      </c>
      <c r="P15" s="47">
        <f t="shared" si="1"/>
        <v>39.053071510554418</v>
      </c>
      <c r="Q15" s="9"/>
    </row>
    <row r="16" spans="1:134">
      <c r="A16" s="12"/>
      <c r="B16" s="25">
        <v>323.10000000000002</v>
      </c>
      <c r="C16" s="20" t="s">
        <v>18</v>
      </c>
      <c r="D16" s="46">
        <v>2650746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9" si="4">SUM(D16:N16)</f>
        <v>2650746</v>
      </c>
      <c r="P16" s="47">
        <f t="shared" si="1"/>
        <v>66.139677628624185</v>
      </c>
      <c r="Q16" s="9"/>
    </row>
    <row r="17" spans="1:17">
      <c r="A17" s="12"/>
      <c r="B17" s="25">
        <v>323.39999999999998</v>
      </c>
      <c r="C17" s="20" t="s">
        <v>19</v>
      </c>
      <c r="D17" s="46">
        <v>15539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15539</v>
      </c>
      <c r="P17" s="47">
        <f t="shared" si="1"/>
        <v>0.38771894805129997</v>
      </c>
      <c r="Q17" s="9"/>
    </row>
    <row r="18" spans="1:17">
      <c r="A18" s="12"/>
      <c r="B18" s="25">
        <v>323.7</v>
      </c>
      <c r="C18" s="20" t="s">
        <v>21</v>
      </c>
      <c r="D18" s="46">
        <v>422376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422376</v>
      </c>
      <c r="P18" s="47">
        <f t="shared" si="1"/>
        <v>10.53884924397425</v>
      </c>
      <c r="Q18" s="9"/>
    </row>
    <row r="19" spans="1:17">
      <c r="A19" s="12"/>
      <c r="B19" s="25">
        <v>323.89999999999998</v>
      </c>
      <c r="C19" s="20" t="s">
        <v>163</v>
      </c>
      <c r="D19" s="46">
        <v>5079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5079</v>
      </c>
      <c r="P19" s="47">
        <f t="shared" si="1"/>
        <v>0.1267278806327661</v>
      </c>
      <c r="Q19" s="9"/>
    </row>
    <row r="20" spans="1:17">
      <c r="A20" s="12"/>
      <c r="B20" s="25">
        <v>324.11</v>
      </c>
      <c r="C20" s="20" t="s">
        <v>22</v>
      </c>
      <c r="D20" s="46">
        <v>0</v>
      </c>
      <c r="E20" s="46">
        <v>30432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30432</v>
      </c>
      <c r="P20" s="47">
        <f t="shared" si="1"/>
        <v>0.75931932731174212</v>
      </c>
      <c r="Q20" s="9"/>
    </row>
    <row r="21" spans="1:17">
      <c r="A21" s="12"/>
      <c r="B21" s="25">
        <v>324.12</v>
      </c>
      <c r="C21" s="20" t="s">
        <v>23</v>
      </c>
      <c r="D21" s="46">
        <v>0</v>
      </c>
      <c r="E21" s="46">
        <v>514207.9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514207.9</v>
      </c>
      <c r="P21" s="47">
        <f t="shared" si="1"/>
        <v>12.830178651629323</v>
      </c>
      <c r="Q21" s="9"/>
    </row>
    <row r="22" spans="1:17">
      <c r="A22" s="12"/>
      <c r="B22" s="25">
        <v>324.31</v>
      </c>
      <c r="C22" s="20" t="s">
        <v>24</v>
      </c>
      <c r="D22" s="46">
        <v>0</v>
      </c>
      <c r="E22" s="46">
        <v>49724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49724</v>
      </c>
      <c r="P22" s="47">
        <f t="shared" si="1"/>
        <v>1.240680672688258</v>
      </c>
      <c r="Q22" s="9"/>
    </row>
    <row r="23" spans="1:17">
      <c r="A23" s="12"/>
      <c r="B23" s="25">
        <v>324.32</v>
      </c>
      <c r="C23" s="20" t="s">
        <v>25</v>
      </c>
      <c r="D23" s="46">
        <v>0</v>
      </c>
      <c r="E23" s="46">
        <v>558158.81000000006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558158.81000000006</v>
      </c>
      <c r="P23" s="47">
        <f t="shared" si="1"/>
        <v>13.926812964718799</v>
      </c>
      <c r="Q23" s="9"/>
    </row>
    <row r="24" spans="1:17">
      <c r="A24" s="12"/>
      <c r="B24" s="25">
        <v>324.61</v>
      </c>
      <c r="C24" s="20" t="s">
        <v>26</v>
      </c>
      <c r="D24" s="46">
        <v>0</v>
      </c>
      <c r="E24" s="46">
        <v>92064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92064</v>
      </c>
      <c r="P24" s="47">
        <f t="shared" si="1"/>
        <v>2.2971206148011376</v>
      </c>
      <c r="Q24" s="9"/>
    </row>
    <row r="25" spans="1:17">
      <c r="A25" s="12"/>
      <c r="B25" s="25">
        <v>324.62</v>
      </c>
      <c r="C25" s="20" t="s">
        <v>92</v>
      </c>
      <c r="D25" s="46">
        <v>0</v>
      </c>
      <c r="E25" s="46">
        <v>1461392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1461392</v>
      </c>
      <c r="P25" s="47">
        <f t="shared" si="1"/>
        <v>36.46369579320325</v>
      </c>
      <c r="Q25" s="9"/>
    </row>
    <row r="26" spans="1:17">
      <c r="A26" s="12"/>
      <c r="B26" s="25">
        <v>324.91000000000003</v>
      </c>
      <c r="C26" s="20" t="s">
        <v>27</v>
      </c>
      <c r="D26" s="46">
        <v>0</v>
      </c>
      <c r="E26" s="46">
        <v>394700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394700</v>
      </c>
      <c r="P26" s="47">
        <f t="shared" si="1"/>
        <v>9.8482958231448681</v>
      </c>
      <c r="Q26" s="9"/>
    </row>
    <row r="27" spans="1:17">
      <c r="A27" s="12"/>
      <c r="B27" s="25">
        <v>324.92</v>
      </c>
      <c r="C27" s="20" t="s">
        <v>28</v>
      </c>
      <c r="D27" s="46">
        <v>0</v>
      </c>
      <c r="E27" s="46">
        <v>29841.57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29841.57</v>
      </c>
      <c r="P27" s="47">
        <f t="shared" si="1"/>
        <v>0.74458730475572632</v>
      </c>
      <c r="Q27" s="9"/>
    </row>
    <row r="28" spans="1:17">
      <c r="A28" s="12"/>
      <c r="B28" s="25">
        <v>325.10000000000002</v>
      </c>
      <c r="C28" s="20" t="s">
        <v>29</v>
      </c>
      <c r="D28" s="46">
        <v>0</v>
      </c>
      <c r="E28" s="46">
        <v>1009323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1009323</v>
      </c>
      <c r="P28" s="47">
        <f t="shared" si="1"/>
        <v>25.183966265781727</v>
      </c>
      <c r="Q28" s="9"/>
    </row>
    <row r="29" spans="1:17">
      <c r="A29" s="12"/>
      <c r="B29" s="25">
        <v>329.5</v>
      </c>
      <c r="C29" s="20" t="s">
        <v>155</v>
      </c>
      <c r="D29" s="46">
        <v>8075</v>
      </c>
      <c r="E29" s="46">
        <v>6850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14925</v>
      </c>
      <c r="P29" s="47">
        <f t="shared" si="1"/>
        <v>0.37239882229652177</v>
      </c>
      <c r="Q29" s="9"/>
    </row>
    <row r="30" spans="1:17" ht="15.75">
      <c r="A30" s="29" t="s">
        <v>156</v>
      </c>
      <c r="B30" s="30"/>
      <c r="C30" s="31"/>
      <c r="D30" s="32">
        <f t="shared" ref="D30:N30" si="5">SUM(D31:D42)</f>
        <v>5378468</v>
      </c>
      <c r="E30" s="32">
        <f t="shared" si="5"/>
        <v>828150</v>
      </c>
      <c r="F30" s="32">
        <f t="shared" si="5"/>
        <v>0</v>
      </c>
      <c r="G30" s="32">
        <f t="shared" si="5"/>
        <v>3402826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32">
        <f t="shared" si="5"/>
        <v>0</v>
      </c>
      <c r="O30" s="44">
        <f>SUM(D30:N30)</f>
        <v>9609444</v>
      </c>
      <c r="P30" s="45">
        <f t="shared" si="1"/>
        <v>239.76855132491642</v>
      </c>
      <c r="Q30" s="10"/>
    </row>
    <row r="31" spans="1:17">
      <c r="A31" s="12"/>
      <c r="B31" s="25">
        <v>331.2</v>
      </c>
      <c r="C31" s="20" t="s">
        <v>31</v>
      </c>
      <c r="D31" s="46">
        <v>91513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91513</v>
      </c>
      <c r="P31" s="47">
        <f t="shared" si="1"/>
        <v>2.2833724237736415</v>
      </c>
      <c r="Q31" s="9"/>
    </row>
    <row r="32" spans="1:17">
      <c r="A32" s="12"/>
      <c r="B32" s="25">
        <v>331.51</v>
      </c>
      <c r="C32" s="20" t="s">
        <v>164</v>
      </c>
      <c r="D32" s="46">
        <v>0</v>
      </c>
      <c r="E32" s="46">
        <v>828150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40" si="6">SUM(D32:N32)</f>
        <v>828150</v>
      </c>
      <c r="P32" s="47">
        <f t="shared" si="1"/>
        <v>20.663456260292431</v>
      </c>
      <c r="Q32" s="9"/>
    </row>
    <row r="33" spans="1:17">
      <c r="A33" s="12"/>
      <c r="B33" s="25">
        <v>334.1</v>
      </c>
      <c r="C33" s="20" t="s">
        <v>94</v>
      </c>
      <c r="D33" s="46">
        <v>0</v>
      </c>
      <c r="E33" s="46">
        <v>0</v>
      </c>
      <c r="F33" s="46">
        <v>0</v>
      </c>
      <c r="G33" s="46">
        <v>50000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50000</v>
      </c>
      <c r="P33" s="47">
        <f t="shared" si="1"/>
        <v>1.2475672438744447</v>
      </c>
      <c r="Q33" s="9"/>
    </row>
    <row r="34" spans="1:17">
      <c r="A34" s="12"/>
      <c r="B34" s="25">
        <v>334.49</v>
      </c>
      <c r="C34" s="20" t="s">
        <v>34</v>
      </c>
      <c r="D34" s="46">
        <v>97441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97441</v>
      </c>
      <c r="P34" s="47">
        <f t="shared" si="1"/>
        <v>2.4312839962073958</v>
      </c>
      <c r="Q34" s="9"/>
    </row>
    <row r="35" spans="1:17">
      <c r="A35" s="12"/>
      <c r="B35" s="25">
        <v>334.5</v>
      </c>
      <c r="C35" s="20" t="s">
        <v>98</v>
      </c>
      <c r="D35" s="46">
        <v>0</v>
      </c>
      <c r="E35" s="46">
        <v>0</v>
      </c>
      <c r="F35" s="46">
        <v>0</v>
      </c>
      <c r="G35" s="46">
        <v>250000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250000</v>
      </c>
      <c r="P35" s="47">
        <f t="shared" si="1"/>
        <v>6.2378362193722241</v>
      </c>
      <c r="Q35" s="9"/>
    </row>
    <row r="36" spans="1:17">
      <c r="A36" s="12"/>
      <c r="B36" s="25">
        <v>335.125</v>
      </c>
      <c r="C36" s="20" t="s">
        <v>157</v>
      </c>
      <c r="D36" s="46">
        <v>1854185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1854185</v>
      </c>
      <c r="P36" s="47">
        <f t="shared" si="1"/>
        <v>46.264409401666747</v>
      </c>
      <c r="Q36" s="9"/>
    </row>
    <row r="37" spans="1:17">
      <c r="A37" s="12"/>
      <c r="B37" s="25">
        <v>335.14</v>
      </c>
      <c r="C37" s="20" t="s">
        <v>115</v>
      </c>
      <c r="D37" s="46">
        <v>15309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15309</v>
      </c>
      <c r="P37" s="47">
        <f t="shared" ref="P37:P68" si="7">(O37/P$81)</f>
        <v>0.3819801387294775</v>
      </c>
      <c r="Q37" s="9"/>
    </row>
    <row r="38" spans="1:17">
      <c r="A38" s="12"/>
      <c r="B38" s="25">
        <v>335.15</v>
      </c>
      <c r="C38" s="20" t="s">
        <v>116</v>
      </c>
      <c r="D38" s="46">
        <v>18447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18447</v>
      </c>
      <c r="P38" s="47">
        <f t="shared" si="7"/>
        <v>0.46027745895503769</v>
      </c>
      <c r="Q38" s="9"/>
    </row>
    <row r="39" spans="1:17">
      <c r="A39" s="12"/>
      <c r="B39" s="25">
        <v>335.18</v>
      </c>
      <c r="C39" s="20" t="s">
        <v>158</v>
      </c>
      <c r="D39" s="46">
        <v>3209495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3209495</v>
      </c>
      <c r="P39" s="47">
        <f t="shared" si="7"/>
        <v>80.081216627576225</v>
      </c>
      <c r="Q39" s="9"/>
    </row>
    <row r="40" spans="1:17">
      <c r="A40" s="12"/>
      <c r="B40" s="25">
        <v>335.21</v>
      </c>
      <c r="C40" s="20" t="s">
        <v>39</v>
      </c>
      <c r="D40" s="46">
        <v>22903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22903</v>
      </c>
      <c r="P40" s="47">
        <f t="shared" si="7"/>
        <v>0.57146065172912819</v>
      </c>
      <c r="Q40" s="9"/>
    </row>
    <row r="41" spans="1:17">
      <c r="A41" s="12"/>
      <c r="B41" s="25">
        <v>335.48</v>
      </c>
      <c r="C41" s="20" t="s">
        <v>40</v>
      </c>
      <c r="D41" s="46">
        <v>20525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" si="8">SUM(D41:N41)</f>
        <v>20525</v>
      </c>
      <c r="P41" s="47">
        <f t="shared" si="7"/>
        <v>0.51212635361045955</v>
      </c>
      <c r="Q41" s="9"/>
    </row>
    <row r="42" spans="1:17">
      <c r="A42" s="12"/>
      <c r="B42" s="25">
        <v>338</v>
      </c>
      <c r="C42" s="20" t="s">
        <v>42</v>
      </c>
      <c r="D42" s="46">
        <v>48650</v>
      </c>
      <c r="E42" s="46">
        <v>0</v>
      </c>
      <c r="F42" s="46">
        <v>0</v>
      </c>
      <c r="G42" s="46">
        <v>3102826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3151476</v>
      </c>
      <c r="P42" s="47">
        <f t="shared" si="7"/>
        <v>78.633564549129204</v>
      </c>
      <c r="Q42" s="9"/>
    </row>
    <row r="43" spans="1:17" ht="15.75">
      <c r="A43" s="29" t="s">
        <v>47</v>
      </c>
      <c r="B43" s="30"/>
      <c r="C43" s="31"/>
      <c r="D43" s="32">
        <f t="shared" ref="D43:N43" si="9">SUM(D44:D54)</f>
        <v>3969002</v>
      </c>
      <c r="E43" s="32">
        <f t="shared" si="9"/>
        <v>3268026</v>
      </c>
      <c r="F43" s="32">
        <f t="shared" si="9"/>
        <v>0</v>
      </c>
      <c r="G43" s="32">
        <f t="shared" si="9"/>
        <v>1113494</v>
      </c>
      <c r="H43" s="32">
        <f t="shared" si="9"/>
        <v>0</v>
      </c>
      <c r="I43" s="32">
        <f t="shared" si="9"/>
        <v>21001998</v>
      </c>
      <c r="J43" s="32">
        <f t="shared" si="9"/>
        <v>451570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si="9"/>
        <v>0</v>
      </c>
      <c r="O43" s="32">
        <f>SUM(D43:N43)</f>
        <v>29804090</v>
      </c>
      <c r="P43" s="45">
        <f t="shared" si="7"/>
        <v>743.65212834971805</v>
      </c>
      <c r="Q43" s="10"/>
    </row>
    <row r="44" spans="1:17">
      <c r="A44" s="12"/>
      <c r="B44" s="25">
        <v>341.2</v>
      </c>
      <c r="C44" s="20" t="s">
        <v>118</v>
      </c>
      <c r="D44" s="46">
        <v>0</v>
      </c>
      <c r="E44" s="46">
        <v>0</v>
      </c>
      <c r="F44" s="46">
        <v>0</v>
      </c>
      <c r="G44" s="46">
        <v>1113494</v>
      </c>
      <c r="H44" s="46">
        <v>0</v>
      </c>
      <c r="I44" s="46">
        <v>0</v>
      </c>
      <c r="J44" s="46">
        <v>451570</v>
      </c>
      <c r="K44" s="46">
        <v>0</v>
      </c>
      <c r="L44" s="46">
        <v>0</v>
      </c>
      <c r="M44" s="46">
        <v>0</v>
      </c>
      <c r="N44" s="46">
        <v>0</v>
      </c>
      <c r="O44" s="46">
        <f t="shared" ref="O44:O53" si="10">SUM(D44:N44)</f>
        <v>1565064</v>
      </c>
      <c r="P44" s="47">
        <f t="shared" si="7"/>
        <v>39.050451619342283</v>
      </c>
      <c r="Q44" s="9"/>
    </row>
    <row r="45" spans="1:17">
      <c r="A45" s="12"/>
      <c r="B45" s="25">
        <v>341.9</v>
      </c>
      <c r="C45" s="20" t="s">
        <v>119</v>
      </c>
      <c r="D45" s="46">
        <v>305247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305247</v>
      </c>
      <c r="P45" s="47">
        <f t="shared" si="7"/>
        <v>7.6163231698188536</v>
      </c>
      <c r="Q45" s="9"/>
    </row>
    <row r="46" spans="1:17">
      <c r="A46" s="12"/>
      <c r="B46" s="25">
        <v>342.1</v>
      </c>
      <c r="C46" s="20" t="s">
        <v>52</v>
      </c>
      <c r="D46" s="46">
        <v>787871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787871</v>
      </c>
      <c r="P46" s="47">
        <f t="shared" si="7"/>
        <v>19.658441039972054</v>
      </c>
      <c r="Q46" s="9"/>
    </row>
    <row r="47" spans="1:17">
      <c r="A47" s="12"/>
      <c r="B47" s="25">
        <v>342.2</v>
      </c>
      <c r="C47" s="20" t="s">
        <v>53</v>
      </c>
      <c r="D47" s="46">
        <v>171032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171032</v>
      </c>
      <c r="P47" s="47">
        <f t="shared" si="7"/>
        <v>4.2674784170866813</v>
      </c>
      <c r="Q47" s="9"/>
    </row>
    <row r="48" spans="1:17">
      <c r="A48" s="12"/>
      <c r="B48" s="25">
        <v>342.6</v>
      </c>
      <c r="C48" s="20" t="s">
        <v>54</v>
      </c>
      <c r="D48" s="46">
        <v>959914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959914</v>
      </c>
      <c r="P48" s="47">
        <f t="shared" si="7"/>
        <v>23.951145266729878</v>
      </c>
      <c r="Q48" s="9"/>
    </row>
    <row r="49" spans="1:17">
      <c r="A49" s="12"/>
      <c r="B49" s="25">
        <v>343.4</v>
      </c>
      <c r="C49" s="20" t="s">
        <v>55</v>
      </c>
      <c r="D49" s="46">
        <v>0</v>
      </c>
      <c r="E49" s="46">
        <v>3268026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3268026</v>
      </c>
      <c r="P49" s="47">
        <f t="shared" si="7"/>
        <v>81.541643794600532</v>
      </c>
      <c r="Q49" s="9"/>
    </row>
    <row r="50" spans="1:17">
      <c r="A50" s="12"/>
      <c r="B50" s="25">
        <v>343.6</v>
      </c>
      <c r="C50" s="20" t="s">
        <v>56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16431999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16431999</v>
      </c>
      <c r="P50" s="47">
        <f t="shared" si="7"/>
        <v>410.00047407555269</v>
      </c>
      <c r="Q50" s="9"/>
    </row>
    <row r="51" spans="1:17">
      <c r="A51" s="12"/>
      <c r="B51" s="25">
        <v>343.7</v>
      </c>
      <c r="C51" s="20" t="s">
        <v>128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2724280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2724280</v>
      </c>
      <c r="P51" s="47">
        <f t="shared" si="7"/>
        <v>67.974449822845457</v>
      </c>
      <c r="Q51" s="9"/>
    </row>
    <row r="52" spans="1:17">
      <c r="A52" s="12"/>
      <c r="B52" s="25">
        <v>343.9</v>
      </c>
      <c r="C52" s="20" t="s">
        <v>57</v>
      </c>
      <c r="D52" s="46">
        <v>338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338</v>
      </c>
      <c r="P52" s="47">
        <f t="shared" si="7"/>
        <v>8.4335545685912464E-3</v>
      </c>
      <c r="Q52" s="9"/>
    </row>
    <row r="53" spans="1:17">
      <c r="A53" s="12"/>
      <c r="B53" s="25">
        <v>347.2</v>
      </c>
      <c r="C53" s="20" t="s">
        <v>59</v>
      </c>
      <c r="D53" s="46">
        <v>1586182</v>
      </c>
      <c r="E53" s="46">
        <v>0</v>
      </c>
      <c r="F53" s="46">
        <v>0</v>
      </c>
      <c r="G53" s="46">
        <v>0</v>
      </c>
      <c r="H53" s="46">
        <v>0</v>
      </c>
      <c r="I53" s="46">
        <v>1845719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3431901</v>
      </c>
      <c r="P53" s="47">
        <f t="shared" si="7"/>
        <v>85.630545436399018</v>
      </c>
      <c r="Q53" s="9"/>
    </row>
    <row r="54" spans="1:17">
      <c r="A54" s="12"/>
      <c r="B54" s="25">
        <v>349</v>
      </c>
      <c r="C54" s="20" t="s">
        <v>159</v>
      </c>
      <c r="D54" s="46">
        <v>158418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158418</v>
      </c>
      <c r="P54" s="47">
        <f t="shared" si="7"/>
        <v>3.9527421528020361</v>
      </c>
      <c r="Q54" s="9"/>
    </row>
    <row r="55" spans="1:17" ht="15.75">
      <c r="A55" s="29" t="s">
        <v>48</v>
      </c>
      <c r="B55" s="30"/>
      <c r="C55" s="31"/>
      <c r="D55" s="32">
        <f t="shared" ref="D55:N55" si="11">SUM(D56:D62)</f>
        <v>75053</v>
      </c>
      <c r="E55" s="32">
        <f t="shared" si="11"/>
        <v>190706</v>
      </c>
      <c r="F55" s="32">
        <f t="shared" si="11"/>
        <v>0</v>
      </c>
      <c r="G55" s="32">
        <f t="shared" si="11"/>
        <v>0</v>
      </c>
      <c r="H55" s="32">
        <f t="shared" si="11"/>
        <v>0</v>
      </c>
      <c r="I55" s="32">
        <f t="shared" si="11"/>
        <v>0</v>
      </c>
      <c r="J55" s="32">
        <f t="shared" si="11"/>
        <v>0</v>
      </c>
      <c r="K55" s="32">
        <f t="shared" si="11"/>
        <v>0</v>
      </c>
      <c r="L55" s="32">
        <f t="shared" si="11"/>
        <v>0</v>
      </c>
      <c r="M55" s="32">
        <f t="shared" si="11"/>
        <v>0</v>
      </c>
      <c r="N55" s="32">
        <f t="shared" si="11"/>
        <v>0</v>
      </c>
      <c r="O55" s="32">
        <f>SUM(D55:N55)</f>
        <v>265759</v>
      </c>
      <c r="P55" s="45">
        <f t="shared" si="7"/>
        <v>6.6310444632965719</v>
      </c>
      <c r="Q55" s="10"/>
    </row>
    <row r="56" spans="1:17">
      <c r="A56" s="13"/>
      <c r="B56" s="39">
        <v>351.1</v>
      </c>
      <c r="C56" s="21" t="s">
        <v>62</v>
      </c>
      <c r="D56" s="46">
        <v>71869</v>
      </c>
      <c r="E56" s="46">
        <v>469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72338</v>
      </c>
      <c r="P56" s="47">
        <f t="shared" si="7"/>
        <v>1.8049303857477919</v>
      </c>
      <c r="Q56" s="9"/>
    </row>
    <row r="57" spans="1:17">
      <c r="A57" s="13"/>
      <c r="B57" s="39">
        <v>351.3</v>
      </c>
      <c r="C57" s="21" t="s">
        <v>120</v>
      </c>
      <c r="D57" s="46">
        <v>0</v>
      </c>
      <c r="E57" s="46">
        <v>6867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:O62" si="12">SUM(D57:N57)</f>
        <v>6867</v>
      </c>
      <c r="P57" s="47">
        <f t="shared" si="7"/>
        <v>0.17134088527371624</v>
      </c>
      <c r="Q57" s="9"/>
    </row>
    <row r="58" spans="1:17">
      <c r="A58" s="13"/>
      <c r="B58" s="39">
        <v>351.4</v>
      </c>
      <c r="C58" s="21" t="s">
        <v>130</v>
      </c>
      <c r="D58" s="46">
        <v>50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2"/>
        <v>50</v>
      </c>
      <c r="P58" s="47">
        <f t="shared" si="7"/>
        <v>1.2475672438744449E-3</v>
      </c>
      <c r="Q58" s="9"/>
    </row>
    <row r="59" spans="1:17">
      <c r="A59" s="13"/>
      <c r="B59" s="39">
        <v>351.5</v>
      </c>
      <c r="C59" s="21" t="s">
        <v>121</v>
      </c>
      <c r="D59" s="46">
        <v>0</v>
      </c>
      <c r="E59" s="46">
        <v>24966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2"/>
        <v>24966</v>
      </c>
      <c r="P59" s="47">
        <f t="shared" si="7"/>
        <v>0.62293527621138778</v>
      </c>
      <c r="Q59" s="9"/>
    </row>
    <row r="60" spans="1:17">
      <c r="A60" s="13"/>
      <c r="B60" s="39">
        <v>354</v>
      </c>
      <c r="C60" s="21" t="s">
        <v>63</v>
      </c>
      <c r="D60" s="46">
        <v>1000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2"/>
        <v>1000</v>
      </c>
      <c r="P60" s="47">
        <f t="shared" si="7"/>
        <v>2.4951344877488898E-2</v>
      </c>
      <c r="Q60" s="9"/>
    </row>
    <row r="61" spans="1:17">
      <c r="A61" s="13"/>
      <c r="B61" s="39">
        <v>355</v>
      </c>
      <c r="C61" s="21" t="s">
        <v>134</v>
      </c>
      <c r="D61" s="46">
        <v>0</v>
      </c>
      <c r="E61" s="46">
        <v>149754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2"/>
        <v>149754</v>
      </c>
      <c r="P61" s="47">
        <f t="shared" si="7"/>
        <v>3.7365637007834724</v>
      </c>
      <c r="Q61" s="9"/>
    </row>
    <row r="62" spans="1:17">
      <c r="A62" s="13"/>
      <c r="B62" s="39">
        <v>359</v>
      </c>
      <c r="C62" s="21" t="s">
        <v>65</v>
      </c>
      <c r="D62" s="46">
        <v>2134</v>
      </c>
      <c r="E62" s="46">
        <v>8650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2"/>
        <v>10784</v>
      </c>
      <c r="P62" s="47">
        <f t="shared" si="7"/>
        <v>0.26907530315884026</v>
      </c>
      <c r="Q62" s="9"/>
    </row>
    <row r="63" spans="1:17" ht="15.75">
      <c r="A63" s="29" t="s">
        <v>4</v>
      </c>
      <c r="B63" s="30"/>
      <c r="C63" s="31"/>
      <c r="D63" s="32">
        <f t="shared" ref="D63:N63" si="13">SUM(D64:D73)</f>
        <v>431005</v>
      </c>
      <c r="E63" s="32">
        <f t="shared" si="13"/>
        <v>147815</v>
      </c>
      <c r="F63" s="32">
        <f t="shared" si="13"/>
        <v>1017</v>
      </c>
      <c r="G63" s="32">
        <f t="shared" si="13"/>
        <v>155101</v>
      </c>
      <c r="H63" s="32">
        <f t="shared" si="13"/>
        <v>0</v>
      </c>
      <c r="I63" s="32">
        <f t="shared" si="13"/>
        <v>399285</v>
      </c>
      <c r="J63" s="32">
        <f t="shared" si="13"/>
        <v>6024221</v>
      </c>
      <c r="K63" s="32">
        <f t="shared" si="13"/>
        <v>-8651545</v>
      </c>
      <c r="L63" s="32">
        <f t="shared" si="13"/>
        <v>0</v>
      </c>
      <c r="M63" s="32">
        <f t="shared" si="13"/>
        <v>0</v>
      </c>
      <c r="N63" s="32">
        <f t="shared" si="13"/>
        <v>0</v>
      </c>
      <c r="O63" s="32">
        <f>SUM(D63:N63)</f>
        <v>-1493101</v>
      </c>
      <c r="P63" s="45">
        <f t="shared" si="7"/>
        <v>-37.25487798792355</v>
      </c>
      <c r="Q63" s="10"/>
    </row>
    <row r="64" spans="1:17">
      <c r="A64" s="12"/>
      <c r="B64" s="25">
        <v>361.1</v>
      </c>
      <c r="C64" s="20" t="s">
        <v>66</v>
      </c>
      <c r="D64" s="46">
        <v>96679</v>
      </c>
      <c r="E64" s="46">
        <v>159598</v>
      </c>
      <c r="F64" s="46">
        <v>2330</v>
      </c>
      <c r="G64" s="46">
        <v>33771</v>
      </c>
      <c r="H64" s="46">
        <v>0</v>
      </c>
      <c r="I64" s="46">
        <v>145843</v>
      </c>
      <c r="J64" s="46">
        <v>20869</v>
      </c>
      <c r="K64" s="46">
        <v>946796</v>
      </c>
      <c r="L64" s="46">
        <v>0</v>
      </c>
      <c r="M64" s="46">
        <v>0</v>
      </c>
      <c r="N64" s="46">
        <v>0</v>
      </c>
      <c r="O64" s="46">
        <f>SUM(D64:N64)</f>
        <v>1405886</v>
      </c>
      <c r="P64" s="47">
        <f t="shared" si="7"/>
        <v>35.078746444433357</v>
      </c>
      <c r="Q64" s="9"/>
    </row>
    <row r="65" spans="1:120">
      <c r="A65" s="12"/>
      <c r="B65" s="25">
        <v>361.2</v>
      </c>
      <c r="C65" s="20" t="s">
        <v>122</v>
      </c>
      <c r="D65" s="46">
        <v>481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3205754</v>
      </c>
      <c r="L65" s="46">
        <v>0</v>
      </c>
      <c r="M65" s="46">
        <v>0</v>
      </c>
      <c r="N65" s="46">
        <v>0</v>
      </c>
      <c r="O65" s="46">
        <f t="shared" ref="O65:O77" si="14">SUM(D65:N65)</f>
        <v>3206235</v>
      </c>
      <c r="P65" s="47">
        <f t="shared" si="7"/>
        <v>79.999875243275611</v>
      </c>
      <c r="Q65" s="9"/>
    </row>
    <row r="66" spans="1:120">
      <c r="A66" s="12"/>
      <c r="B66" s="25">
        <v>361.3</v>
      </c>
      <c r="C66" s="20" t="s">
        <v>67</v>
      </c>
      <c r="D66" s="46">
        <v>-59575</v>
      </c>
      <c r="E66" s="46">
        <v>-37601</v>
      </c>
      <c r="F66" s="46">
        <v>-1313</v>
      </c>
      <c r="G66" s="46">
        <v>-16702</v>
      </c>
      <c r="H66" s="46">
        <v>0</v>
      </c>
      <c r="I66" s="46">
        <v>-77675</v>
      </c>
      <c r="J66" s="46">
        <v>-11428</v>
      </c>
      <c r="K66" s="46">
        <v>-9803224</v>
      </c>
      <c r="L66" s="46">
        <v>0</v>
      </c>
      <c r="M66" s="46">
        <v>0</v>
      </c>
      <c r="N66" s="46">
        <v>0</v>
      </c>
      <c r="O66" s="46">
        <f t="shared" si="14"/>
        <v>-10007518</v>
      </c>
      <c r="P66" s="47">
        <f t="shared" si="7"/>
        <v>-249.70103298567793</v>
      </c>
      <c r="Q66" s="9"/>
    </row>
    <row r="67" spans="1:120">
      <c r="A67" s="12"/>
      <c r="B67" s="25">
        <v>361.4</v>
      </c>
      <c r="C67" s="20" t="s">
        <v>123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-4520160</v>
      </c>
      <c r="L67" s="46">
        <v>0</v>
      </c>
      <c r="M67" s="46">
        <v>0</v>
      </c>
      <c r="N67" s="46">
        <v>0</v>
      </c>
      <c r="O67" s="46">
        <f t="shared" si="14"/>
        <v>-4520160</v>
      </c>
      <c r="P67" s="47">
        <f t="shared" si="7"/>
        <v>-112.78407106143021</v>
      </c>
      <c r="Q67" s="9"/>
    </row>
    <row r="68" spans="1:120">
      <c r="A68" s="12"/>
      <c r="B68" s="25">
        <v>362</v>
      </c>
      <c r="C68" s="20" t="s">
        <v>68</v>
      </c>
      <c r="D68" s="46">
        <v>130931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4"/>
        <v>130931</v>
      </c>
      <c r="P68" s="47">
        <f t="shared" si="7"/>
        <v>3.2669045361544988</v>
      </c>
      <c r="Q68" s="9"/>
    </row>
    <row r="69" spans="1:120">
      <c r="A69" s="12"/>
      <c r="B69" s="25">
        <v>364</v>
      </c>
      <c r="C69" s="20" t="s">
        <v>124</v>
      </c>
      <c r="D69" s="46">
        <v>47530</v>
      </c>
      <c r="E69" s="46">
        <v>0</v>
      </c>
      <c r="F69" s="46">
        <v>0</v>
      </c>
      <c r="G69" s="46">
        <v>81113</v>
      </c>
      <c r="H69" s="46">
        <v>0</v>
      </c>
      <c r="I69" s="46">
        <v>13969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4"/>
        <v>142612</v>
      </c>
      <c r="P69" s="47">
        <f t="shared" ref="P69:P77" si="15">(O69/P$81)</f>
        <v>3.5583611956684464</v>
      </c>
      <c r="Q69" s="9"/>
    </row>
    <row r="70" spans="1:120">
      <c r="A70" s="12"/>
      <c r="B70" s="25">
        <v>366</v>
      </c>
      <c r="C70" s="20" t="s">
        <v>70</v>
      </c>
      <c r="D70" s="46">
        <v>11185</v>
      </c>
      <c r="E70" s="46">
        <v>23476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4"/>
        <v>34661</v>
      </c>
      <c r="P70" s="47">
        <f t="shared" si="15"/>
        <v>0.86483856479864263</v>
      </c>
      <c r="Q70" s="9"/>
    </row>
    <row r="71" spans="1:120">
      <c r="A71" s="12"/>
      <c r="B71" s="25">
        <v>367</v>
      </c>
      <c r="C71" s="20" t="s">
        <v>113</v>
      </c>
      <c r="D71" s="46">
        <v>1245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4"/>
        <v>1245</v>
      </c>
      <c r="P71" s="47">
        <f t="shared" si="15"/>
        <v>3.1064424372473677E-2</v>
      </c>
      <c r="Q71" s="9"/>
    </row>
    <row r="72" spans="1:120">
      <c r="A72" s="12"/>
      <c r="B72" s="25">
        <v>368</v>
      </c>
      <c r="C72" s="20" t="s">
        <v>71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1519289</v>
      </c>
      <c r="L72" s="46">
        <v>0</v>
      </c>
      <c r="M72" s="46">
        <v>0</v>
      </c>
      <c r="N72" s="46">
        <v>0</v>
      </c>
      <c r="O72" s="46">
        <f t="shared" si="14"/>
        <v>1519289</v>
      </c>
      <c r="P72" s="47">
        <f t="shared" si="15"/>
        <v>37.90830380757523</v>
      </c>
      <c r="Q72" s="9"/>
    </row>
    <row r="73" spans="1:120">
      <c r="A73" s="12"/>
      <c r="B73" s="25">
        <v>369.9</v>
      </c>
      <c r="C73" s="20" t="s">
        <v>72</v>
      </c>
      <c r="D73" s="46">
        <v>202529</v>
      </c>
      <c r="E73" s="46">
        <v>2342</v>
      </c>
      <c r="F73" s="46">
        <v>0</v>
      </c>
      <c r="G73" s="46">
        <v>56919</v>
      </c>
      <c r="H73" s="46">
        <v>0</v>
      </c>
      <c r="I73" s="46">
        <v>317148</v>
      </c>
      <c r="J73" s="46">
        <v>6014780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4"/>
        <v>6593718</v>
      </c>
      <c r="P73" s="47">
        <f t="shared" si="15"/>
        <v>164.52213184290633</v>
      </c>
      <c r="Q73" s="9"/>
    </row>
    <row r="74" spans="1:120" ht="15.75">
      <c r="A74" s="29" t="s">
        <v>49</v>
      </c>
      <c r="B74" s="30"/>
      <c r="C74" s="31"/>
      <c r="D74" s="32">
        <f t="shared" ref="D74:N74" si="16">SUM(D75:D78)</f>
        <v>3175219</v>
      </c>
      <c r="E74" s="32">
        <f t="shared" si="16"/>
        <v>9119</v>
      </c>
      <c r="F74" s="32">
        <f t="shared" si="16"/>
        <v>1955275</v>
      </c>
      <c r="G74" s="32">
        <f t="shared" si="16"/>
        <v>1209828</v>
      </c>
      <c r="H74" s="32">
        <f t="shared" si="16"/>
        <v>0</v>
      </c>
      <c r="I74" s="32">
        <f t="shared" si="16"/>
        <v>781554</v>
      </c>
      <c r="J74" s="32">
        <f t="shared" si="16"/>
        <v>250000</v>
      </c>
      <c r="K74" s="32">
        <f t="shared" si="16"/>
        <v>0</v>
      </c>
      <c r="L74" s="32">
        <f t="shared" si="16"/>
        <v>0</v>
      </c>
      <c r="M74" s="32">
        <f t="shared" si="16"/>
        <v>0</v>
      </c>
      <c r="N74" s="32">
        <f t="shared" si="16"/>
        <v>0</v>
      </c>
      <c r="O74" s="32">
        <f t="shared" si="14"/>
        <v>7380995</v>
      </c>
      <c r="P74" s="45">
        <f t="shared" si="15"/>
        <v>184.16575178402115</v>
      </c>
      <c r="Q74" s="9"/>
    </row>
    <row r="75" spans="1:120">
      <c r="A75" s="12"/>
      <c r="B75" s="25">
        <v>381</v>
      </c>
      <c r="C75" s="20" t="s">
        <v>73</v>
      </c>
      <c r="D75" s="46">
        <v>3088577</v>
      </c>
      <c r="E75" s="46">
        <v>0</v>
      </c>
      <c r="F75" s="46">
        <v>1955275</v>
      </c>
      <c r="G75" s="46">
        <v>373652</v>
      </c>
      <c r="H75" s="46">
        <v>0</v>
      </c>
      <c r="I75" s="46">
        <v>291324</v>
      </c>
      <c r="J75" s="46">
        <v>250000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4"/>
        <v>5958828</v>
      </c>
      <c r="P75" s="47">
        <f t="shared" si="15"/>
        <v>148.68077249363742</v>
      </c>
      <c r="Q75" s="9"/>
    </row>
    <row r="76" spans="1:120">
      <c r="A76" s="12"/>
      <c r="B76" s="25">
        <v>383.2</v>
      </c>
      <c r="C76" s="20" t="s">
        <v>167</v>
      </c>
      <c r="D76" s="46">
        <v>86642</v>
      </c>
      <c r="E76" s="46">
        <v>9119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4"/>
        <v>95761</v>
      </c>
      <c r="P76" s="47">
        <f t="shared" si="15"/>
        <v>2.3893657368132142</v>
      </c>
      <c r="Q76" s="9"/>
    </row>
    <row r="77" spans="1:120">
      <c r="A77" s="12"/>
      <c r="B77" s="25">
        <v>389.7</v>
      </c>
      <c r="C77" s="20" t="s">
        <v>160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490230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4"/>
        <v>490230</v>
      </c>
      <c r="P77" s="47">
        <f t="shared" si="15"/>
        <v>12.231897799291382</v>
      </c>
      <c r="Q77" s="9"/>
    </row>
    <row r="78" spans="1:120" ht="15.75" thickBot="1">
      <c r="A78" s="48"/>
      <c r="B78" s="49">
        <v>393</v>
      </c>
      <c r="C78" s="20" t="s">
        <v>165</v>
      </c>
      <c r="D78" s="46">
        <v>0</v>
      </c>
      <c r="E78" s="46">
        <v>0</v>
      </c>
      <c r="F78" s="46">
        <v>0</v>
      </c>
      <c r="G78" s="46">
        <v>836176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0</v>
      </c>
      <c r="O78" s="46">
        <f>SUM(D78:N78)</f>
        <v>836176</v>
      </c>
      <c r="P78" s="47">
        <f t="shared" ref="P78:P79" si="17">(O78/P$81)</f>
        <v>20.863715754279156</v>
      </c>
      <c r="Q78" s="9"/>
    </row>
    <row r="79" spans="1:120" ht="16.5" thickBot="1">
      <c r="A79" s="14" t="s">
        <v>60</v>
      </c>
      <c r="B79" s="23"/>
      <c r="C79" s="22"/>
      <c r="D79" s="15">
        <f t="shared" ref="D79:N79" si="18">SUM(D5,D14,D30,D43,D55,D63,D74)</f>
        <v>37115171</v>
      </c>
      <c r="E79" s="15">
        <f t="shared" si="18"/>
        <v>12656181.280000001</v>
      </c>
      <c r="F79" s="15">
        <f t="shared" si="18"/>
        <v>2450766</v>
      </c>
      <c r="G79" s="15">
        <f t="shared" si="18"/>
        <v>5881249</v>
      </c>
      <c r="H79" s="15">
        <f t="shared" si="18"/>
        <v>0</v>
      </c>
      <c r="I79" s="15">
        <f t="shared" si="18"/>
        <v>22182837</v>
      </c>
      <c r="J79" s="15">
        <f t="shared" si="18"/>
        <v>6725791</v>
      </c>
      <c r="K79" s="15">
        <f t="shared" si="18"/>
        <v>-7930569</v>
      </c>
      <c r="L79" s="15">
        <f t="shared" si="18"/>
        <v>0</v>
      </c>
      <c r="M79" s="15">
        <f t="shared" si="18"/>
        <v>0</v>
      </c>
      <c r="N79" s="15">
        <f t="shared" si="18"/>
        <v>0</v>
      </c>
      <c r="O79" s="15">
        <f>SUM(D79:N79)</f>
        <v>79081426.280000001</v>
      </c>
      <c r="P79" s="38">
        <f t="shared" si="17"/>
        <v>1973.1879405159939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40"/>
      <c r="B81" s="41"/>
      <c r="C81" s="41"/>
      <c r="D81" s="42"/>
      <c r="E81" s="42"/>
      <c r="F81" s="42"/>
      <c r="G81" s="42"/>
      <c r="H81" s="42"/>
      <c r="I81" s="42"/>
      <c r="J81" s="42"/>
      <c r="K81" s="42"/>
      <c r="L81" s="42"/>
      <c r="M81" s="120" t="s">
        <v>166</v>
      </c>
      <c r="N81" s="120"/>
      <c r="O81" s="120"/>
      <c r="P81" s="43">
        <v>40078</v>
      </c>
    </row>
    <row r="82" spans="1:16">
      <c r="A82" s="121"/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9"/>
    </row>
    <row r="83" spans="1:16" ht="15.75" customHeight="1" thickBot="1">
      <c r="A83" s="122" t="s">
        <v>90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2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5"/>
      <c r="Q1" s="7"/>
      <c r="R1"/>
    </row>
    <row r="2" spans="1:134" ht="24" thickBot="1">
      <c r="A2" s="126" t="s">
        <v>147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8"/>
      <c r="Q2" s="7"/>
      <c r="R2"/>
    </row>
    <row r="3" spans="1:134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1"/>
      <c r="M3" s="132"/>
      <c r="N3" s="36"/>
      <c r="O3" s="37"/>
      <c r="P3" s="133" t="s">
        <v>148</v>
      </c>
      <c r="Q3" s="11"/>
      <c r="R3"/>
    </row>
    <row r="4" spans="1:134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149</v>
      </c>
      <c r="N4" s="35" t="s">
        <v>10</v>
      </c>
      <c r="O4" s="35" t="s">
        <v>150</v>
      </c>
      <c r="P4" s="119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151</v>
      </c>
      <c r="B5" s="26"/>
      <c r="C5" s="26"/>
      <c r="D5" s="27">
        <f t="shared" ref="D5:N5" si="0">SUM(D6:D13)</f>
        <v>20254206</v>
      </c>
      <c r="E5" s="27">
        <f t="shared" si="0"/>
        <v>1389602</v>
      </c>
      <c r="F5" s="27">
        <f t="shared" si="0"/>
        <v>490460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672723</v>
      </c>
      <c r="L5" s="27">
        <f t="shared" si="0"/>
        <v>0</v>
      </c>
      <c r="M5" s="27">
        <f t="shared" si="0"/>
        <v>0</v>
      </c>
      <c r="N5" s="27">
        <f t="shared" si="0"/>
        <v>1039030</v>
      </c>
      <c r="O5" s="28">
        <f>SUM(D5:N5)</f>
        <v>23846021</v>
      </c>
      <c r="P5" s="33">
        <f t="shared" ref="P5:P36" si="1">(O5/P$75)</f>
        <v>595.06453222868265</v>
      </c>
      <c r="Q5" s="6"/>
    </row>
    <row r="6" spans="1:134">
      <c r="A6" s="12"/>
      <c r="B6" s="25">
        <v>311</v>
      </c>
      <c r="C6" s="20" t="s">
        <v>3</v>
      </c>
      <c r="D6" s="46">
        <v>15213492</v>
      </c>
      <c r="E6" s="46">
        <v>0</v>
      </c>
      <c r="F6" s="46">
        <v>490460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1039030</v>
      </c>
      <c r="O6" s="46">
        <f>SUM(D6:N6)</f>
        <v>16742982</v>
      </c>
      <c r="P6" s="47">
        <f t="shared" si="1"/>
        <v>417.81204302148581</v>
      </c>
      <c r="Q6" s="9"/>
    </row>
    <row r="7" spans="1:134">
      <c r="A7" s="12"/>
      <c r="B7" s="25">
        <v>312.41000000000003</v>
      </c>
      <c r="C7" s="20" t="s">
        <v>152</v>
      </c>
      <c r="D7" s="46">
        <v>0</v>
      </c>
      <c r="E7" s="46">
        <v>716879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716879</v>
      </c>
      <c r="P7" s="47">
        <f t="shared" si="1"/>
        <v>17.889326978264666</v>
      </c>
      <c r="Q7" s="9"/>
    </row>
    <row r="8" spans="1:134">
      <c r="A8" s="12"/>
      <c r="B8" s="25">
        <v>312.52</v>
      </c>
      <c r="C8" s="20" t="s">
        <v>110</v>
      </c>
      <c r="D8" s="46">
        <v>0</v>
      </c>
      <c r="E8" s="46">
        <v>672723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672723</v>
      </c>
      <c r="L8" s="46">
        <v>0</v>
      </c>
      <c r="M8" s="46">
        <v>0</v>
      </c>
      <c r="N8" s="46">
        <v>0</v>
      </c>
      <c r="O8" s="46">
        <f t="shared" si="2"/>
        <v>1345446</v>
      </c>
      <c r="P8" s="47">
        <f t="shared" si="1"/>
        <v>33.57487585157088</v>
      </c>
      <c r="Q8" s="9"/>
    </row>
    <row r="9" spans="1:134">
      <c r="A9" s="12"/>
      <c r="B9" s="25">
        <v>314.10000000000002</v>
      </c>
      <c r="C9" s="20" t="s">
        <v>12</v>
      </c>
      <c r="D9" s="46">
        <v>3228198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3228198</v>
      </c>
      <c r="P9" s="47">
        <f t="shared" si="1"/>
        <v>80.557931774511516</v>
      </c>
      <c r="Q9" s="9"/>
    </row>
    <row r="10" spans="1:134">
      <c r="A10" s="12"/>
      <c r="B10" s="25">
        <v>314.3</v>
      </c>
      <c r="C10" s="20" t="s">
        <v>13</v>
      </c>
      <c r="D10" s="46">
        <v>696811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696811</v>
      </c>
      <c r="P10" s="47">
        <f t="shared" si="1"/>
        <v>17.388540912834078</v>
      </c>
      <c r="Q10" s="9"/>
    </row>
    <row r="11" spans="1:134">
      <c r="A11" s="12"/>
      <c r="B11" s="25">
        <v>314.8</v>
      </c>
      <c r="C11" s="20" t="s">
        <v>14</v>
      </c>
      <c r="D11" s="46">
        <v>60076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60076</v>
      </c>
      <c r="P11" s="47">
        <f t="shared" si="1"/>
        <v>1.4991640256531829</v>
      </c>
      <c r="Q11" s="9"/>
    </row>
    <row r="12" spans="1:134">
      <c r="A12" s="12"/>
      <c r="B12" s="25">
        <v>315.10000000000002</v>
      </c>
      <c r="C12" s="20" t="s">
        <v>153</v>
      </c>
      <c r="D12" s="46">
        <v>918217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918217</v>
      </c>
      <c r="P12" s="47">
        <f t="shared" si="1"/>
        <v>22.913607666009533</v>
      </c>
      <c r="Q12" s="9"/>
    </row>
    <row r="13" spans="1:134">
      <c r="A13" s="12"/>
      <c r="B13" s="25">
        <v>316</v>
      </c>
      <c r="C13" s="20" t="s">
        <v>112</v>
      </c>
      <c r="D13" s="46">
        <v>137412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137412</v>
      </c>
      <c r="P13" s="47">
        <f t="shared" si="1"/>
        <v>3.4290419983530058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SUM(D15:D27)</f>
        <v>2858975</v>
      </c>
      <c r="E14" s="32">
        <f t="shared" si="3"/>
        <v>1825912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4">
        <f>SUM(D14:N14)</f>
        <v>4684887</v>
      </c>
      <c r="P14" s="45">
        <f t="shared" si="1"/>
        <v>116.90881641005166</v>
      </c>
      <c r="Q14" s="10"/>
    </row>
    <row r="15" spans="1:134">
      <c r="A15" s="12"/>
      <c r="B15" s="25">
        <v>322</v>
      </c>
      <c r="C15" s="20" t="s">
        <v>154</v>
      </c>
      <c r="D15" s="46">
        <v>0</v>
      </c>
      <c r="E15" s="46">
        <v>632528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632528</v>
      </c>
      <c r="P15" s="47">
        <f t="shared" si="1"/>
        <v>15.78439348189554</v>
      </c>
      <c r="Q15" s="9"/>
    </row>
    <row r="16" spans="1:134">
      <c r="A16" s="12"/>
      <c r="B16" s="25">
        <v>323.10000000000002</v>
      </c>
      <c r="C16" s="20" t="s">
        <v>18</v>
      </c>
      <c r="D16" s="46">
        <v>2466045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7" si="4">SUM(D16:N16)</f>
        <v>2466045</v>
      </c>
      <c r="P16" s="47">
        <f t="shared" si="1"/>
        <v>61.538816659596236</v>
      </c>
      <c r="Q16" s="9"/>
    </row>
    <row r="17" spans="1:17">
      <c r="A17" s="12"/>
      <c r="B17" s="25">
        <v>323.39999999999998</v>
      </c>
      <c r="C17" s="20" t="s">
        <v>19</v>
      </c>
      <c r="D17" s="46">
        <v>12508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12508</v>
      </c>
      <c r="P17" s="47">
        <f t="shared" si="1"/>
        <v>0.31213036208918721</v>
      </c>
      <c r="Q17" s="9"/>
    </row>
    <row r="18" spans="1:17">
      <c r="A18" s="12"/>
      <c r="B18" s="25">
        <v>323.7</v>
      </c>
      <c r="C18" s="20" t="s">
        <v>21</v>
      </c>
      <c r="D18" s="46">
        <v>367944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367944</v>
      </c>
      <c r="P18" s="47">
        <f t="shared" si="1"/>
        <v>9.1818431362762958</v>
      </c>
      <c r="Q18" s="9"/>
    </row>
    <row r="19" spans="1:17">
      <c r="A19" s="12"/>
      <c r="B19" s="25">
        <v>324.11</v>
      </c>
      <c r="C19" s="20" t="s">
        <v>22</v>
      </c>
      <c r="D19" s="46">
        <v>0</v>
      </c>
      <c r="E19" s="46">
        <v>9269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9269</v>
      </c>
      <c r="P19" s="47">
        <f t="shared" si="1"/>
        <v>0.23130287225812893</v>
      </c>
      <c r="Q19" s="9"/>
    </row>
    <row r="20" spans="1:17">
      <c r="A20" s="12"/>
      <c r="B20" s="25">
        <v>324.12</v>
      </c>
      <c r="C20" s="20" t="s">
        <v>23</v>
      </c>
      <c r="D20" s="46">
        <v>0</v>
      </c>
      <c r="E20" s="46">
        <v>18664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18664</v>
      </c>
      <c r="P20" s="47">
        <f t="shared" si="1"/>
        <v>0.46575000623861451</v>
      </c>
      <c r="Q20" s="9"/>
    </row>
    <row r="21" spans="1:17">
      <c r="A21" s="12"/>
      <c r="B21" s="25">
        <v>324.31</v>
      </c>
      <c r="C21" s="20" t="s">
        <v>24</v>
      </c>
      <c r="D21" s="46">
        <v>0</v>
      </c>
      <c r="E21" s="46">
        <v>15466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15466</v>
      </c>
      <c r="P21" s="47">
        <f t="shared" si="1"/>
        <v>0.38594564919022784</v>
      </c>
      <c r="Q21" s="9"/>
    </row>
    <row r="22" spans="1:17">
      <c r="A22" s="12"/>
      <c r="B22" s="25">
        <v>324.32</v>
      </c>
      <c r="C22" s="20" t="s">
        <v>25</v>
      </c>
      <c r="D22" s="46">
        <v>0</v>
      </c>
      <c r="E22" s="46">
        <v>89643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89643</v>
      </c>
      <c r="P22" s="47">
        <f t="shared" si="1"/>
        <v>2.2369924887081076</v>
      </c>
      <c r="Q22" s="9"/>
    </row>
    <row r="23" spans="1:17">
      <c r="A23" s="12"/>
      <c r="B23" s="25">
        <v>324.61</v>
      </c>
      <c r="C23" s="20" t="s">
        <v>26</v>
      </c>
      <c r="D23" s="46">
        <v>0</v>
      </c>
      <c r="E23" s="46">
        <v>27367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27367</v>
      </c>
      <c r="P23" s="47">
        <f t="shared" si="1"/>
        <v>0.68292865520425228</v>
      </c>
      <c r="Q23" s="9"/>
    </row>
    <row r="24" spans="1:17">
      <c r="A24" s="12"/>
      <c r="B24" s="25">
        <v>324.91000000000003</v>
      </c>
      <c r="C24" s="20" t="s">
        <v>27</v>
      </c>
      <c r="D24" s="46">
        <v>0</v>
      </c>
      <c r="E24" s="46">
        <v>7145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7145</v>
      </c>
      <c r="P24" s="47">
        <f t="shared" si="1"/>
        <v>0.17829960322411598</v>
      </c>
      <c r="Q24" s="9"/>
    </row>
    <row r="25" spans="1:17">
      <c r="A25" s="12"/>
      <c r="B25" s="25">
        <v>324.92</v>
      </c>
      <c r="C25" s="20" t="s">
        <v>28</v>
      </c>
      <c r="D25" s="46">
        <v>0</v>
      </c>
      <c r="E25" s="46">
        <v>12997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12997</v>
      </c>
      <c r="P25" s="47">
        <f t="shared" si="1"/>
        <v>0.32433309210690492</v>
      </c>
      <c r="Q25" s="9"/>
    </row>
    <row r="26" spans="1:17">
      <c r="A26" s="12"/>
      <c r="B26" s="25">
        <v>325.10000000000002</v>
      </c>
      <c r="C26" s="20" t="s">
        <v>29</v>
      </c>
      <c r="D26" s="46">
        <v>903</v>
      </c>
      <c r="E26" s="46">
        <v>1005438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1006341</v>
      </c>
      <c r="P26" s="47">
        <f t="shared" si="1"/>
        <v>25.112694332842562</v>
      </c>
      <c r="Q26" s="9"/>
    </row>
    <row r="27" spans="1:17">
      <c r="A27" s="12"/>
      <c r="B27" s="25">
        <v>329.5</v>
      </c>
      <c r="C27" s="20" t="s">
        <v>155</v>
      </c>
      <c r="D27" s="46">
        <v>11575</v>
      </c>
      <c r="E27" s="46">
        <v>7395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18970</v>
      </c>
      <c r="P27" s="47">
        <f t="shared" si="1"/>
        <v>0.47338607042148079</v>
      </c>
      <c r="Q27" s="9"/>
    </row>
    <row r="28" spans="1:17" ht="15.75">
      <c r="A28" s="29" t="s">
        <v>156</v>
      </c>
      <c r="B28" s="30"/>
      <c r="C28" s="31"/>
      <c r="D28" s="32">
        <f t="shared" ref="D28:N28" si="5">SUM(D29:D39)</f>
        <v>5571533</v>
      </c>
      <c r="E28" s="32">
        <f t="shared" si="5"/>
        <v>0</v>
      </c>
      <c r="F28" s="32">
        <f t="shared" si="5"/>
        <v>0</v>
      </c>
      <c r="G28" s="32">
        <f t="shared" si="5"/>
        <v>3604624</v>
      </c>
      <c r="H28" s="32">
        <f t="shared" si="5"/>
        <v>0</v>
      </c>
      <c r="I28" s="32">
        <f t="shared" si="5"/>
        <v>392759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32">
        <f t="shared" si="5"/>
        <v>0</v>
      </c>
      <c r="O28" s="44">
        <f>SUM(D28:N28)</f>
        <v>9568916</v>
      </c>
      <c r="P28" s="45">
        <f t="shared" si="1"/>
        <v>238.78711351782997</v>
      </c>
      <c r="Q28" s="10"/>
    </row>
    <row r="29" spans="1:17">
      <c r="A29" s="12"/>
      <c r="B29" s="25">
        <v>331.2</v>
      </c>
      <c r="C29" s="20" t="s">
        <v>31</v>
      </c>
      <c r="D29" s="46">
        <v>1001162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1001162</v>
      </c>
      <c r="P29" s="47">
        <f t="shared" si="1"/>
        <v>24.983455194270455</v>
      </c>
      <c r="Q29" s="9"/>
    </row>
    <row r="30" spans="1:17">
      <c r="A30" s="12"/>
      <c r="B30" s="25">
        <v>331.5</v>
      </c>
      <c r="C30" s="20" t="s">
        <v>93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392759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7" si="6">SUM(D30:N30)</f>
        <v>392759</v>
      </c>
      <c r="P30" s="47">
        <f t="shared" si="1"/>
        <v>9.801088014373768</v>
      </c>
      <c r="Q30" s="9"/>
    </row>
    <row r="31" spans="1:17">
      <c r="A31" s="12"/>
      <c r="B31" s="25">
        <v>334.1</v>
      </c>
      <c r="C31" s="20" t="s">
        <v>94</v>
      </c>
      <c r="D31" s="46">
        <v>0</v>
      </c>
      <c r="E31" s="46">
        <v>0</v>
      </c>
      <c r="F31" s="46">
        <v>0</v>
      </c>
      <c r="G31" s="46">
        <v>250000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250000</v>
      </c>
      <c r="P31" s="47">
        <f t="shared" si="1"/>
        <v>6.2386145284855141</v>
      </c>
      <c r="Q31" s="9"/>
    </row>
    <row r="32" spans="1:17">
      <c r="A32" s="12"/>
      <c r="B32" s="25">
        <v>334.49</v>
      </c>
      <c r="C32" s="20" t="s">
        <v>34</v>
      </c>
      <c r="D32" s="46">
        <v>82421</v>
      </c>
      <c r="E32" s="46">
        <v>0</v>
      </c>
      <c r="F32" s="46">
        <v>0</v>
      </c>
      <c r="G32" s="46">
        <v>700000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782421</v>
      </c>
      <c r="P32" s="47">
        <f t="shared" si="1"/>
        <v>19.524892071968658</v>
      </c>
      <c r="Q32" s="9"/>
    </row>
    <row r="33" spans="1:17">
      <c r="A33" s="12"/>
      <c r="B33" s="25">
        <v>335.125</v>
      </c>
      <c r="C33" s="20" t="s">
        <v>157</v>
      </c>
      <c r="D33" s="46">
        <v>1473717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1473717</v>
      </c>
      <c r="P33" s="47">
        <f t="shared" si="1"/>
        <v>36.775809148304347</v>
      </c>
      <c r="Q33" s="9"/>
    </row>
    <row r="34" spans="1:17">
      <c r="A34" s="12"/>
      <c r="B34" s="25">
        <v>335.14</v>
      </c>
      <c r="C34" s="20" t="s">
        <v>115</v>
      </c>
      <c r="D34" s="46">
        <v>11877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11877</v>
      </c>
      <c r="P34" s="47">
        <f t="shared" si="1"/>
        <v>0.2963840990192898</v>
      </c>
      <c r="Q34" s="9"/>
    </row>
    <row r="35" spans="1:17">
      <c r="A35" s="12"/>
      <c r="B35" s="25">
        <v>335.15</v>
      </c>
      <c r="C35" s="20" t="s">
        <v>116</v>
      </c>
      <c r="D35" s="46">
        <v>24140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24140</v>
      </c>
      <c r="P35" s="47">
        <f t="shared" si="1"/>
        <v>0.60240061887056118</v>
      </c>
      <c r="Q35" s="9"/>
    </row>
    <row r="36" spans="1:17">
      <c r="A36" s="12"/>
      <c r="B36" s="25">
        <v>335.18</v>
      </c>
      <c r="C36" s="20" t="s">
        <v>158</v>
      </c>
      <c r="D36" s="46">
        <v>2913230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2913230</v>
      </c>
      <c r="P36" s="47">
        <f t="shared" si="1"/>
        <v>72.698076011279412</v>
      </c>
      <c r="Q36" s="9"/>
    </row>
    <row r="37" spans="1:17">
      <c r="A37" s="12"/>
      <c r="B37" s="25">
        <v>335.21</v>
      </c>
      <c r="C37" s="20" t="s">
        <v>39</v>
      </c>
      <c r="D37" s="46">
        <v>12680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12680</v>
      </c>
      <c r="P37" s="47">
        <f t="shared" ref="P37:P68" si="7">(O37/P$75)</f>
        <v>0.31642252888478528</v>
      </c>
      <c r="Q37" s="9"/>
    </row>
    <row r="38" spans="1:17">
      <c r="A38" s="12"/>
      <c r="B38" s="25">
        <v>335.48</v>
      </c>
      <c r="C38" s="20" t="s">
        <v>40</v>
      </c>
      <c r="D38" s="46">
        <v>18659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>SUM(D38:N38)</f>
        <v>18659</v>
      </c>
      <c r="P38" s="47">
        <f t="shared" si="7"/>
        <v>0.46562523394804484</v>
      </c>
      <c r="Q38" s="9"/>
    </row>
    <row r="39" spans="1:17">
      <c r="A39" s="12"/>
      <c r="B39" s="25">
        <v>338</v>
      </c>
      <c r="C39" s="20" t="s">
        <v>42</v>
      </c>
      <c r="D39" s="46">
        <v>33647</v>
      </c>
      <c r="E39" s="46">
        <v>0</v>
      </c>
      <c r="F39" s="46">
        <v>0</v>
      </c>
      <c r="G39" s="46">
        <v>2654624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2688271</v>
      </c>
      <c r="P39" s="47">
        <f t="shared" si="7"/>
        <v>67.08434606842512</v>
      </c>
      <c r="Q39" s="9"/>
    </row>
    <row r="40" spans="1:17" ht="15.75">
      <c r="A40" s="29" t="s">
        <v>47</v>
      </c>
      <c r="B40" s="30"/>
      <c r="C40" s="31"/>
      <c r="D40" s="32">
        <f t="shared" ref="D40:N40" si="8">SUM(D41:D51)</f>
        <v>2696640</v>
      </c>
      <c r="E40" s="32">
        <f t="shared" si="8"/>
        <v>3029944</v>
      </c>
      <c r="F40" s="32">
        <f t="shared" si="8"/>
        <v>0</v>
      </c>
      <c r="G40" s="32">
        <f t="shared" si="8"/>
        <v>662928</v>
      </c>
      <c r="H40" s="32">
        <f t="shared" si="8"/>
        <v>0</v>
      </c>
      <c r="I40" s="32">
        <f t="shared" si="8"/>
        <v>20776740</v>
      </c>
      <c r="J40" s="32">
        <f t="shared" si="8"/>
        <v>442843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0</v>
      </c>
      <c r="O40" s="32">
        <f>SUM(D40:N40)</f>
        <v>27609095</v>
      </c>
      <c r="P40" s="45">
        <f t="shared" si="7"/>
        <v>688.970004741347</v>
      </c>
      <c r="Q40" s="10"/>
    </row>
    <row r="41" spans="1:17">
      <c r="A41" s="12"/>
      <c r="B41" s="25">
        <v>341.2</v>
      </c>
      <c r="C41" s="20" t="s">
        <v>118</v>
      </c>
      <c r="D41" s="46">
        <v>0</v>
      </c>
      <c r="E41" s="46">
        <v>0</v>
      </c>
      <c r="F41" s="46">
        <v>0</v>
      </c>
      <c r="G41" s="46">
        <v>662928</v>
      </c>
      <c r="H41" s="46">
        <v>0</v>
      </c>
      <c r="I41" s="46">
        <v>0</v>
      </c>
      <c r="J41" s="46">
        <v>442843</v>
      </c>
      <c r="K41" s="46">
        <v>0</v>
      </c>
      <c r="L41" s="46">
        <v>0</v>
      </c>
      <c r="M41" s="46">
        <v>0</v>
      </c>
      <c r="N41" s="46">
        <v>0</v>
      </c>
      <c r="O41" s="46">
        <f t="shared" ref="O41:O51" si="9">SUM(D41:N41)</f>
        <v>1105771</v>
      </c>
      <c r="P41" s="47">
        <f t="shared" si="7"/>
        <v>27.59391610311182</v>
      </c>
      <c r="Q41" s="9"/>
    </row>
    <row r="42" spans="1:17">
      <c r="A42" s="12"/>
      <c r="B42" s="25">
        <v>341.9</v>
      </c>
      <c r="C42" s="20" t="s">
        <v>119</v>
      </c>
      <c r="D42" s="46">
        <v>275679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275679</v>
      </c>
      <c r="P42" s="47">
        <f t="shared" si="7"/>
        <v>6.879420058393432</v>
      </c>
      <c r="Q42" s="9"/>
    </row>
    <row r="43" spans="1:17">
      <c r="A43" s="12"/>
      <c r="B43" s="25">
        <v>342.1</v>
      </c>
      <c r="C43" s="20" t="s">
        <v>52</v>
      </c>
      <c r="D43" s="46">
        <v>644303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644303</v>
      </c>
      <c r="P43" s="47">
        <f t="shared" si="7"/>
        <v>16.078232226187207</v>
      </c>
      <c r="Q43" s="9"/>
    </row>
    <row r="44" spans="1:17">
      <c r="A44" s="12"/>
      <c r="B44" s="25">
        <v>342.2</v>
      </c>
      <c r="C44" s="20" t="s">
        <v>53</v>
      </c>
      <c r="D44" s="46">
        <v>49096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49096</v>
      </c>
      <c r="P44" s="47">
        <f t="shared" si="7"/>
        <v>1.2251640755620992</v>
      </c>
      <c r="Q44" s="9"/>
    </row>
    <row r="45" spans="1:17">
      <c r="A45" s="12"/>
      <c r="B45" s="25">
        <v>342.6</v>
      </c>
      <c r="C45" s="20" t="s">
        <v>54</v>
      </c>
      <c r="D45" s="46">
        <v>871925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871925</v>
      </c>
      <c r="P45" s="47">
        <f t="shared" si="7"/>
        <v>21.758415890998926</v>
      </c>
      <c r="Q45" s="9"/>
    </row>
    <row r="46" spans="1:17">
      <c r="A46" s="12"/>
      <c r="B46" s="25">
        <v>343.4</v>
      </c>
      <c r="C46" s="20" t="s">
        <v>55</v>
      </c>
      <c r="D46" s="46">
        <v>0</v>
      </c>
      <c r="E46" s="46">
        <v>3029944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3029944</v>
      </c>
      <c r="P46" s="47">
        <f t="shared" si="7"/>
        <v>75.610610635590049</v>
      </c>
      <c r="Q46" s="9"/>
    </row>
    <row r="47" spans="1:17">
      <c r="A47" s="12"/>
      <c r="B47" s="25">
        <v>343.6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16370184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16370184</v>
      </c>
      <c r="P47" s="47">
        <f t="shared" si="7"/>
        <v>408.5090709455244</v>
      </c>
      <c r="Q47" s="9"/>
    </row>
    <row r="48" spans="1:17">
      <c r="A48" s="12"/>
      <c r="B48" s="25">
        <v>343.7</v>
      </c>
      <c r="C48" s="20" t="s">
        <v>128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2649365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2649365</v>
      </c>
      <c r="P48" s="47">
        <f t="shared" si="7"/>
        <v>66.113467921044091</v>
      </c>
      <c r="Q48" s="9"/>
    </row>
    <row r="49" spans="1:17">
      <c r="A49" s="12"/>
      <c r="B49" s="25">
        <v>343.9</v>
      </c>
      <c r="C49" s="20" t="s">
        <v>57</v>
      </c>
      <c r="D49" s="46">
        <v>1173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1173</v>
      </c>
      <c r="P49" s="47">
        <f t="shared" si="7"/>
        <v>2.9271579367654031E-2</v>
      </c>
      <c r="Q49" s="9"/>
    </row>
    <row r="50" spans="1:17">
      <c r="A50" s="12"/>
      <c r="B50" s="25">
        <v>347.2</v>
      </c>
      <c r="C50" s="20" t="s">
        <v>59</v>
      </c>
      <c r="D50" s="46">
        <v>961805</v>
      </c>
      <c r="E50" s="46">
        <v>0</v>
      </c>
      <c r="F50" s="46">
        <v>0</v>
      </c>
      <c r="G50" s="46">
        <v>0</v>
      </c>
      <c r="H50" s="46">
        <v>0</v>
      </c>
      <c r="I50" s="46">
        <v>1757191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2718996</v>
      </c>
      <c r="P50" s="47">
        <f t="shared" si="7"/>
        <v>67.85107179397599</v>
      </c>
      <c r="Q50" s="9"/>
    </row>
    <row r="51" spans="1:17">
      <c r="A51" s="12"/>
      <c r="B51" s="25">
        <v>349</v>
      </c>
      <c r="C51" s="20" t="s">
        <v>159</v>
      </c>
      <c r="D51" s="46">
        <v>-107341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-107341</v>
      </c>
      <c r="P51" s="47">
        <f t="shared" si="7"/>
        <v>-2.6786364884086544</v>
      </c>
      <c r="Q51" s="9"/>
    </row>
    <row r="52" spans="1:17" ht="15.75">
      <c r="A52" s="29" t="s">
        <v>48</v>
      </c>
      <c r="B52" s="30"/>
      <c r="C52" s="31"/>
      <c r="D52" s="32">
        <f t="shared" ref="D52:N52" si="10">SUM(D53:D59)</f>
        <v>57200</v>
      </c>
      <c r="E52" s="32">
        <f t="shared" si="10"/>
        <v>110279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si="10"/>
        <v>0</v>
      </c>
      <c r="O52" s="32">
        <f>SUM(D52:N52)</f>
        <v>167479</v>
      </c>
      <c r="P52" s="45">
        <f t="shared" si="7"/>
        <v>4.1793476904649012</v>
      </c>
      <c r="Q52" s="10"/>
    </row>
    <row r="53" spans="1:17">
      <c r="A53" s="13"/>
      <c r="B53" s="39">
        <v>351.1</v>
      </c>
      <c r="C53" s="21" t="s">
        <v>62</v>
      </c>
      <c r="D53" s="46">
        <v>52018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52018</v>
      </c>
      <c r="P53" s="47">
        <f t="shared" si="7"/>
        <v>1.2980810021710378</v>
      </c>
      <c r="Q53" s="9"/>
    </row>
    <row r="54" spans="1:17">
      <c r="A54" s="13"/>
      <c r="B54" s="39">
        <v>351.3</v>
      </c>
      <c r="C54" s="21" t="s">
        <v>120</v>
      </c>
      <c r="D54" s="46">
        <v>0</v>
      </c>
      <c r="E54" s="46">
        <v>5712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ref="O54:O59" si="11">SUM(D54:N54)</f>
        <v>5712</v>
      </c>
      <c r="P54" s="47">
        <f t="shared" si="7"/>
        <v>0.14253986474683703</v>
      </c>
      <c r="Q54" s="9"/>
    </row>
    <row r="55" spans="1:17">
      <c r="A55" s="13"/>
      <c r="B55" s="39">
        <v>351.5</v>
      </c>
      <c r="C55" s="21" t="s">
        <v>121</v>
      </c>
      <c r="D55" s="46">
        <v>0</v>
      </c>
      <c r="E55" s="46">
        <v>40184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40184</v>
      </c>
      <c r="P55" s="47">
        <f t="shared" si="7"/>
        <v>1.0027699448506475</v>
      </c>
      <c r="Q55" s="9"/>
    </row>
    <row r="56" spans="1:17">
      <c r="A56" s="13"/>
      <c r="B56" s="39">
        <v>354</v>
      </c>
      <c r="C56" s="21" t="s">
        <v>63</v>
      </c>
      <c r="D56" s="46">
        <v>2225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2225</v>
      </c>
      <c r="P56" s="47">
        <f t="shared" si="7"/>
        <v>5.5523669303521074E-2</v>
      </c>
      <c r="Q56" s="9"/>
    </row>
    <row r="57" spans="1:17">
      <c r="A57" s="13"/>
      <c r="B57" s="39">
        <v>355</v>
      </c>
      <c r="C57" s="21" t="s">
        <v>134</v>
      </c>
      <c r="D57" s="46">
        <v>0</v>
      </c>
      <c r="E57" s="46">
        <v>21306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21306</v>
      </c>
      <c r="P57" s="47">
        <f t="shared" si="7"/>
        <v>0.5316796845756494</v>
      </c>
      <c r="Q57" s="9"/>
    </row>
    <row r="58" spans="1:17">
      <c r="A58" s="13"/>
      <c r="B58" s="39">
        <v>356</v>
      </c>
      <c r="C58" s="21" t="s">
        <v>64</v>
      </c>
      <c r="D58" s="46">
        <v>0</v>
      </c>
      <c r="E58" s="46">
        <v>12077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12077</v>
      </c>
      <c r="P58" s="47">
        <f t="shared" si="7"/>
        <v>0.30137499064207823</v>
      </c>
      <c r="Q58" s="9"/>
    </row>
    <row r="59" spans="1:17">
      <c r="A59" s="13"/>
      <c r="B59" s="39">
        <v>359</v>
      </c>
      <c r="C59" s="21" t="s">
        <v>65</v>
      </c>
      <c r="D59" s="46">
        <v>2957</v>
      </c>
      <c r="E59" s="46">
        <v>31000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33957</v>
      </c>
      <c r="P59" s="47">
        <f t="shared" si="7"/>
        <v>0.84737853417513043</v>
      </c>
      <c r="Q59" s="9"/>
    </row>
    <row r="60" spans="1:17" ht="15.75">
      <c r="A60" s="29" t="s">
        <v>4</v>
      </c>
      <c r="B60" s="30"/>
      <c r="C60" s="31"/>
      <c r="D60" s="32">
        <f t="shared" ref="D60:N60" si="12">SUM(D61:D69)</f>
        <v>1206981</v>
      </c>
      <c r="E60" s="32">
        <f t="shared" si="12"/>
        <v>44809</v>
      </c>
      <c r="F60" s="32">
        <f t="shared" si="12"/>
        <v>848</v>
      </c>
      <c r="G60" s="32">
        <f t="shared" si="12"/>
        <v>57300</v>
      </c>
      <c r="H60" s="32">
        <f t="shared" si="12"/>
        <v>0</v>
      </c>
      <c r="I60" s="32">
        <f t="shared" si="12"/>
        <v>399549</v>
      </c>
      <c r="J60" s="32">
        <f t="shared" si="12"/>
        <v>5280971</v>
      </c>
      <c r="K60" s="32">
        <f t="shared" si="12"/>
        <v>12350972</v>
      </c>
      <c r="L60" s="32">
        <f t="shared" si="12"/>
        <v>0</v>
      </c>
      <c r="M60" s="32">
        <f t="shared" si="12"/>
        <v>0</v>
      </c>
      <c r="N60" s="32">
        <f t="shared" si="12"/>
        <v>3621</v>
      </c>
      <c r="O60" s="32">
        <f>SUM(D60:N60)</f>
        <v>19345051</v>
      </c>
      <c r="P60" s="45">
        <f t="shared" si="7"/>
        <v>482.7452648915729</v>
      </c>
      <c r="Q60" s="10"/>
    </row>
    <row r="61" spans="1:17">
      <c r="A61" s="12"/>
      <c r="B61" s="25">
        <v>361.1</v>
      </c>
      <c r="C61" s="20" t="s">
        <v>66</v>
      </c>
      <c r="D61" s="46">
        <v>38107</v>
      </c>
      <c r="E61" s="46">
        <v>7468</v>
      </c>
      <c r="F61" s="46">
        <v>853</v>
      </c>
      <c r="G61" s="46">
        <v>24900</v>
      </c>
      <c r="H61" s="46">
        <v>0</v>
      </c>
      <c r="I61" s="46">
        <v>70541</v>
      </c>
      <c r="J61" s="46">
        <v>6289</v>
      </c>
      <c r="K61" s="46">
        <v>134638</v>
      </c>
      <c r="L61" s="46">
        <v>0</v>
      </c>
      <c r="M61" s="46">
        <v>0</v>
      </c>
      <c r="N61" s="46">
        <v>3621</v>
      </c>
      <c r="O61" s="46">
        <f>SUM(D61:N61)</f>
        <v>286417</v>
      </c>
      <c r="P61" s="47">
        <f t="shared" si="7"/>
        <v>7.1473810296209415</v>
      </c>
      <c r="Q61" s="9"/>
    </row>
    <row r="62" spans="1:17">
      <c r="A62" s="12"/>
      <c r="B62" s="25">
        <v>361.2</v>
      </c>
      <c r="C62" s="20" t="s">
        <v>122</v>
      </c>
      <c r="D62" s="46">
        <v>611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1357621</v>
      </c>
      <c r="L62" s="46">
        <v>0</v>
      </c>
      <c r="M62" s="46">
        <v>0</v>
      </c>
      <c r="N62" s="46">
        <v>0</v>
      </c>
      <c r="O62" s="46">
        <f t="shared" ref="O62:O69" si="13">SUM(D62:N62)</f>
        <v>1358232</v>
      </c>
      <c r="P62" s="47">
        <f t="shared" si="7"/>
        <v>33.893943553015745</v>
      </c>
      <c r="Q62" s="9"/>
    </row>
    <row r="63" spans="1:17">
      <c r="A63" s="12"/>
      <c r="B63" s="25">
        <v>361.3</v>
      </c>
      <c r="C63" s="20" t="s">
        <v>67</v>
      </c>
      <c r="D63" s="46">
        <v>108</v>
      </c>
      <c r="E63" s="46">
        <v>-39</v>
      </c>
      <c r="F63" s="46">
        <v>-5</v>
      </c>
      <c r="G63" s="46">
        <v>-22</v>
      </c>
      <c r="H63" s="46">
        <v>0</v>
      </c>
      <c r="I63" s="46">
        <v>828</v>
      </c>
      <c r="J63" s="46">
        <v>-24</v>
      </c>
      <c r="K63" s="46">
        <v>7437106</v>
      </c>
      <c r="L63" s="46">
        <v>0</v>
      </c>
      <c r="M63" s="46">
        <v>0</v>
      </c>
      <c r="N63" s="46">
        <v>0</v>
      </c>
      <c r="O63" s="46">
        <f t="shared" si="13"/>
        <v>7437952</v>
      </c>
      <c r="P63" s="47">
        <f t="shared" si="7"/>
        <v>185.61006163751154</v>
      </c>
      <c r="Q63" s="9"/>
    </row>
    <row r="64" spans="1:17">
      <c r="A64" s="12"/>
      <c r="B64" s="25">
        <v>361.4</v>
      </c>
      <c r="C64" s="20" t="s">
        <v>123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1772470</v>
      </c>
      <c r="L64" s="46">
        <v>0</v>
      </c>
      <c r="M64" s="46">
        <v>0</v>
      </c>
      <c r="N64" s="46">
        <v>0</v>
      </c>
      <c r="O64" s="46">
        <f t="shared" si="13"/>
        <v>1772470</v>
      </c>
      <c r="P64" s="47">
        <f t="shared" si="7"/>
        <v>44.231028373218876</v>
      </c>
      <c r="Q64" s="9"/>
    </row>
    <row r="65" spans="1:120">
      <c r="A65" s="12"/>
      <c r="B65" s="25">
        <v>362</v>
      </c>
      <c r="C65" s="20" t="s">
        <v>68</v>
      </c>
      <c r="D65" s="46">
        <v>161678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3"/>
        <v>161678</v>
      </c>
      <c r="P65" s="47">
        <f t="shared" si="7"/>
        <v>4.034586878945924</v>
      </c>
      <c r="Q65" s="9"/>
    </row>
    <row r="66" spans="1:120">
      <c r="A66" s="12"/>
      <c r="B66" s="25">
        <v>364</v>
      </c>
      <c r="C66" s="20" t="s">
        <v>124</v>
      </c>
      <c r="D66" s="46">
        <v>949016</v>
      </c>
      <c r="E66" s="46">
        <v>0</v>
      </c>
      <c r="F66" s="46">
        <v>0</v>
      </c>
      <c r="G66" s="46">
        <v>26529</v>
      </c>
      <c r="H66" s="46">
        <v>0</v>
      </c>
      <c r="I66" s="46">
        <v>4959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980504</v>
      </c>
      <c r="P66" s="47">
        <f t="shared" si="7"/>
        <v>24.46794599855264</v>
      </c>
      <c r="Q66" s="9"/>
    </row>
    <row r="67" spans="1:120">
      <c r="A67" s="12"/>
      <c r="B67" s="25">
        <v>366</v>
      </c>
      <c r="C67" s="20" t="s">
        <v>70</v>
      </c>
      <c r="D67" s="46">
        <v>5618</v>
      </c>
      <c r="E67" s="46">
        <v>21984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27602</v>
      </c>
      <c r="P67" s="47">
        <f t="shared" si="7"/>
        <v>0.6887929528610286</v>
      </c>
      <c r="Q67" s="9"/>
    </row>
    <row r="68" spans="1:120">
      <c r="A68" s="12"/>
      <c r="B68" s="25">
        <v>368</v>
      </c>
      <c r="C68" s="20" t="s">
        <v>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1649137</v>
      </c>
      <c r="L68" s="46">
        <v>0</v>
      </c>
      <c r="M68" s="46">
        <v>0</v>
      </c>
      <c r="N68" s="46">
        <v>0</v>
      </c>
      <c r="O68" s="46">
        <f t="shared" si="13"/>
        <v>1649137</v>
      </c>
      <c r="P68" s="47">
        <f t="shared" si="7"/>
        <v>41.15332019065206</v>
      </c>
      <c r="Q68" s="9"/>
    </row>
    <row r="69" spans="1:120">
      <c r="A69" s="12"/>
      <c r="B69" s="25">
        <v>369.9</v>
      </c>
      <c r="C69" s="20" t="s">
        <v>72</v>
      </c>
      <c r="D69" s="46">
        <v>51843</v>
      </c>
      <c r="E69" s="46">
        <v>15396</v>
      </c>
      <c r="F69" s="46">
        <v>0</v>
      </c>
      <c r="G69" s="46">
        <v>5893</v>
      </c>
      <c r="H69" s="46">
        <v>0</v>
      </c>
      <c r="I69" s="46">
        <v>323221</v>
      </c>
      <c r="J69" s="46">
        <v>5274706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5671059</v>
      </c>
      <c r="P69" s="47">
        <f>(O69/P$75)</f>
        <v>141.51820427719412</v>
      </c>
      <c r="Q69" s="9"/>
    </row>
    <row r="70" spans="1:120" ht="15.75">
      <c r="A70" s="29" t="s">
        <v>49</v>
      </c>
      <c r="B70" s="30"/>
      <c r="C70" s="31"/>
      <c r="D70" s="32">
        <f t="shared" ref="D70:N70" si="14">SUM(D71:D72)</f>
        <v>2897516</v>
      </c>
      <c r="E70" s="32">
        <f t="shared" si="14"/>
        <v>0</v>
      </c>
      <c r="F70" s="32">
        <f t="shared" si="14"/>
        <v>4171747</v>
      </c>
      <c r="G70" s="32">
        <f t="shared" si="14"/>
        <v>2642320</v>
      </c>
      <c r="H70" s="32">
        <f t="shared" si="14"/>
        <v>0</v>
      </c>
      <c r="I70" s="32">
        <f t="shared" si="14"/>
        <v>2859335</v>
      </c>
      <c r="J70" s="32">
        <f t="shared" si="14"/>
        <v>603085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 t="shared" si="14"/>
        <v>0</v>
      </c>
      <c r="O70" s="32">
        <f>SUM(D70:N70)</f>
        <v>13174003</v>
      </c>
      <c r="P70" s="45">
        <f>(O70/P$75)</f>
        <v>328.75010605644701</v>
      </c>
      <c r="Q70" s="9"/>
    </row>
    <row r="71" spans="1:120">
      <c r="A71" s="12"/>
      <c r="B71" s="25">
        <v>381</v>
      </c>
      <c r="C71" s="20" t="s">
        <v>73</v>
      </c>
      <c r="D71" s="46">
        <v>2897516</v>
      </c>
      <c r="E71" s="46">
        <v>0</v>
      </c>
      <c r="F71" s="46">
        <v>4171747</v>
      </c>
      <c r="G71" s="46">
        <v>2642320</v>
      </c>
      <c r="H71" s="46">
        <v>0</v>
      </c>
      <c r="I71" s="46">
        <v>225874</v>
      </c>
      <c r="J71" s="46">
        <v>603085</v>
      </c>
      <c r="K71" s="46">
        <v>0</v>
      </c>
      <c r="L71" s="46">
        <v>0</v>
      </c>
      <c r="M71" s="46">
        <v>0</v>
      </c>
      <c r="N71" s="46">
        <v>0</v>
      </c>
      <c r="O71" s="46">
        <f>SUM(D71:N71)</f>
        <v>10540542</v>
      </c>
      <c r="P71" s="47">
        <f>(O71/P$75)</f>
        <v>263.03351383724703</v>
      </c>
      <c r="Q71" s="9"/>
    </row>
    <row r="72" spans="1:120" ht="15.75" thickBot="1">
      <c r="A72" s="12"/>
      <c r="B72" s="25">
        <v>389.7</v>
      </c>
      <c r="C72" s="20" t="s">
        <v>160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2633461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2633461</v>
      </c>
      <c r="P72" s="47">
        <f>(O72/P$75)</f>
        <v>65.716592219199967</v>
      </c>
      <c r="Q72" s="9"/>
    </row>
    <row r="73" spans="1:120" ht="16.5" thickBot="1">
      <c r="A73" s="14" t="s">
        <v>60</v>
      </c>
      <c r="B73" s="23"/>
      <c r="C73" s="22"/>
      <c r="D73" s="15">
        <f t="shared" ref="D73:N73" si="15">SUM(D5,D14,D28,D40,D52,D60,D70)</f>
        <v>35543051</v>
      </c>
      <c r="E73" s="15">
        <f t="shared" si="15"/>
        <v>6400546</v>
      </c>
      <c r="F73" s="15">
        <f t="shared" si="15"/>
        <v>4663055</v>
      </c>
      <c r="G73" s="15">
        <f t="shared" si="15"/>
        <v>6967172</v>
      </c>
      <c r="H73" s="15">
        <f t="shared" si="15"/>
        <v>0</v>
      </c>
      <c r="I73" s="15">
        <f t="shared" si="15"/>
        <v>24428383</v>
      </c>
      <c r="J73" s="15">
        <f t="shared" si="15"/>
        <v>6326899</v>
      </c>
      <c r="K73" s="15">
        <f t="shared" si="15"/>
        <v>13023695</v>
      </c>
      <c r="L73" s="15">
        <f t="shared" si="15"/>
        <v>0</v>
      </c>
      <c r="M73" s="15">
        <f t="shared" si="15"/>
        <v>0</v>
      </c>
      <c r="N73" s="15">
        <f t="shared" si="15"/>
        <v>1042651</v>
      </c>
      <c r="O73" s="15">
        <f>SUM(D73:N73)</f>
        <v>98395452</v>
      </c>
      <c r="P73" s="38">
        <f>(O73/P$75)</f>
        <v>2455.4051855363959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120" t="s">
        <v>161</v>
      </c>
      <c r="N75" s="120"/>
      <c r="O75" s="120"/>
      <c r="P75" s="43">
        <v>40073</v>
      </c>
    </row>
    <row r="76" spans="1:120">
      <c r="A76" s="121"/>
      <c r="B76" s="98"/>
      <c r="C76" s="98"/>
      <c r="D76" s="98"/>
      <c r="E76" s="98"/>
      <c r="F76" s="98"/>
      <c r="G76" s="98"/>
      <c r="H76" s="98"/>
      <c r="I76" s="98"/>
      <c r="J76" s="98"/>
      <c r="K76" s="98"/>
      <c r="L76" s="98"/>
      <c r="M76" s="98"/>
      <c r="N76" s="98"/>
      <c r="O76" s="98"/>
      <c r="P76" s="99"/>
    </row>
    <row r="77" spans="1:120" ht="15.75" customHeight="1" thickBot="1">
      <c r="A77" s="122" t="s">
        <v>90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2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8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144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19446952</v>
      </c>
      <c r="E5" s="27">
        <f t="shared" si="0"/>
        <v>1339500</v>
      </c>
      <c r="F5" s="27">
        <f t="shared" si="0"/>
        <v>490461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638122</v>
      </c>
      <c r="L5" s="27">
        <f t="shared" si="0"/>
        <v>0</v>
      </c>
      <c r="M5" s="27">
        <f t="shared" si="0"/>
        <v>986101</v>
      </c>
      <c r="N5" s="28">
        <f>SUM(D5:M5)</f>
        <v>22901136</v>
      </c>
      <c r="O5" s="33">
        <f t="shared" ref="O5:O36" si="1">(N5/O$78)</f>
        <v>570.46048075725491</v>
      </c>
      <c r="P5" s="6"/>
    </row>
    <row r="6" spans="1:133">
      <c r="A6" s="12"/>
      <c r="B6" s="25">
        <v>311</v>
      </c>
      <c r="C6" s="20" t="s">
        <v>3</v>
      </c>
      <c r="D6" s="46">
        <v>14385528</v>
      </c>
      <c r="E6" s="46">
        <v>0</v>
      </c>
      <c r="F6" s="46">
        <v>490461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986101</v>
      </c>
      <c r="N6" s="46">
        <f>SUM(D6:M6)</f>
        <v>15862090</v>
      </c>
      <c r="O6" s="47">
        <f t="shared" si="1"/>
        <v>395.11994021671438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701378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701378</v>
      </c>
      <c r="O7" s="47">
        <f t="shared" si="1"/>
        <v>17.471117200149457</v>
      </c>
      <c r="P7" s="9"/>
    </row>
    <row r="8" spans="1:133">
      <c r="A8" s="12"/>
      <c r="B8" s="25">
        <v>312.52</v>
      </c>
      <c r="C8" s="20" t="s">
        <v>110</v>
      </c>
      <c r="D8" s="46">
        <v>0</v>
      </c>
      <c r="E8" s="46">
        <v>638122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638122</v>
      </c>
      <c r="L8" s="46">
        <v>0</v>
      </c>
      <c r="M8" s="46">
        <v>0</v>
      </c>
      <c r="N8" s="46">
        <f>SUM(D8:M8)</f>
        <v>1276244</v>
      </c>
      <c r="O8" s="47">
        <f t="shared" si="1"/>
        <v>31.790858139245238</v>
      </c>
      <c r="P8" s="9"/>
    </row>
    <row r="9" spans="1:133">
      <c r="A9" s="12"/>
      <c r="B9" s="25">
        <v>314.10000000000002</v>
      </c>
      <c r="C9" s="20" t="s">
        <v>12</v>
      </c>
      <c r="D9" s="46">
        <v>3165390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3165390</v>
      </c>
      <c r="O9" s="47">
        <f t="shared" si="1"/>
        <v>78.848922655374267</v>
      </c>
      <c r="P9" s="9"/>
    </row>
    <row r="10" spans="1:133">
      <c r="A10" s="12"/>
      <c r="B10" s="25">
        <v>314.3</v>
      </c>
      <c r="C10" s="20" t="s">
        <v>13</v>
      </c>
      <c r="D10" s="46">
        <v>671251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671251</v>
      </c>
      <c r="O10" s="47">
        <f t="shared" si="1"/>
        <v>16.720662598081955</v>
      </c>
      <c r="P10" s="9"/>
    </row>
    <row r="11" spans="1:133">
      <c r="A11" s="12"/>
      <c r="B11" s="25">
        <v>314.8</v>
      </c>
      <c r="C11" s="20" t="s">
        <v>14</v>
      </c>
      <c r="D11" s="46">
        <v>51799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51799</v>
      </c>
      <c r="O11" s="47">
        <f t="shared" si="1"/>
        <v>1.2902976709428322</v>
      </c>
      <c r="P11" s="9"/>
    </row>
    <row r="12" spans="1:133">
      <c r="A12" s="12"/>
      <c r="B12" s="25">
        <v>315</v>
      </c>
      <c r="C12" s="20" t="s">
        <v>111</v>
      </c>
      <c r="D12" s="46">
        <v>1042244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1042244</v>
      </c>
      <c r="O12" s="47">
        <f t="shared" si="1"/>
        <v>25.961987794245857</v>
      </c>
      <c r="P12" s="9"/>
    </row>
    <row r="13" spans="1:133">
      <c r="A13" s="12"/>
      <c r="B13" s="25">
        <v>316</v>
      </c>
      <c r="C13" s="20" t="s">
        <v>112</v>
      </c>
      <c r="D13" s="46">
        <v>130740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130740</v>
      </c>
      <c r="O13" s="47">
        <f t="shared" si="1"/>
        <v>3.2566944825009343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SUM(D15:D27)</f>
        <v>2758529</v>
      </c>
      <c r="E14" s="32">
        <f t="shared" si="3"/>
        <v>1755252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4513781</v>
      </c>
      <c r="O14" s="45">
        <f t="shared" si="1"/>
        <v>112.43694108855399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514617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514617</v>
      </c>
      <c r="O15" s="47">
        <f t="shared" si="1"/>
        <v>12.818956283472412</v>
      </c>
      <c r="P15" s="9"/>
    </row>
    <row r="16" spans="1:133">
      <c r="A16" s="12"/>
      <c r="B16" s="25">
        <v>323.10000000000002</v>
      </c>
      <c r="C16" s="20" t="s">
        <v>18</v>
      </c>
      <c r="D16" s="46">
        <v>2419372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6" si="4">SUM(D16:M16)</f>
        <v>2419372</v>
      </c>
      <c r="O16" s="47">
        <f t="shared" si="1"/>
        <v>60.2658363432557</v>
      </c>
      <c r="P16" s="9"/>
    </row>
    <row r="17" spans="1:16">
      <c r="A17" s="12"/>
      <c r="B17" s="25">
        <v>323.39999999999998</v>
      </c>
      <c r="C17" s="20" t="s">
        <v>19</v>
      </c>
      <c r="D17" s="46">
        <v>13202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13202</v>
      </c>
      <c r="O17" s="47">
        <f t="shared" si="1"/>
        <v>0.32885789014821271</v>
      </c>
      <c r="P17" s="9"/>
    </row>
    <row r="18" spans="1:16">
      <c r="A18" s="12"/>
      <c r="B18" s="25">
        <v>323.7</v>
      </c>
      <c r="C18" s="20" t="s">
        <v>21</v>
      </c>
      <c r="D18" s="46">
        <v>310919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310919</v>
      </c>
      <c r="O18" s="47">
        <f t="shared" si="1"/>
        <v>7.744899738448126</v>
      </c>
      <c r="P18" s="9"/>
    </row>
    <row r="19" spans="1:16">
      <c r="A19" s="12"/>
      <c r="B19" s="25">
        <v>324.11</v>
      </c>
      <c r="C19" s="20" t="s">
        <v>22</v>
      </c>
      <c r="D19" s="46">
        <v>0</v>
      </c>
      <c r="E19" s="46">
        <v>15216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15216</v>
      </c>
      <c r="O19" s="47">
        <f t="shared" si="1"/>
        <v>0.37902603063893386</v>
      </c>
      <c r="P19" s="9"/>
    </row>
    <row r="20" spans="1:16">
      <c r="A20" s="12"/>
      <c r="B20" s="25">
        <v>324.12</v>
      </c>
      <c r="C20" s="20" t="s">
        <v>23</v>
      </c>
      <c r="D20" s="46">
        <v>0</v>
      </c>
      <c r="E20" s="46">
        <v>24623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24623</v>
      </c>
      <c r="O20" s="47">
        <f t="shared" si="1"/>
        <v>0.61335160044837467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25664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25664</v>
      </c>
      <c r="O21" s="47">
        <f t="shared" si="1"/>
        <v>0.63928260057292319</v>
      </c>
      <c r="P21" s="9"/>
    </row>
    <row r="22" spans="1:16">
      <c r="A22" s="12"/>
      <c r="B22" s="25">
        <v>324.32</v>
      </c>
      <c r="C22" s="20" t="s">
        <v>25</v>
      </c>
      <c r="D22" s="46">
        <v>0</v>
      </c>
      <c r="E22" s="46">
        <v>95936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95936</v>
      </c>
      <c r="O22" s="47">
        <f t="shared" si="1"/>
        <v>2.3897372026404287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46032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46032</v>
      </c>
      <c r="O23" s="47">
        <f t="shared" si="1"/>
        <v>1.1466434176111595</v>
      </c>
      <c r="P23" s="9"/>
    </row>
    <row r="24" spans="1:16">
      <c r="A24" s="12"/>
      <c r="B24" s="25">
        <v>324.91000000000003</v>
      </c>
      <c r="C24" s="20" t="s">
        <v>27</v>
      </c>
      <c r="D24" s="46">
        <v>0</v>
      </c>
      <c r="E24" s="46">
        <v>11696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11696</v>
      </c>
      <c r="O24" s="47">
        <f t="shared" si="1"/>
        <v>0.29134387844065263</v>
      </c>
      <c r="P24" s="9"/>
    </row>
    <row r="25" spans="1:16">
      <c r="A25" s="12"/>
      <c r="B25" s="25">
        <v>324.92</v>
      </c>
      <c r="C25" s="20" t="s">
        <v>28</v>
      </c>
      <c r="D25" s="46">
        <v>0</v>
      </c>
      <c r="E25" s="46">
        <v>18248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18248</v>
      </c>
      <c r="O25" s="47">
        <f t="shared" si="1"/>
        <v>0.45455224810063521</v>
      </c>
      <c r="P25" s="9"/>
    </row>
    <row r="26" spans="1:16">
      <c r="A26" s="12"/>
      <c r="B26" s="25">
        <v>325.10000000000002</v>
      </c>
      <c r="C26" s="20" t="s">
        <v>29</v>
      </c>
      <c r="D26" s="46">
        <v>0</v>
      </c>
      <c r="E26" s="46">
        <v>995745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995745</v>
      </c>
      <c r="O26" s="47">
        <f t="shared" si="1"/>
        <v>24.80371154564703</v>
      </c>
      <c r="P26" s="9"/>
    </row>
    <row r="27" spans="1:16">
      <c r="A27" s="12"/>
      <c r="B27" s="25">
        <v>329</v>
      </c>
      <c r="C27" s="20" t="s">
        <v>30</v>
      </c>
      <c r="D27" s="46">
        <v>15036</v>
      </c>
      <c r="E27" s="46">
        <v>7475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22511</v>
      </c>
      <c r="O27" s="47">
        <f t="shared" si="1"/>
        <v>0.56074230912940592</v>
      </c>
      <c r="P27" s="9"/>
    </row>
    <row r="28" spans="1:16" ht="15.75">
      <c r="A28" s="29" t="s">
        <v>32</v>
      </c>
      <c r="B28" s="30"/>
      <c r="C28" s="31"/>
      <c r="D28" s="32">
        <f t="shared" ref="D28:M28" si="5">SUM(D29:D41)</f>
        <v>4289021</v>
      </c>
      <c r="E28" s="32">
        <f t="shared" si="5"/>
        <v>3705</v>
      </c>
      <c r="F28" s="32">
        <f t="shared" si="5"/>
        <v>0</v>
      </c>
      <c r="G28" s="32">
        <f t="shared" si="5"/>
        <v>3024919</v>
      </c>
      <c r="H28" s="32">
        <f t="shared" si="5"/>
        <v>0</v>
      </c>
      <c r="I28" s="32">
        <f t="shared" si="5"/>
        <v>44400</v>
      </c>
      <c r="J28" s="32">
        <f t="shared" si="5"/>
        <v>0</v>
      </c>
      <c r="K28" s="32">
        <f t="shared" si="5"/>
        <v>0</v>
      </c>
      <c r="L28" s="32">
        <f t="shared" si="5"/>
        <v>0</v>
      </c>
      <c r="M28" s="32">
        <f t="shared" si="5"/>
        <v>0</v>
      </c>
      <c r="N28" s="44">
        <f>SUM(D28:M28)</f>
        <v>7362045</v>
      </c>
      <c r="O28" s="45">
        <f t="shared" si="1"/>
        <v>183.38634948312367</v>
      </c>
      <c r="P28" s="10"/>
    </row>
    <row r="29" spans="1:16">
      <c r="A29" s="12"/>
      <c r="B29" s="25">
        <v>331.2</v>
      </c>
      <c r="C29" s="20" t="s">
        <v>31</v>
      </c>
      <c r="D29" s="46">
        <v>275539</v>
      </c>
      <c r="E29" s="46">
        <v>3705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279244</v>
      </c>
      <c r="O29" s="47">
        <f t="shared" si="1"/>
        <v>6.9558849171752399</v>
      </c>
      <c r="P29" s="9"/>
    </row>
    <row r="30" spans="1:16">
      <c r="A30" s="12"/>
      <c r="B30" s="25">
        <v>331.5</v>
      </c>
      <c r="C30" s="20" t="s">
        <v>93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36462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36462</v>
      </c>
      <c r="O30" s="47">
        <f t="shared" si="1"/>
        <v>0.90825756632208243</v>
      </c>
      <c r="P30" s="9"/>
    </row>
    <row r="31" spans="1:16">
      <c r="A31" s="12"/>
      <c r="B31" s="25">
        <v>334.1</v>
      </c>
      <c r="C31" s="20" t="s">
        <v>94</v>
      </c>
      <c r="D31" s="46">
        <v>0</v>
      </c>
      <c r="E31" s="46">
        <v>0</v>
      </c>
      <c r="F31" s="46">
        <v>0</v>
      </c>
      <c r="G31" s="46">
        <v>77760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77760</v>
      </c>
      <c r="O31" s="47">
        <f t="shared" si="1"/>
        <v>1.9369784531074854</v>
      </c>
      <c r="P31" s="9"/>
    </row>
    <row r="32" spans="1:16">
      <c r="A32" s="12"/>
      <c r="B32" s="25">
        <v>334.49</v>
      </c>
      <c r="C32" s="20" t="s">
        <v>34</v>
      </c>
      <c r="D32" s="46">
        <v>95014</v>
      </c>
      <c r="E32" s="46">
        <v>0</v>
      </c>
      <c r="F32" s="46">
        <v>0</v>
      </c>
      <c r="G32" s="46">
        <v>525337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620351</v>
      </c>
      <c r="O32" s="47">
        <f t="shared" si="1"/>
        <v>15.452758749532943</v>
      </c>
      <c r="P32" s="9"/>
    </row>
    <row r="33" spans="1:16">
      <c r="A33" s="12"/>
      <c r="B33" s="25">
        <v>334.5</v>
      </c>
      <c r="C33" s="20" t="s">
        <v>98</v>
      </c>
      <c r="D33" s="46">
        <v>-6945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-6945</v>
      </c>
      <c r="O33" s="47">
        <f t="shared" si="1"/>
        <v>-0.17299788267530203</v>
      </c>
      <c r="P33" s="9"/>
    </row>
    <row r="34" spans="1:16">
      <c r="A34" s="12"/>
      <c r="B34" s="25">
        <v>335.12</v>
      </c>
      <c r="C34" s="20" t="s">
        <v>114</v>
      </c>
      <c r="D34" s="46">
        <v>1238405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1238405</v>
      </c>
      <c r="O34" s="47">
        <f t="shared" si="1"/>
        <v>30.848299912816042</v>
      </c>
      <c r="P34" s="9"/>
    </row>
    <row r="35" spans="1:16">
      <c r="A35" s="12"/>
      <c r="B35" s="25">
        <v>335.14</v>
      </c>
      <c r="C35" s="20" t="s">
        <v>115</v>
      </c>
      <c r="D35" s="46">
        <v>10526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10526</v>
      </c>
      <c r="O35" s="47">
        <f t="shared" si="1"/>
        <v>0.26219952671565577</v>
      </c>
      <c r="P35" s="9"/>
    </row>
    <row r="36" spans="1:16">
      <c r="A36" s="12"/>
      <c r="B36" s="25">
        <v>335.15</v>
      </c>
      <c r="C36" s="20" t="s">
        <v>116</v>
      </c>
      <c r="D36" s="46">
        <v>19405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19405</v>
      </c>
      <c r="O36" s="47">
        <f t="shared" si="1"/>
        <v>0.48337277369535436</v>
      </c>
      <c r="P36" s="9"/>
    </row>
    <row r="37" spans="1:16">
      <c r="A37" s="12"/>
      <c r="B37" s="25">
        <v>335.18</v>
      </c>
      <c r="C37" s="20" t="s">
        <v>117</v>
      </c>
      <c r="D37" s="46">
        <v>2599680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2599680</v>
      </c>
      <c r="O37" s="47">
        <f t="shared" ref="O37:O68" si="7">(N37/O$78)</f>
        <v>64.757254950803343</v>
      </c>
      <c r="P37" s="9"/>
    </row>
    <row r="38" spans="1:16">
      <c r="A38" s="12"/>
      <c r="B38" s="25">
        <v>335.21</v>
      </c>
      <c r="C38" s="20" t="s">
        <v>39</v>
      </c>
      <c r="D38" s="46">
        <v>16303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16303</v>
      </c>
      <c r="O38" s="47">
        <f t="shared" si="7"/>
        <v>0.40610287707061898</v>
      </c>
      <c r="P38" s="9"/>
    </row>
    <row r="39" spans="1:16">
      <c r="A39" s="12"/>
      <c r="B39" s="25">
        <v>335.49</v>
      </c>
      <c r="C39" s="20" t="s">
        <v>40</v>
      </c>
      <c r="D39" s="46">
        <v>18346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18346</v>
      </c>
      <c r="O39" s="47">
        <f t="shared" si="7"/>
        <v>0.4569933989288828</v>
      </c>
      <c r="P39" s="9"/>
    </row>
    <row r="40" spans="1:16">
      <c r="A40" s="12"/>
      <c r="B40" s="25">
        <v>337.4</v>
      </c>
      <c r="C40" s="20" t="s">
        <v>145</v>
      </c>
      <c r="D40" s="46">
        <v>0</v>
      </c>
      <c r="E40" s="46">
        <v>0</v>
      </c>
      <c r="F40" s="46">
        <v>0</v>
      </c>
      <c r="G40" s="46">
        <v>86428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86428</v>
      </c>
      <c r="O40" s="47">
        <f t="shared" si="7"/>
        <v>2.1528957528957529</v>
      </c>
      <c r="P40" s="9"/>
    </row>
    <row r="41" spans="1:16">
      <c r="A41" s="12"/>
      <c r="B41" s="25">
        <v>338</v>
      </c>
      <c r="C41" s="20" t="s">
        <v>42</v>
      </c>
      <c r="D41" s="46">
        <v>22748</v>
      </c>
      <c r="E41" s="46">
        <v>0</v>
      </c>
      <c r="F41" s="46">
        <v>0</v>
      </c>
      <c r="G41" s="46">
        <v>2335394</v>
      </c>
      <c r="H41" s="46">
        <v>0</v>
      </c>
      <c r="I41" s="46">
        <v>7938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2366080</v>
      </c>
      <c r="O41" s="47">
        <f t="shared" si="7"/>
        <v>58.938348486735585</v>
      </c>
      <c r="P41" s="9"/>
    </row>
    <row r="42" spans="1:16" ht="15.75">
      <c r="A42" s="29" t="s">
        <v>47</v>
      </c>
      <c r="B42" s="30"/>
      <c r="C42" s="31"/>
      <c r="D42" s="32">
        <f t="shared" ref="D42:M42" si="8">SUM(D43:D53)</f>
        <v>2029604</v>
      </c>
      <c r="E42" s="32">
        <f t="shared" si="8"/>
        <v>2778272</v>
      </c>
      <c r="F42" s="32">
        <f t="shared" si="8"/>
        <v>0</v>
      </c>
      <c r="G42" s="32">
        <f t="shared" si="8"/>
        <v>1018042</v>
      </c>
      <c r="H42" s="32">
        <f t="shared" si="8"/>
        <v>0</v>
      </c>
      <c r="I42" s="32">
        <f t="shared" si="8"/>
        <v>19834167</v>
      </c>
      <c r="J42" s="32">
        <f t="shared" si="8"/>
        <v>440185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26100270</v>
      </c>
      <c r="O42" s="45">
        <f t="shared" si="7"/>
        <v>650.1499564080209</v>
      </c>
      <c r="P42" s="10"/>
    </row>
    <row r="43" spans="1:16">
      <c r="A43" s="12"/>
      <c r="B43" s="25">
        <v>341.2</v>
      </c>
      <c r="C43" s="20" t="s">
        <v>118</v>
      </c>
      <c r="D43" s="46">
        <v>0</v>
      </c>
      <c r="E43" s="46">
        <v>0</v>
      </c>
      <c r="F43" s="46">
        <v>0</v>
      </c>
      <c r="G43" s="46">
        <v>1018042</v>
      </c>
      <c r="H43" s="46">
        <v>0</v>
      </c>
      <c r="I43" s="46">
        <v>0</v>
      </c>
      <c r="J43" s="46">
        <v>440185</v>
      </c>
      <c r="K43" s="46">
        <v>0</v>
      </c>
      <c r="L43" s="46">
        <v>0</v>
      </c>
      <c r="M43" s="46">
        <v>0</v>
      </c>
      <c r="N43" s="46">
        <f t="shared" ref="N43:N53" si="9">SUM(D43:M43)</f>
        <v>1458227</v>
      </c>
      <c r="O43" s="47">
        <f t="shared" si="7"/>
        <v>36.324000498194046</v>
      </c>
      <c r="P43" s="9"/>
    </row>
    <row r="44" spans="1:16">
      <c r="A44" s="12"/>
      <c r="B44" s="25">
        <v>341.9</v>
      </c>
      <c r="C44" s="20" t="s">
        <v>119</v>
      </c>
      <c r="D44" s="46">
        <v>236106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236106</v>
      </c>
      <c r="O44" s="47">
        <f t="shared" si="7"/>
        <v>5.8813301781043714</v>
      </c>
      <c r="P44" s="9"/>
    </row>
    <row r="45" spans="1:16">
      <c r="A45" s="12"/>
      <c r="B45" s="25">
        <v>342.1</v>
      </c>
      <c r="C45" s="20" t="s">
        <v>52</v>
      </c>
      <c r="D45" s="46">
        <v>591044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591044</v>
      </c>
      <c r="O45" s="47">
        <f t="shared" si="7"/>
        <v>14.722730103375264</v>
      </c>
      <c r="P45" s="9"/>
    </row>
    <row r="46" spans="1:16">
      <c r="A46" s="12"/>
      <c r="B46" s="25">
        <v>342.2</v>
      </c>
      <c r="C46" s="20" t="s">
        <v>53</v>
      </c>
      <c r="D46" s="46">
        <v>52754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52754</v>
      </c>
      <c r="O46" s="47">
        <f t="shared" si="7"/>
        <v>1.3140864366670819</v>
      </c>
      <c r="P46" s="9"/>
    </row>
    <row r="47" spans="1:16">
      <c r="A47" s="12"/>
      <c r="B47" s="25">
        <v>342.6</v>
      </c>
      <c r="C47" s="20" t="s">
        <v>54</v>
      </c>
      <c r="D47" s="46">
        <v>731479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731479</v>
      </c>
      <c r="O47" s="47">
        <f t="shared" si="7"/>
        <v>18.220924149956407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2778272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2778272</v>
      </c>
      <c r="O48" s="47">
        <f t="shared" si="7"/>
        <v>69.205928509154319</v>
      </c>
      <c r="P48" s="9"/>
    </row>
    <row r="49" spans="1:16">
      <c r="A49" s="12"/>
      <c r="B49" s="25">
        <v>343.6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15627980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15627980</v>
      </c>
      <c r="O49" s="47">
        <f t="shared" si="7"/>
        <v>389.28832980445884</v>
      </c>
      <c r="P49" s="9"/>
    </row>
    <row r="50" spans="1:16">
      <c r="A50" s="12"/>
      <c r="B50" s="25">
        <v>343.7</v>
      </c>
      <c r="C50" s="20" t="s">
        <v>128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2768066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2768066</v>
      </c>
      <c r="O50" s="47">
        <f t="shared" si="7"/>
        <v>68.951700087183951</v>
      </c>
      <c r="P50" s="9"/>
    </row>
    <row r="51" spans="1:16">
      <c r="A51" s="12"/>
      <c r="B51" s="25">
        <v>343.9</v>
      </c>
      <c r="C51" s="20" t="s">
        <v>57</v>
      </c>
      <c r="D51" s="46">
        <v>852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852</v>
      </c>
      <c r="O51" s="47">
        <f t="shared" si="7"/>
        <v>2.1223066384356708E-2</v>
      </c>
      <c r="P51" s="9"/>
    </row>
    <row r="52" spans="1:16">
      <c r="A52" s="12"/>
      <c r="B52" s="25">
        <v>347.2</v>
      </c>
      <c r="C52" s="20" t="s">
        <v>59</v>
      </c>
      <c r="D52" s="46">
        <v>532366</v>
      </c>
      <c r="E52" s="46">
        <v>0</v>
      </c>
      <c r="F52" s="46">
        <v>0</v>
      </c>
      <c r="G52" s="46">
        <v>0</v>
      </c>
      <c r="H52" s="46">
        <v>0</v>
      </c>
      <c r="I52" s="46">
        <v>1438121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1970487</v>
      </c>
      <c r="O52" s="47">
        <f t="shared" si="7"/>
        <v>49.084244613276873</v>
      </c>
      <c r="P52" s="9"/>
    </row>
    <row r="53" spans="1:16">
      <c r="A53" s="12"/>
      <c r="B53" s="25">
        <v>349</v>
      </c>
      <c r="C53" s="20" t="s">
        <v>1</v>
      </c>
      <c r="D53" s="46">
        <v>-114997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-114997</v>
      </c>
      <c r="O53" s="47">
        <f t="shared" si="7"/>
        <v>-2.8645410387345871</v>
      </c>
      <c r="P53" s="9"/>
    </row>
    <row r="54" spans="1:16" ht="15.75">
      <c r="A54" s="29" t="s">
        <v>48</v>
      </c>
      <c r="B54" s="30"/>
      <c r="C54" s="31"/>
      <c r="D54" s="32">
        <f t="shared" ref="D54:M54" si="10">SUM(D55:D60)</f>
        <v>82258</v>
      </c>
      <c r="E54" s="32">
        <f t="shared" si="10"/>
        <v>81424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 t="shared" ref="N54:N62" si="11">SUM(D54:M54)</f>
        <v>163682</v>
      </c>
      <c r="O54" s="45">
        <f t="shared" si="7"/>
        <v>4.0772698966247356</v>
      </c>
      <c r="P54" s="10"/>
    </row>
    <row r="55" spans="1:16">
      <c r="A55" s="13"/>
      <c r="B55" s="39">
        <v>351.1</v>
      </c>
      <c r="C55" s="21" t="s">
        <v>62</v>
      </c>
      <c r="D55" s="46">
        <v>46235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46235</v>
      </c>
      <c r="O55" s="47">
        <f t="shared" si="7"/>
        <v>1.1517000871839582</v>
      </c>
      <c r="P55" s="9"/>
    </row>
    <row r="56" spans="1:16">
      <c r="A56" s="13"/>
      <c r="B56" s="39">
        <v>351.3</v>
      </c>
      <c r="C56" s="21" t="s">
        <v>120</v>
      </c>
      <c r="D56" s="46">
        <v>0</v>
      </c>
      <c r="E56" s="46">
        <v>4735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4735</v>
      </c>
      <c r="O56" s="47">
        <f t="shared" si="7"/>
        <v>0.11794744052808569</v>
      </c>
      <c r="P56" s="9"/>
    </row>
    <row r="57" spans="1:16">
      <c r="A57" s="13"/>
      <c r="B57" s="39">
        <v>351.5</v>
      </c>
      <c r="C57" s="21" t="s">
        <v>121</v>
      </c>
      <c r="D57" s="46">
        <v>0</v>
      </c>
      <c r="E57" s="46">
        <v>41536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41536</v>
      </c>
      <c r="O57" s="47">
        <f t="shared" si="7"/>
        <v>1.0346493959397185</v>
      </c>
      <c r="P57" s="9"/>
    </row>
    <row r="58" spans="1:16">
      <c r="A58" s="13"/>
      <c r="B58" s="39">
        <v>354</v>
      </c>
      <c r="C58" s="21" t="s">
        <v>63</v>
      </c>
      <c r="D58" s="46">
        <v>33375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33375</v>
      </c>
      <c r="O58" s="47">
        <f t="shared" si="7"/>
        <v>0.83136131523228296</v>
      </c>
      <c r="P58" s="9"/>
    </row>
    <row r="59" spans="1:16">
      <c r="A59" s="13"/>
      <c r="B59" s="39">
        <v>355</v>
      </c>
      <c r="C59" s="21" t="s">
        <v>134</v>
      </c>
      <c r="D59" s="46">
        <v>0</v>
      </c>
      <c r="E59" s="46">
        <v>17453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17453</v>
      </c>
      <c r="O59" s="47">
        <f t="shared" si="7"/>
        <v>0.43474903474903476</v>
      </c>
      <c r="P59" s="9"/>
    </row>
    <row r="60" spans="1:16">
      <c r="A60" s="13"/>
      <c r="B60" s="39">
        <v>359</v>
      </c>
      <c r="C60" s="21" t="s">
        <v>65</v>
      </c>
      <c r="D60" s="46">
        <v>2648</v>
      </c>
      <c r="E60" s="46">
        <v>17700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20348</v>
      </c>
      <c r="O60" s="47">
        <f t="shared" si="7"/>
        <v>0.5068626229916553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SUM(D62:D71)</f>
        <v>470753</v>
      </c>
      <c r="E61" s="32">
        <f t="shared" si="12"/>
        <v>83711</v>
      </c>
      <c r="F61" s="32">
        <f t="shared" si="12"/>
        <v>4343</v>
      </c>
      <c r="G61" s="32">
        <f t="shared" si="12"/>
        <v>236181</v>
      </c>
      <c r="H61" s="32">
        <f t="shared" si="12"/>
        <v>0</v>
      </c>
      <c r="I61" s="32">
        <f t="shared" si="12"/>
        <v>591530</v>
      </c>
      <c r="J61" s="32">
        <f t="shared" si="12"/>
        <v>5012492</v>
      </c>
      <c r="K61" s="32">
        <f t="shared" si="12"/>
        <v>5494595</v>
      </c>
      <c r="L61" s="32">
        <f t="shared" si="12"/>
        <v>0</v>
      </c>
      <c r="M61" s="32">
        <f t="shared" si="12"/>
        <v>12730</v>
      </c>
      <c r="N61" s="32">
        <f t="shared" si="11"/>
        <v>11906335</v>
      </c>
      <c r="O61" s="45">
        <f t="shared" si="7"/>
        <v>296.58326068003487</v>
      </c>
      <c r="P61" s="10"/>
    </row>
    <row r="62" spans="1:16">
      <c r="A62" s="12"/>
      <c r="B62" s="25">
        <v>361.1</v>
      </c>
      <c r="C62" s="20" t="s">
        <v>66</v>
      </c>
      <c r="D62" s="46">
        <v>135981</v>
      </c>
      <c r="E62" s="46">
        <v>29167</v>
      </c>
      <c r="F62" s="46">
        <v>3163</v>
      </c>
      <c r="G62" s="46">
        <v>78301</v>
      </c>
      <c r="H62" s="46">
        <v>0</v>
      </c>
      <c r="I62" s="46">
        <v>161622</v>
      </c>
      <c r="J62" s="46">
        <v>19496</v>
      </c>
      <c r="K62" s="46">
        <v>116365</v>
      </c>
      <c r="L62" s="46">
        <v>0</v>
      </c>
      <c r="M62" s="46">
        <v>12730</v>
      </c>
      <c r="N62" s="46">
        <f t="shared" si="11"/>
        <v>556825</v>
      </c>
      <c r="O62" s="47">
        <f t="shared" si="7"/>
        <v>13.870344999377258</v>
      </c>
      <c r="P62" s="9"/>
    </row>
    <row r="63" spans="1:16">
      <c r="A63" s="12"/>
      <c r="B63" s="25">
        <v>361.2</v>
      </c>
      <c r="C63" s="20" t="s">
        <v>122</v>
      </c>
      <c r="D63" s="46">
        <v>585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845343</v>
      </c>
      <c r="L63" s="46">
        <v>0</v>
      </c>
      <c r="M63" s="46">
        <v>0</v>
      </c>
      <c r="N63" s="46">
        <f t="shared" ref="N63:N71" si="13">SUM(D63:M63)</f>
        <v>845928</v>
      </c>
      <c r="O63" s="47">
        <f t="shared" si="7"/>
        <v>21.071814671814671</v>
      </c>
      <c r="P63" s="9"/>
    </row>
    <row r="64" spans="1:16">
      <c r="A64" s="12"/>
      <c r="B64" s="25">
        <v>361.3</v>
      </c>
      <c r="C64" s="20" t="s">
        <v>67</v>
      </c>
      <c r="D64" s="46">
        <v>46194</v>
      </c>
      <c r="E64" s="46">
        <v>9079</v>
      </c>
      <c r="F64" s="46">
        <v>1180</v>
      </c>
      <c r="G64" s="46">
        <v>22981</v>
      </c>
      <c r="H64" s="46">
        <v>0</v>
      </c>
      <c r="I64" s="46">
        <v>47574</v>
      </c>
      <c r="J64" s="46">
        <v>6866</v>
      </c>
      <c r="K64" s="46">
        <v>933530</v>
      </c>
      <c r="L64" s="46">
        <v>0</v>
      </c>
      <c r="M64" s="46">
        <v>0</v>
      </c>
      <c r="N64" s="46">
        <f t="shared" si="13"/>
        <v>1067404</v>
      </c>
      <c r="O64" s="47">
        <f t="shared" si="7"/>
        <v>26.588715904844936</v>
      </c>
      <c r="P64" s="9"/>
    </row>
    <row r="65" spans="1:119">
      <c r="A65" s="12"/>
      <c r="B65" s="25">
        <v>361.4</v>
      </c>
      <c r="C65" s="20" t="s">
        <v>123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2178440</v>
      </c>
      <c r="L65" s="46">
        <v>0</v>
      </c>
      <c r="M65" s="46">
        <v>0</v>
      </c>
      <c r="N65" s="46">
        <f t="shared" si="13"/>
        <v>2178440</v>
      </c>
      <c r="O65" s="47">
        <f t="shared" si="7"/>
        <v>54.264291941711299</v>
      </c>
      <c r="P65" s="9"/>
    </row>
    <row r="66" spans="1:119">
      <c r="A66" s="12"/>
      <c r="B66" s="25">
        <v>362</v>
      </c>
      <c r="C66" s="20" t="s">
        <v>68</v>
      </c>
      <c r="D66" s="46">
        <v>146772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146772</v>
      </c>
      <c r="O66" s="47">
        <f t="shared" si="7"/>
        <v>3.6560468302403786</v>
      </c>
      <c r="P66" s="9"/>
    </row>
    <row r="67" spans="1:119">
      <c r="A67" s="12"/>
      <c r="B67" s="25">
        <v>364</v>
      </c>
      <c r="C67" s="20" t="s">
        <v>124</v>
      </c>
      <c r="D67" s="46">
        <v>31054</v>
      </c>
      <c r="E67" s="46">
        <v>2420</v>
      </c>
      <c r="F67" s="46">
        <v>0</v>
      </c>
      <c r="G67" s="46">
        <v>79761</v>
      </c>
      <c r="H67" s="46">
        <v>0</v>
      </c>
      <c r="I67" s="46">
        <v>62273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175508</v>
      </c>
      <c r="O67" s="47">
        <f t="shared" si="7"/>
        <v>4.371852036368165</v>
      </c>
      <c r="P67" s="9"/>
    </row>
    <row r="68" spans="1:119">
      <c r="A68" s="12"/>
      <c r="B68" s="25">
        <v>366</v>
      </c>
      <c r="C68" s="20" t="s">
        <v>70</v>
      </c>
      <c r="D68" s="46">
        <v>0</v>
      </c>
      <c r="E68" s="46">
        <v>23174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23174</v>
      </c>
      <c r="O68" s="47">
        <f t="shared" si="7"/>
        <v>0.57725744177357086</v>
      </c>
      <c r="P68" s="9"/>
    </row>
    <row r="69" spans="1:119">
      <c r="A69" s="12"/>
      <c r="B69" s="25">
        <v>367</v>
      </c>
      <c r="C69" s="20" t="s">
        <v>113</v>
      </c>
      <c r="D69" s="46">
        <v>0</v>
      </c>
      <c r="E69" s="46">
        <v>1020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1020</v>
      </c>
      <c r="O69" s="47">
        <f t="shared" ref="O69:O76" si="14">(N69/O$78)</f>
        <v>2.5407896375638311E-2</v>
      </c>
      <c r="P69" s="9"/>
    </row>
    <row r="70" spans="1:119">
      <c r="A70" s="12"/>
      <c r="B70" s="25">
        <v>368</v>
      </c>
      <c r="C70" s="20" t="s">
        <v>71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1420917</v>
      </c>
      <c r="L70" s="46">
        <v>0</v>
      </c>
      <c r="M70" s="46">
        <v>0</v>
      </c>
      <c r="N70" s="46">
        <f t="shared" si="13"/>
        <v>1420917</v>
      </c>
      <c r="O70" s="47">
        <f t="shared" si="14"/>
        <v>35.394619504296926</v>
      </c>
      <c r="P70" s="9"/>
    </row>
    <row r="71" spans="1:119">
      <c r="A71" s="12"/>
      <c r="B71" s="25">
        <v>369.9</v>
      </c>
      <c r="C71" s="20" t="s">
        <v>72</v>
      </c>
      <c r="D71" s="46">
        <v>110167</v>
      </c>
      <c r="E71" s="46">
        <v>18851</v>
      </c>
      <c r="F71" s="46">
        <v>0</v>
      </c>
      <c r="G71" s="46">
        <v>55138</v>
      </c>
      <c r="H71" s="46">
        <v>0</v>
      </c>
      <c r="I71" s="46">
        <v>320061</v>
      </c>
      <c r="J71" s="46">
        <v>4986130</v>
      </c>
      <c r="K71" s="46">
        <v>0</v>
      </c>
      <c r="L71" s="46">
        <v>0</v>
      </c>
      <c r="M71" s="46">
        <v>0</v>
      </c>
      <c r="N71" s="46">
        <f t="shared" si="13"/>
        <v>5490347</v>
      </c>
      <c r="O71" s="47">
        <f t="shared" si="14"/>
        <v>136.76290945323203</v>
      </c>
      <c r="P71" s="9"/>
    </row>
    <row r="72" spans="1:119" ht="15.75">
      <c r="A72" s="29" t="s">
        <v>49</v>
      </c>
      <c r="B72" s="30"/>
      <c r="C72" s="31"/>
      <c r="D72" s="32">
        <f t="shared" ref="D72:M72" si="15">SUM(D73:D75)</f>
        <v>2912425</v>
      </c>
      <c r="E72" s="32">
        <f t="shared" si="15"/>
        <v>0</v>
      </c>
      <c r="F72" s="32">
        <f t="shared" si="15"/>
        <v>2698518</v>
      </c>
      <c r="G72" s="32">
        <f t="shared" si="15"/>
        <v>2285628</v>
      </c>
      <c r="H72" s="32">
        <f t="shared" si="15"/>
        <v>0</v>
      </c>
      <c r="I72" s="32">
        <f t="shared" si="15"/>
        <v>476976</v>
      </c>
      <c r="J72" s="32">
        <f t="shared" si="15"/>
        <v>708410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9081957</v>
      </c>
      <c r="O72" s="45">
        <f t="shared" si="14"/>
        <v>226.22884543529705</v>
      </c>
      <c r="P72" s="9"/>
    </row>
    <row r="73" spans="1:119">
      <c r="A73" s="12"/>
      <c r="B73" s="25">
        <v>381</v>
      </c>
      <c r="C73" s="20" t="s">
        <v>73</v>
      </c>
      <c r="D73" s="46">
        <v>2912425</v>
      </c>
      <c r="E73" s="46">
        <v>0</v>
      </c>
      <c r="F73" s="46">
        <v>2698518</v>
      </c>
      <c r="G73" s="46">
        <v>899828</v>
      </c>
      <c r="H73" s="46">
        <v>0</v>
      </c>
      <c r="I73" s="46">
        <v>178504</v>
      </c>
      <c r="J73" s="46">
        <v>708410</v>
      </c>
      <c r="K73" s="46">
        <v>0</v>
      </c>
      <c r="L73" s="46">
        <v>0</v>
      </c>
      <c r="M73" s="46">
        <v>0</v>
      </c>
      <c r="N73" s="46">
        <f>SUM(D73:M73)</f>
        <v>7397685</v>
      </c>
      <c r="O73" s="47">
        <f t="shared" si="14"/>
        <v>184.27413127413126</v>
      </c>
      <c r="P73" s="9"/>
    </row>
    <row r="74" spans="1:119">
      <c r="A74" s="12"/>
      <c r="B74" s="25">
        <v>384</v>
      </c>
      <c r="C74" s="20" t="s">
        <v>74</v>
      </c>
      <c r="D74" s="46">
        <v>0</v>
      </c>
      <c r="E74" s="46">
        <v>0</v>
      </c>
      <c r="F74" s="46">
        <v>0</v>
      </c>
      <c r="G74" s="46">
        <v>1385800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1385800</v>
      </c>
      <c r="O74" s="47">
        <f t="shared" si="14"/>
        <v>34.519865487607426</v>
      </c>
      <c r="P74" s="9"/>
    </row>
    <row r="75" spans="1:119" ht="15.75" thickBot="1">
      <c r="A75" s="12"/>
      <c r="B75" s="25">
        <v>389.7</v>
      </c>
      <c r="C75" s="20" t="s">
        <v>131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298472</v>
      </c>
      <c r="J75" s="46">
        <v>0</v>
      </c>
      <c r="K75" s="46">
        <v>0</v>
      </c>
      <c r="L75" s="46">
        <v>0</v>
      </c>
      <c r="M75" s="46">
        <v>0</v>
      </c>
      <c r="N75" s="46">
        <f>SUM(D75:M75)</f>
        <v>298472</v>
      </c>
      <c r="O75" s="47">
        <f t="shared" si="14"/>
        <v>7.434848673558351</v>
      </c>
      <c r="P75" s="9"/>
    </row>
    <row r="76" spans="1:119" ht="16.5" thickBot="1">
      <c r="A76" s="14" t="s">
        <v>60</v>
      </c>
      <c r="B76" s="23"/>
      <c r="C76" s="22"/>
      <c r="D76" s="15">
        <f t="shared" ref="D76:M76" si="16">SUM(D5,D14,D28,D42,D54,D61,D72)</f>
        <v>31989542</v>
      </c>
      <c r="E76" s="15">
        <f t="shared" si="16"/>
        <v>6041864</v>
      </c>
      <c r="F76" s="15">
        <f t="shared" si="16"/>
        <v>3193322</v>
      </c>
      <c r="G76" s="15">
        <f t="shared" si="16"/>
        <v>6564770</v>
      </c>
      <c r="H76" s="15">
        <f t="shared" si="16"/>
        <v>0</v>
      </c>
      <c r="I76" s="15">
        <f t="shared" si="16"/>
        <v>20947073</v>
      </c>
      <c r="J76" s="15">
        <f t="shared" si="16"/>
        <v>6161087</v>
      </c>
      <c r="K76" s="15">
        <f t="shared" si="16"/>
        <v>6132717</v>
      </c>
      <c r="L76" s="15">
        <f t="shared" si="16"/>
        <v>0</v>
      </c>
      <c r="M76" s="15">
        <f t="shared" si="16"/>
        <v>998831</v>
      </c>
      <c r="N76" s="15">
        <f>SUM(D76:M76)</f>
        <v>82029206</v>
      </c>
      <c r="O76" s="38">
        <f t="shared" si="14"/>
        <v>2043.3231037489102</v>
      </c>
      <c r="P76" s="6"/>
      <c r="Q76" s="2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</row>
    <row r="77" spans="1:119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9"/>
    </row>
    <row r="78" spans="1:119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120" t="s">
        <v>146</v>
      </c>
      <c r="M78" s="120"/>
      <c r="N78" s="120"/>
      <c r="O78" s="43">
        <v>40145</v>
      </c>
    </row>
    <row r="79" spans="1:119">
      <c r="A79" s="121"/>
      <c r="B79" s="98"/>
      <c r="C79" s="98"/>
      <c r="D79" s="98"/>
      <c r="E79" s="98"/>
      <c r="F79" s="98"/>
      <c r="G79" s="98"/>
      <c r="H79" s="98"/>
      <c r="I79" s="98"/>
      <c r="J79" s="98"/>
      <c r="K79" s="98"/>
      <c r="L79" s="98"/>
      <c r="M79" s="98"/>
      <c r="N79" s="98"/>
      <c r="O79" s="99"/>
    </row>
    <row r="80" spans="1:119" ht="15.75" customHeight="1" thickBot="1">
      <c r="A80" s="122" t="s">
        <v>90</v>
      </c>
      <c r="B80" s="101"/>
      <c r="C80" s="101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2"/>
    </row>
  </sheetData>
  <mergeCells count="10">
    <mergeCell ref="L78:N78"/>
    <mergeCell ref="A79:O79"/>
    <mergeCell ref="A80:O8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142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18261329</v>
      </c>
      <c r="E5" s="27">
        <f t="shared" si="0"/>
        <v>1418878</v>
      </c>
      <c r="F5" s="27">
        <f t="shared" si="0"/>
        <v>499202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609069</v>
      </c>
      <c r="L5" s="27">
        <f t="shared" si="0"/>
        <v>0</v>
      </c>
      <c r="M5" s="27">
        <f t="shared" si="0"/>
        <v>688452</v>
      </c>
      <c r="N5" s="28">
        <f>SUM(D5:M5)</f>
        <v>21476930</v>
      </c>
      <c r="O5" s="33">
        <f t="shared" ref="O5:O36" si="1">(N5/O$77)</f>
        <v>536.64151320556709</v>
      </c>
      <c r="P5" s="6"/>
    </row>
    <row r="6" spans="1:133">
      <c r="A6" s="12"/>
      <c r="B6" s="25">
        <v>311</v>
      </c>
      <c r="C6" s="20" t="s">
        <v>3</v>
      </c>
      <c r="D6" s="46">
        <v>13301970</v>
      </c>
      <c r="E6" s="46">
        <v>0</v>
      </c>
      <c r="F6" s="46">
        <v>499202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688452</v>
      </c>
      <c r="N6" s="46">
        <f>SUM(D6:M6)</f>
        <v>14489624</v>
      </c>
      <c r="O6" s="47">
        <f t="shared" si="1"/>
        <v>362.05052347517551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809809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809809</v>
      </c>
      <c r="O7" s="47">
        <f t="shared" si="1"/>
        <v>20.234601834037129</v>
      </c>
      <c r="P7" s="9"/>
    </row>
    <row r="8" spans="1:133">
      <c r="A8" s="12"/>
      <c r="B8" s="25">
        <v>312.52</v>
      </c>
      <c r="C8" s="20" t="s">
        <v>110</v>
      </c>
      <c r="D8" s="46">
        <v>0</v>
      </c>
      <c r="E8" s="46">
        <v>609069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609069</v>
      </c>
      <c r="L8" s="46">
        <v>0</v>
      </c>
      <c r="M8" s="46">
        <v>0</v>
      </c>
      <c r="N8" s="46">
        <f>SUM(D8:M8)</f>
        <v>1218138</v>
      </c>
      <c r="O8" s="47">
        <f t="shared" si="1"/>
        <v>30.437470328077758</v>
      </c>
      <c r="P8" s="9"/>
    </row>
    <row r="9" spans="1:133">
      <c r="A9" s="12"/>
      <c r="B9" s="25">
        <v>314.10000000000002</v>
      </c>
      <c r="C9" s="20" t="s">
        <v>12</v>
      </c>
      <c r="D9" s="46">
        <v>3057986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3057986</v>
      </c>
      <c r="O9" s="47">
        <f t="shared" si="1"/>
        <v>76.40953499412808</v>
      </c>
      <c r="P9" s="9"/>
    </row>
    <row r="10" spans="1:133">
      <c r="A10" s="12"/>
      <c r="B10" s="25">
        <v>314.3</v>
      </c>
      <c r="C10" s="20" t="s">
        <v>13</v>
      </c>
      <c r="D10" s="46">
        <v>645016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645016</v>
      </c>
      <c r="O10" s="47">
        <f t="shared" si="1"/>
        <v>16.116938607231205</v>
      </c>
      <c r="P10" s="9"/>
    </row>
    <row r="11" spans="1:133">
      <c r="A11" s="12"/>
      <c r="B11" s="25">
        <v>314.8</v>
      </c>
      <c r="C11" s="20" t="s">
        <v>14</v>
      </c>
      <c r="D11" s="46">
        <v>56832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56832</v>
      </c>
      <c r="O11" s="47">
        <f t="shared" si="1"/>
        <v>1.4200544714025136</v>
      </c>
      <c r="P11" s="9"/>
    </row>
    <row r="12" spans="1:133">
      <c r="A12" s="12"/>
      <c r="B12" s="25">
        <v>315</v>
      </c>
      <c r="C12" s="20" t="s">
        <v>111</v>
      </c>
      <c r="D12" s="46">
        <v>1048967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1048967</v>
      </c>
      <c r="O12" s="47">
        <f t="shared" si="1"/>
        <v>26.210414532370507</v>
      </c>
      <c r="P12" s="9"/>
    </row>
    <row r="13" spans="1:133">
      <c r="A13" s="12"/>
      <c r="B13" s="25">
        <v>316</v>
      </c>
      <c r="C13" s="20" t="s">
        <v>112</v>
      </c>
      <c r="D13" s="46">
        <v>150558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150558</v>
      </c>
      <c r="O13" s="47">
        <f t="shared" si="1"/>
        <v>3.7619749631443491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SUM(D15:D28)</f>
        <v>2804599</v>
      </c>
      <c r="E14" s="32">
        <f t="shared" si="3"/>
        <v>2303913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5108512</v>
      </c>
      <c r="O14" s="45">
        <f t="shared" si="1"/>
        <v>127.64578596236976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794044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794044</v>
      </c>
      <c r="O15" s="47">
        <f t="shared" si="1"/>
        <v>19.840683641088429</v>
      </c>
      <c r="P15" s="9"/>
    </row>
    <row r="16" spans="1:133">
      <c r="A16" s="12"/>
      <c r="B16" s="25">
        <v>323.10000000000002</v>
      </c>
      <c r="C16" s="20" t="s">
        <v>18</v>
      </c>
      <c r="D16" s="46">
        <v>2472582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6" si="4">SUM(D16:M16)</f>
        <v>2472582</v>
      </c>
      <c r="O16" s="47">
        <f t="shared" si="1"/>
        <v>61.782114389945278</v>
      </c>
      <c r="P16" s="9"/>
    </row>
    <row r="17" spans="1:16">
      <c r="A17" s="12"/>
      <c r="B17" s="25">
        <v>323.39999999999998</v>
      </c>
      <c r="C17" s="20" t="s">
        <v>19</v>
      </c>
      <c r="D17" s="46">
        <v>11439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11439</v>
      </c>
      <c r="O17" s="47">
        <f t="shared" si="1"/>
        <v>0.28582494190549962</v>
      </c>
      <c r="P17" s="9"/>
    </row>
    <row r="18" spans="1:16">
      <c r="A18" s="12"/>
      <c r="B18" s="25">
        <v>323.7</v>
      </c>
      <c r="C18" s="20" t="s">
        <v>21</v>
      </c>
      <c r="D18" s="46">
        <v>312404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312404</v>
      </c>
      <c r="O18" s="47">
        <f t="shared" si="1"/>
        <v>7.8060018490292595</v>
      </c>
      <c r="P18" s="9"/>
    </row>
    <row r="19" spans="1:16">
      <c r="A19" s="12"/>
      <c r="B19" s="25">
        <v>324.11</v>
      </c>
      <c r="C19" s="20" t="s">
        <v>22</v>
      </c>
      <c r="D19" s="46">
        <v>0</v>
      </c>
      <c r="E19" s="46">
        <v>17508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17508</v>
      </c>
      <c r="O19" s="47">
        <f t="shared" si="1"/>
        <v>0.43747032807775915</v>
      </c>
      <c r="P19" s="9"/>
    </row>
    <row r="20" spans="1:16">
      <c r="A20" s="12"/>
      <c r="B20" s="25">
        <v>324.12</v>
      </c>
      <c r="C20" s="20" t="s">
        <v>23</v>
      </c>
      <c r="D20" s="46">
        <v>0</v>
      </c>
      <c r="E20" s="46">
        <v>85469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85469</v>
      </c>
      <c r="O20" s="47">
        <f t="shared" si="1"/>
        <v>2.1356038080007997</v>
      </c>
      <c r="P20" s="9"/>
    </row>
    <row r="21" spans="1:16">
      <c r="A21" s="12"/>
      <c r="B21" s="25">
        <v>324.31</v>
      </c>
      <c r="C21" s="20" t="s">
        <v>24</v>
      </c>
      <c r="D21" s="46">
        <v>0</v>
      </c>
      <c r="E21" s="46">
        <v>25868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25868</v>
      </c>
      <c r="O21" s="47">
        <f t="shared" si="1"/>
        <v>0.64636066065315712</v>
      </c>
      <c r="P21" s="9"/>
    </row>
    <row r="22" spans="1:16">
      <c r="A22" s="12"/>
      <c r="B22" s="25">
        <v>324.32</v>
      </c>
      <c r="C22" s="20" t="s">
        <v>25</v>
      </c>
      <c r="D22" s="46">
        <v>0</v>
      </c>
      <c r="E22" s="46">
        <v>259566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259566</v>
      </c>
      <c r="O22" s="47">
        <f t="shared" si="1"/>
        <v>6.4857449838834613</v>
      </c>
      <c r="P22" s="9"/>
    </row>
    <row r="23" spans="1:16">
      <c r="A23" s="12"/>
      <c r="B23" s="25">
        <v>324.61</v>
      </c>
      <c r="C23" s="20" t="s">
        <v>26</v>
      </c>
      <c r="D23" s="46">
        <v>0</v>
      </c>
      <c r="E23" s="46">
        <v>38191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38191</v>
      </c>
      <c r="O23" s="47">
        <f t="shared" si="1"/>
        <v>0.95427400614677294</v>
      </c>
      <c r="P23" s="9"/>
    </row>
    <row r="24" spans="1:16">
      <c r="A24" s="12"/>
      <c r="B24" s="25">
        <v>324.70999999999998</v>
      </c>
      <c r="C24" s="20" t="s">
        <v>27</v>
      </c>
      <c r="D24" s="46">
        <v>0</v>
      </c>
      <c r="E24" s="46">
        <v>13920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13920</v>
      </c>
      <c r="O24" s="47">
        <f t="shared" si="1"/>
        <v>0.34781739586716975</v>
      </c>
      <c r="P24" s="9"/>
    </row>
    <row r="25" spans="1:16">
      <c r="A25" s="12"/>
      <c r="B25" s="25">
        <v>324.72000000000003</v>
      </c>
      <c r="C25" s="20" t="s">
        <v>28</v>
      </c>
      <c r="D25" s="46">
        <v>0</v>
      </c>
      <c r="E25" s="46">
        <v>68722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68722</v>
      </c>
      <c r="O25" s="47">
        <f t="shared" si="1"/>
        <v>1.7171484970390545</v>
      </c>
      <c r="P25" s="9"/>
    </row>
    <row r="26" spans="1:16">
      <c r="A26" s="12"/>
      <c r="B26" s="25">
        <v>325.10000000000002</v>
      </c>
      <c r="C26" s="20" t="s">
        <v>29</v>
      </c>
      <c r="D26" s="46">
        <v>0</v>
      </c>
      <c r="E26" s="46">
        <v>990565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990565</v>
      </c>
      <c r="O26" s="47">
        <f t="shared" si="1"/>
        <v>24.751130656405387</v>
      </c>
      <c r="P26" s="9"/>
    </row>
    <row r="27" spans="1:16">
      <c r="A27" s="12"/>
      <c r="B27" s="25">
        <v>329</v>
      </c>
      <c r="C27" s="20" t="s">
        <v>30</v>
      </c>
      <c r="D27" s="46">
        <v>8174</v>
      </c>
      <c r="E27" s="46">
        <v>8500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5">SUM(D27:M27)</f>
        <v>16674</v>
      </c>
      <c r="O27" s="47">
        <f t="shared" si="1"/>
        <v>0.41663126858399341</v>
      </c>
      <c r="P27" s="9"/>
    </row>
    <row r="28" spans="1:16">
      <c r="A28" s="12"/>
      <c r="B28" s="25">
        <v>367</v>
      </c>
      <c r="C28" s="20" t="s">
        <v>113</v>
      </c>
      <c r="D28" s="46">
        <v>0</v>
      </c>
      <c r="E28" s="46">
        <v>1560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1560</v>
      </c>
      <c r="O28" s="47">
        <f t="shared" si="1"/>
        <v>3.8979535743734542E-2</v>
      </c>
      <c r="P28" s="9"/>
    </row>
    <row r="29" spans="1:16" ht="15.75">
      <c r="A29" s="29" t="s">
        <v>32</v>
      </c>
      <c r="B29" s="30"/>
      <c r="C29" s="31"/>
      <c r="D29" s="32">
        <f t="shared" ref="D29:M29" si="6">SUM(D30:D41)</f>
        <v>4867976</v>
      </c>
      <c r="E29" s="32">
        <f t="shared" si="6"/>
        <v>55884</v>
      </c>
      <c r="F29" s="32">
        <f t="shared" si="6"/>
        <v>0</v>
      </c>
      <c r="G29" s="32">
        <f t="shared" si="6"/>
        <v>2882925</v>
      </c>
      <c r="H29" s="32">
        <f t="shared" si="6"/>
        <v>0</v>
      </c>
      <c r="I29" s="32">
        <f t="shared" si="6"/>
        <v>87549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44">
        <f t="shared" si="5"/>
        <v>7894334</v>
      </c>
      <c r="O29" s="45">
        <f t="shared" si="1"/>
        <v>197.25479123460184</v>
      </c>
      <c r="P29" s="10"/>
    </row>
    <row r="30" spans="1:16">
      <c r="A30" s="12"/>
      <c r="B30" s="25">
        <v>331.2</v>
      </c>
      <c r="C30" s="20" t="s">
        <v>31</v>
      </c>
      <c r="D30" s="46">
        <v>657416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657416</v>
      </c>
      <c r="O30" s="47">
        <f t="shared" si="1"/>
        <v>16.426775942630119</v>
      </c>
      <c r="P30" s="9"/>
    </row>
    <row r="31" spans="1:16">
      <c r="A31" s="12"/>
      <c r="B31" s="25">
        <v>331.5</v>
      </c>
      <c r="C31" s="20" t="s">
        <v>93</v>
      </c>
      <c r="D31" s="46">
        <v>0</v>
      </c>
      <c r="E31" s="46">
        <v>6715</v>
      </c>
      <c r="F31" s="46">
        <v>0</v>
      </c>
      <c r="G31" s="46">
        <v>0</v>
      </c>
      <c r="H31" s="46">
        <v>0</v>
      </c>
      <c r="I31" s="46">
        <v>12368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19083</v>
      </c>
      <c r="O31" s="47">
        <f t="shared" si="1"/>
        <v>0.47682466704979887</v>
      </c>
      <c r="P31" s="9"/>
    </row>
    <row r="32" spans="1:16">
      <c r="A32" s="12"/>
      <c r="B32" s="25">
        <v>334.1</v>
      </c>
      <c r="C32" s="20" t="s">
        <v>94</v>
      </c>
      <c r="D32" s="46">
        <v>0</v>
      </c>
      <c r="E32" s="46">
        <v>0</v>
      </c>
      <c r="F32" s="46">
        <v>0</v>
      </c>
      <c r="G32" s="46">
        <v>501091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501091</v>
      </c>
      <c r="O32" s="47">
        <f t="shared" si="1"/>
        <v>12.520701631643387</v>
      </c>
      <c r="P32" s="9"/>
    </row>
    <row r="33" spans="1:16">
      <c r="A33" s="12"/>
      <c r="B33" s="25">
        <v>334.49</v>
      </c>
      <c r="C33" s="20" t="s">
        <v>34</v>
      </c>
      <c r="D33" s="46">
        <v>81355</v>
      </c>
      <c r="E33" s="46">
        <v>48050</v>
      </c>
      <c r="F33" s="46">
        <v>0</v>
      </c>
      <c r="G33" s="46">
        <v>0</v>
      </c>
      <c r="H33" s="46">
        <v>0</v>
      </c>
      <c r="I33" s="46">
        <v>62994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7">SUM(D33:M33)</f>
        <v>192399</v>
      </c>
      <c r="O33" s="47">
        <f t="shared" si="1"/>
        <v>4.8074510881787065</v>
      </c>
      <c r="P33" s="9"/>
    </row>
    <row r="34" spans="1:16">
      <c r="A34" s="12"/>
      <c r="B34" s="25">
        <v>334.5</v>
      </c>
      <c r="C34" s="20" t="s">
        <v>98</v>
      </c>
      <c r="D34" s="46">
        <v>39033</v>
      </c>
      <c r="E34" s="46">
        <v>1119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40152</v>
      </c>
      <c r="O34" s="47">
        <f t="shared" si="1"/>
        <v>1.0032732815271983</v>
      </c>
      <c r="P34" s="9"/>
    </row>
    <row r="35" spans="1:16">
      <c r="A35" s="12"/>
      <c r="B35" s="25">
        <v>335.12</v>
      </c>
      <c r="C35" s="20" t="s">
        <v>114</v>
      </c>
      <c r="D35" s="46">
        <v>1332462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1332462</v>
      </c>
      <c r="O35" s="47">
        <f t="shared" si="1"/>
        <v>33.294070612928216</v>
      </c>
      <c r="P35" s="9"/>
    </row>
    <row r="36" spans="1:16">
      <c r="A36" s="12"/>
      <c r="B36" s="25">
        <v>335.14</v>
      </c>
      <c r="C36" s="20" t="s">
        <v>115</v>
      </c>
      <c r="D36" s="46">
        <v>8333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8333</v>
      </c>
      <c r="O36" s="47">
        <f t="shared" si="1"/>
        <v>0.20821568676444865</v>
      </c>
      <c r="P36" s="9"/>
    </row>
    <row r="37" spans="1:16">
      <c r="A37" s="12"/>
      <c r="B37" s="25">
        <v>335.15</v>
      </c>
      <c r="C37" s="20" t="s">
        <v>116</v>
      </c>
      <c r="D37" s="46">
        <v>23116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23116</v>
      </c>
      <c r="O37" s="47">
        <f t="shared" ref="O37:O68" si="8">(N37/O$77)</f>
        <v>0.57759676170010743</v>
      </c>
      <c r="P37" s="9"/>
    </row>
    <row r="38" spans="1:16">
      <c r="A38" s="12"/>
      <c r="B38" s="25">
        <v>335.18</v>
      </c>
      <c r="C38" s="20" t="s">
        <v>117</v>
      </c>
      <c r="D38" s="46">
        <v>2650652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2650652</v>
      </c>
      <c r="O38" s="47">
        <f t="shared" si="8"/>
        <v>66.231528447565026</v>
      </c>
      <c r="P38" s="9"/>
    </row>
    <row r="39" spans="1:16">
      <c r="A39" s="12"/>
      <c r="B39" s="25">
        <v>335.21</v>
      </c>
      <c r="C39" s="20" t="s">
        <v>39</v>
      </c>
      <c r="D39" s="46">
        <v>16587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16587</v>
      </c>
      <c r="O39" s="47">
        <f t="shared" si="8"/>
        <v>0.4144574098598236</v>
      </c>
      <c r="P39" s="9"/>
    </row>
    <row r="40" spans="1:16">
      <c r="A40" s="12"/>
      <c r="B40" s="25">
        <v>335.49</v>
      </c>
      <c r="C40" s="20" t="s">
        <v>40</v>
      </c>
      <c r="D40" s="46">
        <v>26754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26754</v>
      </c>
      <c r="O40" s="47">
        <f t="shared" si="8"/>
        <v>0.6684990380050474</v>
      </c>
      <c r="P40" s="9"/>
    </row>
    <row r="41" spans="1:16">
      <c r="A41" s="12"/>
      <c r="B41" s="25">
        <v>338</v>
      </c>
      <c r="C41" s="20" t="s">
        <v>42</v>
      </c>
      <c r="D41" s="46">
        <v>32268</v>
      </c>
      <c r="E41" s="46">
        <v>0</v>
      </c>
      <c r="F41" s="46">
        <v>0</v>
      </c>
      <c r="G41" s="46">
        <v>2381834</v>
      </c>
      <c r="H41" s="46">
        <v>0</v>
      </c>
      <c r="I41" s="46">
        <v>12187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2426289</v>
      </c>
      <c r="O41" s="47">
        <f t="shared" si="8"/>
        <v>60.625396666749957</v>
      </c>
      <c r="P41" s="9"/>
    </row>
    <row r="42" spans="1:16" ht="15.75">
      <c r="A42" s="29" t="s">
        <v>47</v>
      </c>
      <c r="B42" s="30"/>
      <c r="C42" s="31"/>
      <c r="D42" s="32">
        <f t="shared" ref="D42:M42" si="9">SUM(D43:D53)</f>
        <v>3095353</v>
      </c>
      <c r="E42" s="32">
        <f t="shared" si="9"/>
        <v>2623016</v>
      </c>
      <c r="F42" s="32">
        <f t="shared" si="9"/>
        <v>0</v>
      </c>
      <c r="G42" s="32">
        <f t="shared" si="9"/>
        <v>740924</v>
      </c>
      <c r="H42" s="32">
        <f t="shared" si="9"/>
        <v>0</v>
      </c>
      <c r="I42" s="32">
        <f t="shared" si="9"/>
        <v>19064704</v>
      </c>
      <c r="J42" s="32">
        <f t="shared" si="9"/>
        <v>5200522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>SUM(D42:M42)</f>
        <v>30724519</v>
      </c>
      <c r="O42" s="45">
        <f t="shared" si="8"/>
        <v>767.70992728817373</v>
      </c>
      <c r="P42" s="10"/>
    </row>
    <row r="43" spans="1:16">
      <c r="A43" s="12"/>
      <c r="B43" s="25">
        <v>341.2</v>
      </c>
      <c r="C43" s="20" t="s">
        <v>118</v>
      </c>
      <c r="D43" s="46">
        <v>0</v>
      </c>
      <c r="E43" s="46">
        <v>0</v>
      </c>
      <c r="F43" s="46">
        <v>0</v>
      </c>
      <c r="G43" s="46">
        <v>725924</v>
      </c>
      <c r="H43" s="46">
        <v>0</v>
      </c>
      <c r="I43" s="46">
        <v>0</v>
      </c>
      <c r="J43" s="46">
        <v>5200522</v>
      </c>
      <c r="K43" s="46">
        <v>0</v>
      </c>
      <c r="L43" s="46">
        <v>0</v>
      </c>
      <c r="M43" s="46">
        <v>0</v>
      </c>
      <c r="N43" s="46">
        <f t="shared" ref="N43:N53" si="10">SUM(D43:M43)</f>
        <v>5926446</v>
      </c>
      <c r="O43" s="47">
        <f t="shared" si="8"/>
        <v>148.08340621173883</v>
      </c>
      <c r="P43" s="9"/>
    </row>
    <row r="44" spans="1:16">
      <c r="A44" s="12"/>
      <c r="B44" s="25">
        <v>341.9</v>
      </c>
      <c r="C44" s="20" t="s">
        <v>119</v>
      </c>
      <c r="D44" s="46">
        <v>285234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285234</v>
      </c>
      <c r="O44" s="47">
        <f t="shared" si="8"/>
        <v>7.1271082681592164</v>
      </c>
      <c r="P44" s="9"/>
    </row>
    <row r="45" spans="1:16">
      <c r="A45" s="12"/>
      <c r="B45" s="25">
        <v>342.1</v>
      </c>
      <c r="C45" s="20" t="s">
        <v>52</v>
      </c>
      <c r="D45" s="46">
        <v>702944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702944</v>
      </c>
      <c r="O45" s="47">
        <f t="shared" si="8"/>
        <v>17.56437870118188</v>
      </c>
      <c r="P45" s="9"/>
    </row>
    <row r="46" spans="1:16">
      <c r="A46" s="12"/>
      <c r="B46" s="25">
        <v>342.2</v>
      </c>
      <c r="C46" s="20" t="s">
        <v>53</v>
      </c>
      <c r="D46" s="46">
        <v>66038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66038</v>
      </c>
      <c r="O46" s="47">
        <f t="shared" si="8"/>
        <v>1.6500837060543214</v>
      </c>
      <c r="P46" s="9"/>
    </row>
    <row r="47" spans="1:16">
      <c r="A47" s="12"/>
      <c r="B47" s="25">
        <v>342.6</v>
      </c>
      <c r="C47" s="20" t="s">
        <v>54</v>
      </c>
      <c r="D47" s="46">
        <v>835825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835825</v>
      </c>
      <c r="O47" s="47">
        <f t="shared" si="8"/>
        <v>20.884660553209564</v>
      </c>
      <c r="P47" s="9"/>
    </row>
    <row r="48" spans="1:16">
      <c r="A48" s="12"/>
      <c r="B48" s="25">
        <v>343.4</v>
      </c>
      <c r="C48" s="20" t="s">
        <v>55</v>
      </c>
      <c r="D48" s="46">
        <v>0</v>
      </c>
      <c r="E48" s="46">
        <v>2623016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2623016</v>
      </c>
      <c r="O48" s="47">
        <f t="shared" si="8"/>
        <v>65.540990979735639</v>
      </c>
      <c r="P48" s="9"/>
    </row>
    <row r="49" spans="1:16">
      <c r="A49" s="12"/>
      <c r="B49" s="25">
        <v>343.6</v>
      </c>
      <c r="C49" s="20" t="s">
        <v>56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15229230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15229230</v>
      </c>
      <c r="O49" s="47">
        <f t="shared" si="8"/>
        <v>380.53097124009895</v>
      </c>
      <c r="P49" s="9"/>
    </row>
    <row r="50" spans="1:16">
      <c r="A50" s="12"/>
      <c r="B50" s="25">
        <v>343.7</v>
      </c>
      <c r="C50" s="20" t="s">
        <v>128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2528182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2528182</v>
      </c>
      <c r="O50" s="47">
        <f t="shared" si="8"/>
        <v>63.171385022862999</v>
      </c>
      <c r="P50" s="9"/>
    </row>
    <row r="51" spans="1:16">
      <c r="A51" s="12"/>
      <c r="B51" s="25">
        <v>343.9</v>
      </c>
      <c r="C51" s="20" t="s">
        <v>57</v>
      </c>
      <c r="D51" s="46">
        <v>1900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1900</v>
      </c>
      <c r="O51" s="47">
        <f t="shared" si="8"/>
        <v>4.7475075585317709E-2</v>
      </c>
      <c r="P51" s="9"/>
    </row>
    <row r="52" spans="1:16">
      <c r="A52" s="12"/>
      <c r="B52" s="25">
        <v>347.2</v>
      </c>
      <c r="C52" s="20" t="s">
        <v>59</v>
      </c>
      <c r="D52" s="46">
        <v>1621426</v>
      </c>
      <c r="E52" s="46">
        <v>0</v>
      </c>
      <c r="F52" s="46">
        <v>0</v>
      </c>
      <c r="G52" s="46">
        <v>15000</v>
      </c>
      <c r="H52" s="46">
        <v>0</v>
      </c>
      <c r="I52" s="46">
        <v>1307292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2943718</v>
      </c>
      <c r="O52" s="47">
        <f t="shared" si="8"/>
        <v>73.554333974663308</v>
      </c>
      <c r="P52" s="9"/>
    </row>
    <row r="53" spans="1:16">
      <c r="A53" s="12"/>
      <c r="B53" s="25">
        <v>349</v>
      </c>
      <c r="C53" s="20" t="s">
        <v>1</v>
      </c>
      <c r="D53" s="46">
        <v>-418014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-418014</v>
      </c>
      <c r="O53" s="47">
        <f t="shared" si="8"/>
        <v>-10.444866445116315</v>
      </c>
      <c r="P53" s="9"/>
    </row>
    <row r="54" spans="1:16" ht="15.75">
      <c r="A54" s="29" t="s">
        <v>48</v>
      </c>
      <c r="B54" s="30"/>
      <c r="C54" s="31"/>
      <c r="D54" s="32">
        <f t="shared" ref="D54:M54" si="11">SUM(D55:D61)</f>
        <v>155503</v>
      </c>
      <c r="E54" s="32">
        <f t="shared" si="11"/>
        <v>164802</v>
      </c>
      <c r="F54" s="32">
        <f t="shared" si="11"/>
        <v>0</v>
      </c>
      <c r="G54" s="32">
        <f t="shared" si="11"/>
        <v>2340</v>
      </c>
      <c r="H54" s="32">
        <f t="shared" si="11"/>
        <v>0</v>
      </c>
      <c r="I54" s="32">
        <f t="shared" si="11"/>
        <v>0</v>
      </c>
      <c r="J54" s="32">
        <f t="shared" si="11"/>
        <v>0</v>
      </c>
      <c r="K54" s="32">
        <f t="shared" si="11"/>
        <v>0</v>
      </c>
      <c r="L54" s="32">
        <f t="shared" si="11"/>
        <v>0</v>
      </c>
      <c r="M54" s="32">
        <f t="shared" si="11"/>
        <v>0</v>
      </c>
      <c r="N54" s="32">
        <f>SUM(D54:M54)</f>
        <v>322645</v>
      </c>
      <c r="O54" s="45">
        <f t="shared" si="8"/>
        <v>8.0618925064341216</v>
      </c>
      <c r="P54" s="10"/>
    </row>
    <row r="55" spans="1:16">
      <c r="A55" s="13"/>
      <c r="B55" s="39">
        <v>351.1</v>
      </c>
      <c r="C55" s="21" t="s">
        <v>62</v>
      </c>
      <c r="D55" s="46">
        <v>130411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130411</v>
      </c>
      <c r="O55" s="47">
        <f t="shared" si="8"/>
        <v>3.2585642537667723</v>
      </c>
      <c r="P55" s="9"/>
    </row>
    <row r="56" spans="1:16">
      <c r="A56" s="13"/>
      <c r="B56" s="39">
        <v>351.3</v>
      </c>
      <c r="C56" s="21" t="s">
        <v>120</v>
      </c>
      <c r="D56" s="46">
        <v>0</v>
      </c>
      <c r="E56" s="46">
        <v>12646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2">SUM(D56:M56)</f>
        <v>12646</v>
      </c>
      <c r="O56" s="47">
        <f t="shared" si="8"/>
        <v>0.31598410834311985</v>
      </c>
      <c r="P56" s="9"/>
    </row>
    <row r="57" spans="1:16">
      <c r="A57" s="13"/>
      <c r="B57" s="39">
        <v>351.5</v>
      </c>
      <c r="C57" s="21" t="s">
        <v>121</v>
      </c>
      <c r="D57" s="46">
        <v>0</v>
      </c>
      <c r="E57" s="46">
        <v>66737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66737</v>
      </c>
      <c r="O57" s="47">
        <f t="shared" si="8"/>
        <v>1.667549536493341</v>
      </c>
      <c r="P57" s="9"/>
    </row>
    <row r="58" spans="1:16">
      <c r="A58" s="13"/>
      <c r="B58" s="39">
        <v>354</v>
      </c>
      <c r="C58" s="21" t="s">
        <v>63</v>
      </c>
      <c r="D58" s="46">
        <v>23125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23125</v>
      </c>
      <c r="O58" s="47">
        <f t="shared" si="8"/>
        <v>0.57782164363709054</v>
      </c>
      <c r="P58" s="9"/>
    </row>
    <row r="59" spans="1:16">
      <c r="A59" s="13"/>
      <c r="B59" s="39">
        <v>355</v>
      </c>
      <c r="C59" s="21" t="s">
        <v>134</v>
      </c>
      <c r="D59" s="46">
        <v>0</v>
      </c>
      <c r="E59" s="46">
        <v>24914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24914</v>
      </c>
      <c r="O59" s="47">
        <f t="shared" si="8"/>
        <v>0.62252317533295021</v>
      </c>
      <c r="P59" s="9"/>
    </row>
    <row r="60" spans="1:16">
      <c r="A60" s="13"/>
      <c r="B60" s="39">
        <v>356</v>
      </c>
      <c r="C60" s="21" t="s">
        <v>64</v>
      </c>
      <c r="D60" s="46">
        <v>0</v>
      </c>
      <c r="E60" s="46">
        <v>9605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2"/>
        <v>9605</v>
      </c>
      <c r="O60" s="47">
        <f t="shared" si="8"/>
        <v>0.23999900052472453</v>
      </c>
      <c r="P60" s="9"/>
    </row>
    <row r="61" spans="1:16">
      <c r="A61" s="13"/>
      <c r="B61" s="39">
        <v>359</v>
      </c>
      <c r="C61" s="21" t="s">
        <v>65</v>
      </c>
      <c r="D61" s="46">
        <v>1967</v>
      </c>
      <c r="E61" s="46">
        <v>50900</v>
      </c>
      <c r="F61" s="46">
        <v>0</v>
      </c>
      <c r="G61" s="46">
        <v>2340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2"/>
        <v>55207</v>
      </c>
      <c r="O61" s="47">
        <f t="shared" si="8"/>
        <v>1.3794507883361236</v>
      </c>
      <c r="P61" s="9"/>
    </row>
    <row r="62" spans="1:16" ht="15.75">
      <c r="A62" s="29" t="s">
        <v>4</v>
      </c>
      <c r="B62" s="30"/>
      <c r="C62" s="31"/>
      <c r="D62" s="32">
        <f t="shared" ref="D62:M62" si="13">SUM(D63:D71)</f>
        <v>560839</v>
      </c>
      <c r="E62" s="32">
        <f t="shared" si="13"/>
        <v>524164</v>
      </c>
      <c r="F62" s="32">
        <f t="shared" si="13"/>
        <v>9040</v>
      </c>
      <c r="G62" s="32">
        <f t="shared" si="13"/>
        <v>406625</v>
      </c>
      <c r="H62" s="32">
        <f t="shared" si="13"/>
        <v>0</v>
      </c>
      <c r="I62" s="32">
        <f t="shared" si="13"/>
        <v>668780</v>
      </c>
      <c r="J62" s="32">
        <f t="shared" si="13"/>
        <v>38126</v>
      </c>
      <c r="K62" s="32">
        <f t="shared" si="13"/>
        <v>2689591</v>
      </c>
      <c r="L62" s="32">
        <f t="shared" si="13"/>
        <v>0</v>
      </c>
      <c r="M62" s="32">
        <f t="shared" si="13"/>
        <v>15598</v>
      </c>
      <c r="N62" s="32">
        <f>SUM(D62:M62)</f>
        <v>4912763</v>
      </c>
      <c r="O62" s="45">
        <f t="shared" si="8"/>
        <v>122.75462881986957</v>
      </c>
      <c r="P62" s="10"/>
    </row>
    <row r="63" spans="1:16">
      <c r="A63" s="12"/>
      <c r="B63" s="25">
        <v>361.1</v>
      </c>
      <c r="C63" s="20" t="s">
        <v>66</v>
      </c>
      <c r="D63" s="46">
        <v>235122</v>
      </c>
      <c r="E63" s="46">
        <v>49822</v>
      </c>
      <c r="F63" s="46">
        <v>7421</v>
      </c>
      <c r="G63" s="46">
        <v>89785</v>
      </c>
      <c r="H63" s="46">
        <v>0</v>
      </c>
      <c r="I63" s="46">
        <v>316012</v>
      </c>
      <c r="J63" s="46">
        <v>31975</v>
      </c>
      <c r="K63" s="46">
        <v>149816</v>
      </c>
      <c r="L63" s="46">
        <v>0</v>
      </c>
      <c r="M63" s="46">
        <v>15598</v>
      </c>
      <c r="N63" s="46">
        <f>SUM(D63:M63)</f>
        <v>895551</v>
      </c>
      <c r="O63" s="47">
        <f t="shared" si="8"/>
        <v>22.377027060793083</v>
      </c>
      <c r="P63" s="9"/>
    </row>
    <row r="64" spans="1:16">
      <c r="A64" s="12"/>
      <c r="B64" s="25">
        <v>361.2</v>
      </c>
      <c r="C64" s="20" t="s">
        <v>122</v>
      </c>
      <c r="D64" s="46">
        <v>559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705529</v>
      </c>
      <c r="L64" s="46">
        <v>0</v>
      </c>
      <c r="M64" s="46">
        <v>0</v>
      </c>
      <c r="N64" s="46">
        <f t="shared" ref="N64:N71" si="14">SUM(D64:M64)</f>
        <v>706088</v>
      </c>
      <c r="O64" s="47">
        <f t="shared" si="8"/>
        <v>17.642937457834638</v>
      </c>
      <c r="P64" s="9"/>
    </row>
    <row r="65" spans="1:119">
      <c r="A65" s="12"/>
      <c r="B65" s="25">
        <v>361.3</v>
      </c>
      <c r="C65" s="20" t="s">
        <v>67</v>
      </c>
      <c r="D65" s="46">
        <v>48835</v>
      </c>
      <c r="E65" s="46">
        <v>8605</v>
      </c>
      <c r="F65" s="46">
        <v>1619</v>
      </c>
      <c r="G65" s="46">
        <v>15939</v>
      </c>
      <c r="H65" s="46">
        <v>0</v>
      </c>
      <c r="I65" s="46">
        <v>54074</v>
      </c>
      <c r="J65" s="46">
        <v>6151</v>
      </c>
      <c r="K65" s="46">
        <v>104845</v>
      </c>
      <c r="L65" s="46">
        <v>0</v>
      </c>
      <c r="M65" s="46">
        <v>0</v>
      </c>
      <c r="N65" s="46">
        <f t="shared" si="14"/>
        <v>240068</v>
      </c>
      <c r="O65" s="47">
        <f t="shared" si="8"/>
        <v>5.9985507608505531</v>
      </c>
      <c r="P65" s="9"/>
    </row>
    <row r="66" spans="1:119">
      <c r="A66" s="12"/>
      <c r="B66" s="25">
        <v>361.4</v>
      </c>
      <c r="C66" s="20" t="s">
        <v>123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362865</v>
      </c>
      <c r="L66" s="46">
        <v>0</v>
      </c>
      <c r="M66" s="46">
        <v>0</v>
      </c>
      <c r="N66" s="46">
        <f t="shared" si="14"/>
        <v>362865</v>
      </c>
      <c r="O66" s="47">
        <f t="shared" si="8"/>
        <v>9.066864895929637</v>
      </c>
      <c r="P66" s="9"/>
    </row>
    <row r="67" spans="1:119">
      <c r="A67" s="12"/>
      <c r="B67" s="25">
        <v>362</v>
      </c>
      <c r="C67" s="20" t="s">
        <v>68</v>
      </c>
      <c r="D67" s="46">
        <v>138679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4"/>
        <v>138679</v>
      </c>
      <c r="O67" s="47">
        <f t="shared" si="8"/>
        <v>3.4651557932085657</v>
      </c>
      <c r="P67" s="9"/>
    </row>
    <row r="68" spans="1:119">
      <c r="A68" s="12"/>
      <c r="B68" s="25">
        <v>364</v>
      </c>
      <c r="C68" s="20" t="s">
        <v>124</v>
      </c>
      <c r="D68" s="46">
        <v>5492</v>
      </c>
      <c r="E68" s="46">
        <v>400000</v>
      </c>
      <c r="F68" s="46">
        <v>0</v>
      </c>
      <c r="G68" s="46">
        <v>295148</v>
      </c>
      <c r="H68" s="46">
        <v>0</v>
      </c>
      <c r="I68" s="46">
        <v>18195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4"/>
        <v>718835</v>
      </c>
      <c r="O68" s="47">
        <f t="shared" si="8"/>
        <v>17.961445241248345</v>
      </c>
      <c r="P68" s="9"/>
    </row>
    <row r="69" spans="1:119">
      <c r="A69" s="12"/>
      <c r="B69" s="25">
        <v>366</v>
      </c>
      <c r="C69" s="20" t="s">
        <v>70</v>
      </c>
      <c r="D69" s="46">
        <v>500</v>
      </c>
      <c r="E69" s="46">
        <v>57261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4"/>
        <v>57761</v>
      </c>
      <c r="O69" s="47">
        <f t="shared" ref="O69:O75" si="15">(N69/O$77)</f>
        <v>1.4432672846755454</v>
      </c>
      <c r="P69" s="9"/>
    </row>
    <row r="70" spans="1:119">
      <c r="A70" s="12"/>
      <c r="B70" s="25">
        <v>368</v>
      </c>
      <c r="C70" s="20" t="s">
        <v>71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1365748</v>
      </c>
      <c r="L70" s="46">
        <v>0</v>
      </c>
      <c r="M70" s="46">
        <v>0</v>
      </c>
      <c r="N70" s="46">
        <f t="shared" si="14"/>
        <v>1365748</v>
      </c>
      <c r="O70" s="47">
        <f t="shared" si="15"/>
        <v>34.125783963419202</v>
      </c>
      <c r="P70" s="9"/>
    </row>
    <row r="71" spans="1:119">
      <c r="A71" s="12"/>
      <c r="B71" s="25">
        <v>369.9</v>
      </c>
      <c r="C71" s="20" t="s">
        <v>72</v>
      </c>
      <c r="D71" s="46">
        <v>131652</v>
      </c>
      <c r="E71" s="46">
        <v>8476</v>
      </c>
      <c r="F71" s="46">
        <v>0</v>
      </c>
      <c r="G71" s="46">
        <v>5753</v>
      </c>
      <c r="H71" s="46">
        <v>0</v>
      </c>
      <c r="I71" s="46">
        <v>280499</v>
      </c>
      <c r="J71" s="46">
        <v>0</v>
      </c>
      <c r="K71" s="46">
        <v>788</v>
      </c>
      <c r="L71" s="46">
        <v>0</v>
      </c>
      <c r="M71" s="46">
        <v>0</v>
      </c>
      <c r="N71" s="46">
        <f t="shared" si="14"/>
        <v>427168</v>
      </c>
      <c r="O71" s="47">
        <f t="shared" si="15"/>
        <v>10.673596361909997</v>
      </c>
      <c r="P71" s="9"/>
    </row>
    <row r="72" spans="1:119" ht="15.75">
      <c r="A72" s="29" t="s">
        <v>49</v>
      </c>
      <c r="B72" s="30"/>
      <c r="C72" s="31"/>
      <c r="D72" s="32">
        <f t="shared" ref="D72:M72" si="16">SUM(D73:D74)</f>
        <v>2873898</v>
      </c>
      <c r="E72" s="32">
        <f t="shared" si="16"/>
        <v>141608</v>
      </c>
      <c r="F72" s="32">
        <f t="shared" si="16"/>
        <v>3057493</v>
      </c>
      <c r="G72" s="32">
        <f t="shared" si="16"/>
        <v>897151</v>
      </c>
      <c r="H72" s="32">
        <f t="shared" si="16"/>
        <v>0</v>
      </c>
      <c r="I72" s="32">
        <f t="shared" si="16"/>
        <v>873132</v>
      </c>
      <c r="J72" s="32">
        <f t="shared" si="16"/>
        <v>659786</v>
      </c>
      <c r="K72" s="32">
        <f t="shared" si="16"/>
        <v>0</v>
      </c>
      <c r="L72" s="32">
        <f t="shared" si="16"/>
        <v>0</v>
      </c>
      <c r="M72" s="32">
        <f t="shared" si="16"/>
        <v>0</v>
      </c>
      <c r="N72" s="32">
        <f>SUM(D72:M72)</f>
        <v>8503068</v>
      </c>
      <c r="O72" s="45">
        <f t="shared" si="15"/>
        <v>212.46515579320857</v>
      </c>
      <c r="P72" s="9"/>
    </row>
    <row r="73" spans="1:119">
      <c r="A73" s="12"/>
      <c r="B73" s="25">
        <v>381</v>
      </c>
      <c r="C73" s="20" t="s">
        <v>73</v>
      </c>
      <c r="D73" s="46">
        <v>2873898</v>
      </c>
      <c r="E73" s="46">
        <v>141608</v>
      </c>
      <c r="F73" s="46">
        <v>3057493</v>
      </c>
      <c r="G73" s="46">
        <v>897151</v>
      </c>
      <c r="H73" s="46">
        <v>0</v>
      </c>
      <c r="I73" s="46">
        <v>255657</v>
      </c>
      <c r="J73" s="46">
        <v>659786</v>
      </c>
      <c r="K73" s="46">
        <v>0</v>
      </c>
      <c r="L73" s="46">
        <v>0</v>
      </c>
      <c r="M73" s="46">
        <v>0</v>
      </c>
      <c r="N73" s="46">
        <f>SUM(D73:M73)</f>
        <v>7885593</v>
      </c>
      <c r="O73" s="47">
        <f t="shared" si="15"/>
        <v>197.0363809000275</v>
      </c>
      <c r="P73" s="9"/>
    </row>
    <row r="74" spans="1:119" ht="15.75" thickBot="1">
      <c r="A74" s="12"/>
      <c r="B74" s="25">
        <v>389.7</v>
      </c>
      <c r="C74" s="20" t="s">
        <v>131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617475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617475</v>
      </c>
      <c r="O74" s="47">
        <f t="shared" si="15"/>
        <v>15.42877489318108</v>
      </c>
      <c r="P74" s="9"/>
    </row>
    <row r="75" spans="1:119" ht="16.5" thickBot="1">
      <c r="A75" s="14" t="s">
        <v>60</v>
      </c>
      <c r="B75" s="23"/>
      <c r="C75" s="22"/>
      <c r="D75" s="15">
        <f t="shared" ref="D75:M75" si="17">SUM(D5,D14,D29,D42,D54,D62,D72)</f>
        <v>32619497</v>
      </c>
      <c r="E75" s="15">
        <f t="shared" si="17"/>
        <v>7232265</v>
      </c>
      <c r="F75" s="15">
        <f t="shared" si="17"/>
        <v>3565735</v>
      </c>
      <c r="G75" s="15">
        <f t="shared" si="17"/>
        <v>4929965</v>
      </c>
      <c r="H75" s="15">
        <f t="shared" si="17"/>
        <v>0</v>
      </c>
      <c r="I75" s="15">
        <f t="shared" si="17"/>
        <v>20694165</v>
      </c>
      <c r="J75" s="15">
        <f t="shared" si="17"/>
        <v>5898434</v>
      </c>
      <c r="K75" s="15">
        <f t="shared" si="17"/>
        <v>3298660</v>
      </c>
      <c r="L75" s="15">
        <f t="shared" si="17"/>
        <v>0</v>
      </c>
      <c r="M75" s="15">
        <f t="shared" si="17"/>
        <v>704050</v>
      </c>
      <c r="N75" s="15">
        <f>SUM(D75:M75)</f>
        <v>78942771</v>
      </c>
      <c r="O75" s="38">
        <f t="shared" si="15"/>
        <v>1972.5336948102247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20" t="s">
        <v>143</v>
      </c>
      <c r="M77" s="120"/>
      <c r="N77" s="120"/>
      <c r="O77" s="43">
        <v>40021</v>
      </c>
    </row>
    <row r="78" spans="1:119">
      <c r="A78" s="121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9"/>
    </row>
    <row r="79" spans="1:119" ht="15.75" customHeight="1" thickBot="1">
      <c r="A79" s="122" t="s">
        <v>90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140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16852233</v>
      </c>
      <c r="E5" s="27">
        <f t="shared" si="0"/>
        <v>1394254</v>
      </c>
      <c r="F5" s="27">
        <f t="shared" si="0"/>
        <v>501844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580651</v>
      </c>
      <c r="L5" s="27">
        <f t="shared" si="0"/>
        <v>0</v>
      </c>
      <c r="M5" s="27">
        <f t="shared" si="0"/>
        <v>443880</v>
      </c>
      <c r="N5" s="28">
        <f>SUM(D5:M5)</f>
        <v>19772862</v>
      </c>
      <c r="O5" s="33">
        <f t="shared" ref="O5:O36" si="1">(N5/O$76)</f>
        <v>497.56818239009539</v>
      </c>
      <c r="P5" s="6"/>
    </row>
    <row r="6" spans="1:133">
      <c r="A6" s="12"/>
      <c r="B6" s="25">
        <v>311</v>
      </c>
      <c r="C6" s="20" t="s">
        <v>3</v>
      </c>
      <c r="D6" s="46">
        <v>12083000</v>
      </c>
      <c r="E6" s="46">
        <v>0</v>
      </c>
      <c r="F6" s="46">
        <v>501844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443880</v>
      </c>
      <c r="N6" s="46">
        <f>SUM(D6:M6)</f>
        <v>13028724</v>
      </c>
      <c r="O6" s="47">
        <f t="shared" si="1"/>
        <v>327.85736933491029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813602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813602</v>
      </c>
      <c r="O7" s="47">
        <f t="shared" si="1"/>
        <v>20.473640504290497</v>
      </c>
      <c r="P7" s="9"/>
    </row>
    <row r="8" spans="1:133">
      <c r="A8" s="12"/>
      <c r="B8" s="25">
        <v>312.51</v>
      </c>
      <c r="C8" s="20" t="s">
        <v>109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257160</v>
      </c>
      <c r="L8" s="46">
        <v>0</v>
      </c>
      <c r="M8" s="46">
        <v>0</v>
      </c>
      <c r="N8" s="46">
        <f>SUM(D8:M8)</f>
        <v>257160</v>
      </c>
      <c r="O8" s="47">
        <f t="shared" si="1"/>
        <v>6.4712247414378821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580652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323491</v>
      </c>
      <c r="L9" s="46">
        <v>0</v>
      </c>
      <c r="M9" s="46">
        <v>0</v>
      </c>
      <c r="N9" s="46">
        <f>SUM(D9:M9)</f>
        <v>904143</v>
      </c>
      <c r="O9" s="47">
        <f t="shared" si="1"/>
        <v>22.752032008857796</v>
      </c>
      <c r="P9" s="9"/>
    </row>
    <row r="10" spans="1:133">
      <c r="A10" s="12"/>
      <c r="B10" s="25">
        <v>314.10000000000002</v>
      </c>
      <c r="C10" s="20" t="s">
        <v>12</v>
      </c>
      <c r="D10" s="46">
        <v>2843915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2843915</v>
      </c>
      <c r="O10" s="47">
        <f t="shared" si="1"/>
        <v>71.564835551976643</v>
      </c>
      <c r="P10" s="9"/>
    </row>
    <row r="11" spans="1:133">
      <c r="A11" s="12"/>
      <c r="B11" s="25">
        <v>314.3</v>
      </c>
      <c r="C11" s="20" t="s">
        <v>13</v>
      </c>
      <c r="D11" s="46">
        <v>628614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628614</v>
      </c>
      <c r="O11" s="47">
        <f t="shared" si="1"/>
        <v>15.818566144090189</v>
      </c>
      <c r="P11" s="9"/>
    </row>
    <row r="12" spans="1:133">
      <c r="A12" s="12"/>
      <c r="B12" s="25">
        <v>314.8</v>
      </c>
      <c r="C12" s="20" t="s">
        <v>14</v>
      </c>
      <c r="D12" s="46">
        <v>54716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54716</v>
      </c>
      <c r="O12" s="47">
        <f t="shared" si="1"/>
        <v>1.3768841692040565</v>
      </c>
      <c r="P12" s="9"/>
    </row>
    <row r="13" spans="1:133">
      <c r="A13" s="12"/>
      <c r="B13" s="25">
        <v>315</v>
      </c>
      <c r="C13" s="20" t="s">
        <v>111</v>
      </c>
      <c r="D13" s="46">
        <v>1099443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1099443</v>
      </c>
      <c r="O13" s="47">
        <f t="shared" si="1"/>
        <v>27.666599562142984</v>
      </c>
      <c r="P13" s="9"/>
    </row>
    <row r="14" spans="1:133">
      <c r="A14" s="12"/>
      <c r="B14" s="25">
        <v>316</v>
      </c>
      <c r="C14" s="20" t="s">
        <v>112</v>
      </c>
      <c r="D14" s="46">
        <v>142545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142545</v>
      </c>
      <c r="O14" s="47">
        <f t="shared" si="1"/>
        <v>3.5870303731850322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2671317</v>
      </c>
      <c r="E15" s="32">
        <f t="shared" si="3"/>
        <v>1946773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4618090</v>
      </c>
      <c r="O15" s="45">
        <f t="shared" si="1"/>
        <v>116.21052366692669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1230877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1230877</v>
      </c>
      <c r="O16" s="47">
        <f t="shared" si="1"/>
        <v>30.974030549334408</v>
      </c>
      <c r="P16" s="9"/>
    </row>
    <row r="17" spans="1:16">
      <c r="A17" s="12"/>
      <c r="B17" s="25">
        <v>323.10000000000002</v>
      </c>
      <c r="C17" s="20" t="s">
        <v>18</v>
      </c>
      <c r="D17" s="46">
        <v>2332508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2332508</v>
      </c>
      <c r="O17" s="47">
        <f t="shared" si="1"/>
        <v>58.695689373159865</v>
      </c>
      <c r="P17" s="9"/>
    </row>
    <row r="18" spans="1:16">
      <c r="A18" s="12"/>
      <c r="B18" s="25">
        <v>323.39999999999998</v>
      </c>
      <c r="C18" s="20" t="s">
        <v>19</v>
      </c>
      <c r="D18" s="46">
        <v>15778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15778</v>
      </c>
      <c r="O18" s="47">
        <f t="shared" si="1"/>
        <v>0.39704069050554869</v>
      </c>
      <c r="P18" s="9"/>
    </row>
    <row r="19" spans="1:16">
      <c r="A19" s="12"/>
      <c r="B19" s="25">
        <v>323.7</v>
      </c>
      <c r="C19" s="20" t="s">
        <v>21</v>
      </c>
      <c r="D19" s="46">
        <v>300862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300862</v>
      </c>
      <c r="O19" s="47">
        <f t="shared" si="1"/>
        <v>7.5709504516973247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102808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102808</v>
      </c>
      <c r="O20" s="47">
        <f t="shared" si="1"/>
        <v>2.5870807015777952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88946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88946</v>
      </c>
      <c r="O21" s="47">
        <f t="shared" si="1"/>
        <v>2.238254611338987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107949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107949</v>
      </c>
      <c r="O22" s="47">
        <f t="shared" si="1"/>
        <v>2.7164498351745139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77519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77519</v>
      </c>
      <c r="O23" s="47">
        <f t="shared" si="1"/>
        <v>1.9507033392888598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164026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164026</v>
      </c>
      <c r="O24" s="47">
        <f t="shared" si="1"/>
        <v>4.1275824756536403</v>
      </c>
      <c r="P24" s="9"/>
    </row>
    <row r="25" spans="1:16">
      <c r="A25" s="12"/>
      <c r="B25" s="25">
        <v>324.70999999999998</v>
      </c>
      <c r="C25" s="20" t="s">
        <v>27</v>
      </c>
      <c r="D25" s="46">
        <v>0</v>
      </c>
      <c r="E25" s="46">
        <v>81841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81841</v>
      </c>
      <c r="O25" s="47">
        <f t="shared" si="1"/>
        <v>2.0594629960492212</v>
      </c>
      <c r="P25" s="9"/>
    </row>
    <row r="26" spans="1:16">
      <c r="A26" s="12"/>
      <c r="B26" s="25">
        <v>324.72000000000003</v>
      </c>
      <c r="C26" s="20" t="s">
        <v>28</v>
      </c>
      <c r="D26" s="46">
        <v>0</v>
      </c>
      <c r="E26" s="46">
        <v>69317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69317</v>
      </c>
      <c r="O26" s="47">
        <f t="shared" si="1"/>
        <v>1.7443066005687109</v>
      </c>
      <c r="P26" s="9"/>
    </row>
    <row r="27" spans="1:16">
      <c r="A27" s="12"/>
      <c r="B27" s="25">
        <v>329</v>
      </c>
      <c r="C27" s="20" t="s">
        <v>30</v>
      </c>
      <c r="D27" s="46">
        <v>22169</v>
      </c>
      <c r="E27" s="46">
        <v>13650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35819</v>
      </c>
      <c r="O27" s="47">
        <f t="shared" si="1"/>
        <v>0.90135635018495686</v>
      </c>
      <c r="P27" s="9"/>
    </row>
    <row r="28" spans="1:16">
      <c r="A28" s="12"/>
      <c r="B28" s="25">
        <v>367</v>
      </c>
      <c r="C28" s="20" t="s">
        <v>113</v>
      </c>
      <c r="D28" s="46">
        <v>0</v>
      </c>
      <c r="E28" s="46">
        <v>9840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9840</v>
      </c>
      <c r="O28" s="47">
        <f t="shared" si="1"/>
        <v>0.24761569239286343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SUM(D30:D38)</f>
        <v>4187350</v>
      </c>
      <c r="E29" s="32">
        <f t="shared" si="5"/>
        <v>0</v>
      </c>
      <c r="F29" s="32">
        <f t="shared" si="5"/>
        <v>0</v>
      </c>
      <c r="G29" s="32">
        <f t="shared" si="5"/>
        <v>2424363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6611713</v>
      </c>
      <c r="O29" s="45">
        <f t="shared" si="1"/>
        <v>166.37844434937969</v>
      </c>
      <c r="P29" s="10"/>
    </row>
    <row r="30" spans="1:16">
      <c r="A30" s="12"/>
      <c r="B30" s="25">
        <v>331.2</v>
      </c>
      <c r="C30" s="20" t="s">
        <v>31</v>
      </c>
      <c r="D30" s="46">
        <v>53286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53286</v>
      </c>
      <c r="O30" s="47">
        <f t="shared" si="1"/>
        <v>1.3408993683786707</v>
      </c>
      <c r="P30" s="9"/>
    </row>
    <row r="31" spans="1:16">
      <c r="A31" s="12"/>
      <c r="B31" s="25">
        <v>334.49</v>
      </c>
      <c r="C31" s="20" t="s">
        <v>34</v>
      </c>
      <c r="D31" s="46">
        <v>134735</v>
      </c>
      <c r="E31" s="46">
        <v>0</v>
      </c>
      <c r="F31" s="46">
        <v>0</v>
      </c>
      <c r="G31" s="46">
        <v>75826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210561</v>
      </c>
      <c r="O31" s="47">
        <f t="shared" si="1"/>
        <v>5.2985983542615562</v>
      </c>
      <c r="P31" s="9"/>
    </row>
    <row r="32" spans="1:16">
      <c r="A32" s="12"/>
      <c r="B32" s="25">
        <v>335.12</v>
      </c>
      <c r="C32" s="20" t="s">
        <v>114</v>
      </c>
      <c r="D32" s="46">
        <v>1261904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1261904</v>
      </c>
      <c r="O32" s="47">
        <f t="shared" si="1"/>
        <v>31.754800070459751</v>
      </c>
      <c r="P32" s="9"/>
    </row>
    <row r="33" spans="1:16">
      <c r="A33" s="12"/>
      <c r="B33" s="25">
        <v>335.14</v>
      </c>
      <c r="C33" s="20" t="s">
        <v>115</v>
      </c>
      <c r="D33" s="46">
        <v>6878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6878</v>
      </c>
      <c r="O33" s="47">
        <f t="shared" si="1"/>
        <v>0.17307934271119052</v>
      </c>
      <c r="P33" s="9"/>
    </row>
    <row r="34" spans="1:16">
      <c r="A34" s="12"/>
      <c r="B34" s="25">
        <v>335.15</v>
      </c>
      <c r="C34" s="20" t="s">
        <v>116</v>
      </c>
      <c r="D34" s="46">
        <v>25858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25858</v>
      </c>
      <c r="O34" s="47">
        <f t="shared" si="1"/>
        <v>0.65069579002994538</v>
      </c>
      <c r="P34" s="9"/>
    </row>
    <row r="35" spans="1:16">
      <c r="A35" s="12"/>
      <c r="B35" s="25">
        <v>335.18</v>
      </c>
      <c r="C35" s="20" t="s">
        <v>117</v>
      </c>
      <c r="D35" s="46">
        <v>2645312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2645312</v>
      </c>
      <c r="O35" s="47">
        <f t="shared" si="1"/>
        <v>66.56715065804373</v>
      </c>
      <c r="P35" s="9"/>
    </row>
    <row r="36" spans="1:16">
      <c r="A36" s="12"/>
      <c r="B36" s="25">
        <v>335.21</v>
      </c>
      <c r="C36" s="20" t="s">
        <v>39</v>
      </c>
      <c r="D36" s="46">
        <v>15999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15999</v>
      </c>
      <c r="O36" s="47">
        <f t="shared" si="1"/>
        <v>0.40260197790583557</v>
      </c>
      <c r="P36" s="9"/>
    </row>
    <row r="37" spans="1:16">
      <c r="A37" s="12"/>
      <c r="B37" s="25">
        <v>335.49</v>
      </c>
      <c r="C37" s="20" t="s">
        <v>40</v>
      </c>
      <c r="D37" s="46">
        <v>15964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15964</v>
      </c>
      <c r="O37" s="47">
        <f t="shared" ref="O37:O68" si="7">(N37/O$76)</f>
        <v>0.40172123103248697</v>
      </c>
      <c r="P37" s="9"/>
    </row>
    <row r="38" spans="1:16">
      <c r="A38" s="12"/>
      <c r="B38" s="25">
        <v>338</v>
      </c>
      <c r="C38" s="20" t="s">
        <v>42</v>
      </c>
      <c r="D38" s="46">
        <v>27414</v>
      </c>
      <c r="E38" s="46">
        <v>0</v>
      </c>
      <c r="F38" s="46">
        <v>0</v>
      </c>
      <c r="G38" s="46">
        <v>2348537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2375951</v>
      </c>
      <c r="O38" s="47">
        <f t="shared" si="7"/>
        <v>59.788897556556535</v>
      </c>
      <c r="P38" s="9"/>
    </row>
    <row r="39" spans="1:16" ht="15.75">
      <c r="A39" s="29" t="s">
        <v>47</v>
      </c>
      <c r="B39" s="30"/>
      <c r="C39" s="31"/>
      <c r="D39" s="32">
        <f t="shared" ref="D39:M39" si="8">SUM(D40:D51)</f>
        <v>3286603</v>
      </c>
      <c r="E39" s="32">
        <f t="shared" si="8"/>
        <v>2597200</v>
      </c>
      <c r="F39" s="32">
        <f t="shared" si="8"/>
        <v>0</v>
      </c>
      <c r="G39" s="32">
        <f t="shared" si="8"/>
        <v>713544</v>
      </c>
      <c r="H39" s="32">
        <f t="shared" si="8"/>
        <v>0</v>
      </c>
      <c r="I39" s="32">
        <f t="shared" si="8"/>
        <v>18128895</v>
      </c>
      <c r="J39" s="32">
        <f t="shared" si="8"/>
        <v>4925561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29651803</v>
      </c>
      <c r="O39" s="45">
        <f t="shared" si="7"/>
        <v>746.16379375424651</v>
      </c>
      <c r="P39" s="10"/>
    </row>
    <row r="40" spans="1:16">
      <c r="A40" s="12"/>
      <c r="B40" s="25">
        <v>341.2</v>
      </c>
      <c r="C40" s="20" t="s">
        <v>118</v>
      </c>
      <c r="D40" s="46">
        <v>0</v>
      </c>
      <c r="E40" s="46">
        <v>0</v>
      </c>
      <c r="F40" s="46">
        <v>0</v>
      </c>
      <c r="G40" s="46">
        <v>698544</v>
      </c>
      <c r="H40" s="46">
        <v>0</v>
      </c>
      <c r="I40" s="46">
        <v>0</v>
      </c>
      <c r="J40" s="46">
        <v>4925561</v>
      </c>
      <c r="K40" s="46">
        <v>0</v>
      </c>
      <c r="L40" s="46">
        <v>0</v>
      </c>
      <c r="M40" s="46">
        <v>0</v>
      </c>
      <c r="N40" s="46">
        <f t="shared" ref="N40:N51" si="9">SUM(D40:M40)</f>
        <v>5624105</v>
      </c>
      <c r="O40" s="47">
        <f t="shared" si="7"/>
        <v>141.5260826895493</v>
      </c>
      <c r="P40" s="9"/>
    </row>
    <row r="41" spans="1:16">
      <c r="A41" s="12"/>
      <c r="B41" s="25">
        <v>341.9</v>
      </c>
      <c r="C41" s="20" t="s">
        <v>119</v>
      </c>
      <c r="D41" s="46">
        <v>312478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312478</v>
      </c>
      <c r="O41" s="47">
        <f t="shared" si="7"/>
        <v>7.8632577568635345</v>
      </c>
      <c r="P41" s="9"/>
    </row>
    <row r="42" spans="1:16">
      <c r="A42" s="12"/>
      <c r="B42" s="25">
        <v>342.1</v>
      </c>
      <c r="C42" s="20" t="s">
        <v>52</v>
      </c>
      <c r="D42" s="46">
        <v>547342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547342</v>
      </c>
      <c r="O42" s="47">
        <f t="shared" si="7"/>
        <v>13.773421575781978</v>
      </c>
      <c r="P42" s="9"/>
    </row>
    <row r="43" spans="1:16">
      <c r="A43" s="12"/>
      <c r="B43" s="25">
        <v>342.2</v>
      </c>
      <c r="C43" s="20" t="s">
        <v>53</v>
      </c>
      <c r="D43" s="46">
        <v>46408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46408</v>
      </c>
      <c r="O43" s="47">
        <f t="shared" si="7"/>
        <v>1.1678200256674802</v>
      </c>
      <c r="P43" s="9"/>
    </row>
    <row r="44" spans="1:16">
      <c r="A44" s="12"/>
      <c r="B44" s="25">
        <v>342.6</v>
      </c>
      <c r="C44" s="20" t="s">
        <v>54</v>
      </c>
      <c r="D44" s="46">
        <v>881421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881421</v>
      </c>
      <c r="O44" s="47">
        <f t="shared" si="7"/>
        <v>22.180251138679886</v>
      </c>
      <c r="P44" s="9"/>
    </row>
    <row r="45" spans="1:16">
      <c r="A45" s="12"/>
      <c r="B45" s="25">
        <v>343.4</v>
      </c>
      <c r="C45" s="20" t="s">
        <v>55</v>
      </c>
      <c r="D45" s="46">
        <v>0</v>
      </c>
      <c r="E45" s="46">
        <v>2597200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2597200</v>
      </c>
      <c r="O45" s="47">
        <f t="shared" si="7"/>
        <v>65.356450841742372</v>
      </c>
      <c r="P45" s="9"/>
    </row>
    <row r="46" spans="1:16">
      <c r="A46" s="12"/>
      <c r="B46" s="25">
        <v>343.6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14597597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14597597</v>
      </c>
      <c r="O46" s="47">
        <f t="shared" si="7"/>
        <v>367.33679760436848</v>
      </c>
      <c r="P46" s="9"/>
    </row>
    <row r="47" spans="1:16">
      <c r="A47" s="12"/>
      <c r="B47" s="25">
        <v>343.7</v>
      </c>
      <c r="C47" s="20" t="s">
        <v>128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2440653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2440653</v>
      </c>
      <c r="O47" s="47">
        <f t="shared" si="7"/>
        <v>61.417071390825136</v>
      </c>
      <c r="P47" s="9"/>
    </row>
    <row r="48" spans="1:16">
      <c r="A48" s="12"/>
      <c r="B48" s="25">
        <v>343.9</v>
      </c>
      <c r="C48" s="20" t="s">
        <v>57</v>
      </c>
      <c r="D48" s="46">
        <v>4510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4510</v>
      </c>
      <c r="O48" s="47">
        <f t="shared" si="7"/>
        <v>0.1134905256800624</v>
      </c>
      <c r="P48" s="9"/>
    </row>
    <row r="49" spans="1:16">
      <c r="A49" s="12"/>
      <c r="B49" s="25">
        <v>344.9</v>
      </c>
      <c r="C49" s="20" t="s">
        <v>129</v>
      </c>
      <c r="D49" s="46">
        <v>946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946</v>
      </c>
      <c r="O49" s="47">
        <f t="shared" si="7"/>
        <v>2.3805329776793577E-2</v>
      </c>
      <c r="P49" s="9"/>
    </row>
    <row r="50" spans="1:16">
      <c r="A50" s="12"/>
      <c r="B50" s="25">
        <v>347.2</v>
      </c>
      <c r="C50" s="20" t="s">
        <v>59</v>
      </c>
      <c r="D50" s="46">
        <v>1584651</v>
      </c>
      <c r="E50" s="46">
        <v>0</v>
      </c>
      <c r="F50" s="46">
        <v>0</v>
      </c>
      <c r="G50" s="46">
        <v>15000</v>
      </c>
      <c r="H50" s="46">
        <v>0</v>
      </c>
      <c r="I50" s="46">
        <v>1090645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2690296</v>
      </c>
      <c r="O50" s="47">
        <f t="shared" si="7"/>
        <v>67.699136868064116</v>
      </c>
      <c r="P50" s="9"/>
    </row>
    <row r="51" spans="1:16">
      <c r="A51" s="12"/>
      <c r="B51" s="25">
        <v>349</v>
      </c>
      <c r="C51" s="20" t="s">
        <v>1</v>
      </c>
      <c r="D51" s="46">
        <v>-91153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-91153</v>
      </c>
      <c r="O51" s="47">
        <f t="shared" si="7"/>
        <v>-2.2937919927527113</v>
      </c>
      <c r="P51" s="9"/>
    </row>
    <row r="52" spans="1:16" ht="15.75">
      <c r="A52" s="29" t="s">
        <v>48</v>
      </c>
      <c r="B52" s="30"/>
      <c r="C52" s="31"/>
      <c r="D52" s="32">
        <f t="shared" ref="D52:M52" si="10">SUM(D53:D59)</f>
        <v>129207</v>
      </c>
      <c r="E52" s="32">
        <f t="shared" si="10"/>
        <v>131704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260911</v>
      </c>
      <c r="O52" s="45">
        <f t="shared" si="7"/>
        <v>6.5656156420644702</v>
      </c>
      <c r="P52" s="10"/>
    </row>
    <row r="53" spans="1:16">
      <c r="A53" s="13"/>
      <c r="B53" s="39">
        <v>351.1</v>
      </c>
      <c r="C53" s="21" t="s">
        <v>62</v>
      </c>
      <c r="D53" s="46">
        <v>112810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112810</v>
      </c>
      <c r="O53" s="47">
        <f t="shared" si="7"/>
        <v>2.8387729937844437</v>
      </c>
      <c r="P53" s="9"/>
    </row>
    <row r="54" spans="1:16">
      <c r="A54" s="13"/>
      <c r="B54" s="39">
        <v>351.3</v>
      </c>
      <c r="C54" s="21" t="s">
        <v>120</v>
      </c>
      <c r="D54" s="46">
        <v>0</v>
      </c>
      <c r="E54" s="46">
        <v>10641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1">SUM(D54:M54)</f>
        <v>10641</v>
      </c>
      <c r="O54" s="47">
        <f t="shared" si="7"/>
        <v>0.26777221369435567</v>
      </c>
      <c r="P54" s="9"/>
    </row>
    <row r="55" spans="1:16">
      <c r="A55" s="13"/>
      <c r="B55" s="39">
        <v>351.5</v>
      </c>
      <c r="C55" s="21" t="s">
        <v>121</v>
      </c>
      <c r="D55" s="46">
        <v>0</v>
      </c>
      <c r="E55" s="46">
        <v>61899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61899</v>
      </c>
      <c r="O55" s="47">
        <f t="shared" si="7"/>
        <v>1.5576385918115705</v>
      </c>
      <c r="P55" s="9"/>
    </row>
    <row r="56" spans="1:16">
      <c r="A56" s="13"/>
      <c r="B56" s="39">
        <v>354</v>
      </c>
      <c r="C56" s="21" t="s">
        <v>63</v>
      </c>
      <c r="D56" s="46">
        <v>14450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14450</v>
      </c>
      <c r="O56" s="47">
        <f t="shared" si="7"/>
        <v>0.36362263771106468</v>
      </c>
      <c r="P56" s="9"/>
    </row>
    <row r="57" spans="1:16">
      <c r="A57" s="13"/>
      <c r="B57" s="39">
        <v>355</v>
      </c>
      <c r="C57" s="21" t="s">
        <v>134</v>
      </c>
      <c r="D57" s="46">
        <v>0</v>
      </c>
      <c r="E57" s="46">
        <v>36350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36350</v>
      </c>
      <c r="O57" s="47">
        <f t="shared" si="7"/>
        <v>0.91471853846347417</v>
      </c>
      <c r="P57" s="9"/>
    </row>
    <row r="58" spans="1:16">
      <c r="A58" s="13"/>
      <c r="B58" s="39">
        <v>356</v>
      </c>
      <c r="C58" s="21" t="s">
        <v>64</v>
      </c>
      <c r="D58" s="46">
        <v>0</v>
      </c>
      <c r="E58" s="46">
        <v>10789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10789</v>
      </c>
      <c r="O58" s="47">
        <f t="shared" si="7"/>
        <v>0.27149651475880116</v>
      </c>
      <c r="P58" s="9"/>
    </row>
    <row r="59" spans="1:16">
      <c r="A59" s="13"/>
      <c r="B59" s="39">
        <v>359</v>
      </c>
      <c r="C59" s="21" t="s">
        <v>65</v>
      </c>
      <c r="D59" s="46">
        <v>1947</v>
      </c>
      <c r="E59" s="46">
        <v>12025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13972</v>
      </c>
      <c r="O59" s="47">
        <f t="shared" si="7"/>
        <v>0.35159415184076098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SUM(D61:D69)</f>
        <v>437089</v>
      </c>
      <c r="E60" s="32">
        <f t="shared" si="12"/>
        <v>91880</v>
      </c>
      <c r="F60" s="32">
        <f t="shared" si="12"/>
        <v>6048</v>
      </c>
      <c r="G60" s="32">
        <f t="shared" si="12"/>
        <v>95714</v>
      </c>
      <c r="H60" s="32">
        <f t="shared" si="12"/>
        <v>0</v>
      </c>
      <c r="I60" s="32">
        <f t="shared" si="12"/>
        <v>651798</v>
      </c>
      <c r="J60" s="32">
        <f t="shared" si="12"/>
        <v>12752</v>
      </c>
      <c r="K60" s="32">
        <f t="shared" si="12"/>
        <v>4598688</v>
      </c>
      <c r="L60" s="32">
        <f t="shared" si="12"/>
        <v>0</v>
      </c>
      <c r="M60" s="32">
        <f t="shared" si="12"/>
        <v>5381</v>
      </c>
      <c r="N60" s="32">
        <f>SUM(D60:M60)</f>
        <v>5899350</v>
      </c>
      <c r="O60" s="45">
        <f t="shared" si="7"/>
        <v>148.4524019225446</v>
      </c>
      <c r="P60" s="10"/>
    </row>
    <row r="61" spans="1:16">
      <c r="A61" s="12"/>
      <c r="B61" s="25">
        <v>361.1</v>
      </c>
      <c r="C61" s="20" t="s">
        <v>66</v>
      </c>
      <c r="D61" s="46">
        <v>146040</v>
      </c>
      <c r="E61" s="46">
        <v>40647</v>
      </c>
      <c r="F61" s="46">
        <v>6048</v>
      </c>
      <c r="G61" s="46">
        <v>51721</v>
      </c>
      <c r="H61" s="46">
        <v>0</v>
      </c>
      <c r="I61" s="46">
        <v>257676</v>
      </c>
      <c r="J61" s="46">
        <v>12752</v>
      </c>
      <c r="K61" s="46">
        <v>133357</v>
      </c>
      <c r="L61" s="46">
        <v>0</v>
      </c>
      <c r="M61" s="46">
        <v>5381</v>
      </c>
      <c r="N61" s="46">
        <f>SUM(D61:M61)</f>
        <v>653622</v>
      </c>
      <c r="O61" s="47">
        <f t="shared" si="7"/>
        <v>16.447872367195952</v>
      </c>
      <c r="P61" s="9"/>
    </row>
    <row r="62" spans="1:16">
      <c r="A62" s="12"/>
      <c r="B62" s="25">
        <v>361.2</v>
      </c>
      <c r="C62" s="20" t="s">
        <v>122</v>
      </c>
      <c r="D62" s="46">
        <v>533</v>
      </c>
      <c r="E62" s="46">
        <v>0</v>
      </c>
      <c r="F62" s="46">
        <v>0</v>
      </c>
      <c r="G62" s="46">
        <v>7778</v>
      </c>
      <c r="H62" s="46">
        <v>0</v>
      </c>
      <c r="I62" s="46">
        <v>0</v>
      </c>
      <c r="J62" s="46">
        <v>0</v>
      </c>
      <c r="K62" s="46">
        <v>844033</v>
      </c>
      <c r="L62" s="46">
        <v>0</v>
      </c>
      <c r="M62" s="46">
        <v>0</v>
      </c>
      <c r="N62" s="46">
        <f t="shared" ref="N62:N69" si="13">SUM(D62:M62)</f>
        <v>852344</v>
      </c>
      <c r="O62" s="47">
        <f t="shared" si="7"/>
        <v>21.448551800498251</v>
      </c>
      <c r="P62" s="9"/>
    </row>
    <row r="63" spans="1:16">
      <c r="A63" s="12"/>
      <c r="B63" s="25">
        <v>361.3</v>
      </c>
      <c r="C63" s="20" t="s">
        <v>67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1304774</v>
      </c>
      <c r="L63" s="46">
        <v>0</v>
      </c>
      <c r="M63" s="46">
        <v>0</v>
      </c>
      <c r="N63" s="46">
        <f t="shared" si="13"/>
        <v>1304774</v>
      </c>
      <c r="O63" s="47">
        <f t="shared" si="7"/>
        <v>32.833589169329876</v>
      </c>
      <c r="P63" s="9"/>
    </row>
    <row r="64" spans="1:16">
      <c r="A64" s="12"/>
      <c r="B64" s="25">
        <v>361.4</v>
      </c>
      <c r="C64" s="20" t="s">
        <v>123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1010029</v>
      </c>
      <c r="L64" s="46">
        <v>0</v>
      </c>
      <c r="M64" s="46">
        <v>0</v>
      </c>
      <c r="N64" s="46">
        <f t="shared" si="13"/>
        <v>1010029</v>
      </c>
      <c r="O64" s="47">
        <f t="shared" si="7"/>
        <v>25.416568106897508</v>
      </c>
      <c r="P64" s="9"/>
    </row>
    <row r="65" spans="1:119">
      <c r="A65" s="12"/>
      <c r="B65" s="25">
        <v>362</v>
      </c>
      <c r="C65" s="20" t="s">
        <v>68</v>
      </c>
      <c r="D65" s="46">
        <v>120898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120898</v>
      </c>
      <c r="O65" s="47">
        <f t="shared" si="7"/>
        <v>3.0423010141171143</v>
      </c>
      <c r="P65" s="9"/>
    </row>
    <row r="66" spans="1:119">
      <c r="A66" s="12"/>
      <c r="B66" s="25">
        <v>364</v>
      </c>
      <c r="C66" s="20" t="s">
        <v>124</v>
      </c>
      <c r="D66" s="46">
        <v>47951</v>
      </c>
      <c r="E66" s="46">
        <v>0</v>
      </c>
      <c r="F66" s="46">
        <v>0</v>
      </c>
      <c r="G66" s="46">
        <v>34915</v>
      </c>
      <c r="H66" s="46">
        <v>0</v>
      </c>
      <c r="I66" s="46">
        <v>31672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114538</v>
      </c>
      <c r="O66" s="47">
        <f t="shared" si="7"/>
        <v>2.8822567251314828</v>
      </c>
      <c r="P66" s="9"/>
    </row>
    <row r="67" spans="1:119">
      <c r="A67" s="12"/>
      <c r="B67" s="25">
        <v>366</v>
      </c>
      <c r="C67" s="20" t="s">
        <v>70</v>
      </c>
      <c r="D67" s="46">
        <v>19654</v>
      </c>
      <c r="E67" s="46">
        <v>43433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63087</v>
      </c>
      <c r="O67" s="47">
        <f t="shared" si="7"/>
        <v>1.5875336571126601</v>
      </c>
      <c r="P67" s="9"/>
    </row>
    <row r="68" spans="1:119">
      <c r="A68" s="12"/>
      <c r="B68" s="25">
        <v>368</v>
      </c>
      <c r="C68" s="20" t="s">
        <v>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1306495</v>
      </c>
      <c r="L68" s="46">
        <v>0</v>
      </c>
      <c r="M68" s="46">
        <v>0</v>
      </c>
      <c r="N68" s="46">
        <f t="shared" si="13"/>
        <v>1306495</v>
      </c>
      <c r="O68" s="47">
        <f t="shared" si="7"/>
        <v>32.876896751302247</v>
      </c>
      <c r="P68" s="9"/>
    </row>
    <row r="69" spans="1:119">
      <c r="A69" s="12"/>
      <c r="B69" s="25">
        <v>369.9</v>
      </c>
      <c r="C69" s="20" t="s">
        <v>72</v>
      </c>
      <c r="D69" s="46">
        <v>102013</v>
      </c>
      <c r="E69" s="46">
        <v>7800</v>
      </c>
      <c r="F69" s="46">
        <v>0</v>
      </c>
      <c r="G69" s="46">
        <v>1300</v>
      </c>
      <c r="H69" s="46">
        <v>0</v>
      </c>
      <c r="I69" s="46">
        <v>362450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473563</v>
      </c>
      <c r="O69" s="47">
        <f t="shared" ref="O69:O74" si="14">(N69/O$76)</f>
        <v>11.916832330959512</v>
      </c>
      <c r="P69" s="9"/>
    </row>
    <row r="70" spans="1:119" ht="15.75">
      <c r="A70" s="29" t="s">
        <v>49</v>
      </c>
      <c r="B70" s="30"/>
      <c r="C70" s="31"/>
      <c r="D70" s="32">
        <f t="shared" ref="D70:M70" si="15">SUM(D71:D73)</f>
        <v>3052572</v>
      </c>
      <c r="E70" s="32">
        <f t="shared" si="15"/>
        <v>262546</v>
      </c>
      <c r="F70" s="32">
        <f t="shared" si="15"/>
        <v>2912268</v>
      </c>
      <c r="G70" s="32">
        <f t="shared" si="15"/>
        <v>1466270</v>
      </c>
      <c r="H70" s="32">
        <f t="shared" si="15"/>
        <v>0</v>
      </c>
      <c r="I70" s="32">
        <f t="shared" si="15"/>
        <v>1821731</v>
      </c>
      <c r="J70" s="32">
        <f t="shared" si="15"/>
        <v>278856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9794243</v>
      </c>
      <c r="O70" s="45">
        <f t="shared" si="14"/>
        <v>246.46425425904025</v>
      </c>
      <c r="P70" s="9"/>
    </row>
    <row r="71" spans="1:119">
      <c r="A71" s="12"/>
      <c r="B71" s="25">
        <v>381</v>
      </c>
      <c r="C71" s="20" t="s">
        <v>73</v>
      </c>
      <c r="D71" s="46">
        <v>3052572</v>
      </c>
      <c r="E71" s="46">
        <v>262546</v>
      </c>
      <c r="F71" s="46">
        <v>2912268</v>
      </c>
      <c r="G71" s="46">
        <v>1160620</v>
      </c>
      <c r="H71" s="46">
        <v>0</v>
      </c>
      <c r="I71" s="46">
        <v>1140153</v>
      </c>
      <c r="J71" s="46">
        <v>278856</v>
      </c>
      <c r="K71" s="46">
        <v>0</v>
      </c>
      <c r="L71" s="46">
        <v>0</v>
      </c>
      <c r="M71" s="46">
        <v>0</v>
      </c>
      <c r="N71" s="46">
        <f>SUM(D71:M71)</f>
        <v>8807015</v>
      </c>
      <c r="O71" s="47">
        <f t="shared" si="14"/>
        <v>221.62145499383476</v>
      </c>
      <c r="P71" s="9"/>
    </row>
    <row r="72" spans="1:119">
      <c r="A72" s="12"/>
      <c r="B72" s="25">
        <v>384</v>
      </c>
      <c r="C72" s="20" t="s">
        <v>74</v>
      </c>
      <c r="D72" s="46">
        <v>0</v>
      </c>
      <c r="E72" s="46">
        <v>0</v>
      </c>
      <c r="F72" s="46">
        <v>0</v>
      </c>
      <c r="G72" s="46">
        <v>305650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305650</v>
      </c>
      <c r="O72" s="47">
        <f t="shared" si="14"/>
        <v>7.6914366239714136</v>
      </c>
      <c r="P72" s="9"/>
    </row>
    <row r="73" spans="1:119" ht="15.75" thickBot="1">
      <c r="A73" s="12"/>
      <c r="B73" s="25">
        <v>389.7</v>
      </c>
      <c r="C73" s="20" t="s">
        <v>131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681578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681578</v>
      </c>
      <c r="O73" s="47">
        <f t="shared" si="14"/>
        <v>17.151362641234051</v>
      </c>
      <c r="P73" s="9"/>
    </row>
    <row r="74" spans="1:119" ht="16.5" thickBot="1">
      <c r="A74" s="14" t="s">
        <v>60</v>
      </c>
      <c r="B74" s="23"/>
      <c r="C74" s="22"/>
      <c r="D74" s="15">
        <f t="shared" ref="D74:M74" si="16">SUM(D5,D15,D29,D39,D52,D60,D70)</f>
        <v>30616371</v>
      </c>
      <c r="E74" s="15">
        <f t="shared" si="16"/>
        <v>6424357</v>
      </c>
      <c r="F74" s="15">
        <f t="shared" si="16"/>
        <v>3420160</v>
      </c>
      <c r="G74" s="15">
        <f t="shared" si="16"/>
        <v>4699891</v>
      </c>
      <c r="H74" s="15">
        <f t="shared" si="16"/>
        <v>0</v>
      </c>
      <c r="I74" s="15">
        <f t="shared" si="16"/>
        <v>20602424</v>
      </c>
      <c r="J74" s="15">
        <f t="shared" si="16"/>
        <v>5217169</v>
      </c>
      <c r="K74" s="15">
        <f t="shared" si="16"/>
        <v>5179339</v>
      </c>
      <c r="L74" s="15">
        <f t="shared" si="16"/>
        <v>0</v>
      </c>
      <c r="M74" s="15">
        <f t="shared" si="16"/>
        <v>449261</v>
      </c>
      <c r="N74" s="15">
        <f>SUM(D74:M74)</f>
        <v>76608972</v>
      </c>
      <c r="O74" s="38">
        <f t="shared" si="14"/>
        <v>1927.8032159842976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20" t="s">
        <v>141</v>
      </c>
      <c r="M76" s="120"/>
      <c r="N76" s="120"/>
      <c r="O76" s="43">
        <v>39739</v>
      </c>
    </row>
    <row r="77" spans="1:119">
      <c r="A77" s="121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9"/>
    </row>
    <row r="78" spans="1:119" ht="15.75" customHeight="1" thickBot="1">
      <c r="A78" s="122" t="s">
        <v>90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2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138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15610402</v>
      </c>
      <c r="E5" s="27">
        <f t="shared" si="0"/>
        <v>1637809</v>
      </c>
      <c r="F5" s="27">
        <f t="shared" si="0"/>
        <v>498904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529847</v>
      </c>
      <c r="L5" s="27">
        <f t="shared" si="0"/>
        <v>0</v>
      </c>
      <c r="M5" s="27">
        <f t="shared" si="0"/>
        <v>0</v>
      </c>
      <c r="N5" s="28">
        <f>SUM(D5:M5)</f>
        <v>18276962</v>
      </c>
      <c r="O5" s="33">
        <f t="shared" ref="O5:O36" si="1">(N5/O$77)</f>
        <v>484.78719397363466</v>
      </c>
      <c r="P5" s="6"/>
    </row>
    <row r="6" spans="1:133">
      <c r="A6" s="12"/>
      <c r="B6" s="25">
        <v>311</v>
      </c>
      <c r="C6" s="20" t="s">
        <v>3</v>
      </c>
      <c r="D6" s="46">
        <v>11040445</v>
      </c>
      <c r="E6" s="46">
        <v>298444</v>
      </c>
      <c r="F6" s="46">
        <v>498904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11837793</v>
      </c>
      <c r="O6" s="47">
        <f t="shared" si="1"/>
        <v>313.99148563698577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809518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809518</v>
      </c>
      <c r="O7" s="47">
        <f t="shared" si="1"/>
        <v>21.472056444126149</v>
      </c>
      <c r="P7" s="9"/>
    </row>
    <row r="8" spans="1:133">
      <c r="A8" s="12"/>
      <c r="B8" s="25">
        <v>312.51</v>
      </c>
      <c r="C8" s="20" t="s">
        <v>109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234633</v>
      </c>
      <c r="L8" s="46">
        <v>0</v>
      </c>
      <c r="M8" s="46">
        <v>0</v>
      </c>
      <c r="N8" s="46">
        <f>SUM(D8:M8)</f>
        <v>234633</v>
      </c>
      <c r="O8" s="47">
        <f t="shared" si="1"/>
        <v>6.2235219224954248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529847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295214</v>
      </c>
      <c r="L9" s="46">
        <v>0</v>
      </c>
      <c r="M9" s="46">
        <v>0</v>
      </c>
      <c r="N9" s="46">
        <f>SUM(D9:M9)</f>
        <v>825061</v>
      </c>
      <c r="O9" s="47">
        <f t="shared" si="1"/>
        <v>21.884326675684996</v>
      </c>
      <c r="P9" s="9"/>
    </row>
    <row r="10" spans="1:133">
      <c r="A10" s="12"/>
      <c r="B10" s="25">
        <v>314.10000000000002</v>
      </c>
      <c r="C10" s="20" t="s">
        <v>12</v>
      </c>
      <c r="D10" s="46">
        <v>2705488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2705488</v>
      </c>
      <c r="O10" s="47">
        <f t="shared" si="1"/>
        <v>71.761703933582666</v>
      </c>
      <c r="P10" s="9"/>
    </row>
    <row r="11" spans="1:133">
      <c r="A11" s="12"/>
      <c r="B11" s="25">
        <v>314.3</v>
      </c>
      <c r="C11" s="20" t="s">
        <v>13</v>
      </c>
      <c r="D11" s="46">
        <v>629926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629926</v>
      </c>
      <c r="O11" s="47">
        <f t="shared" si="1"/>
        <v>16.708469271372113</v>
      </c>
      <c r="P11" s="9"/>
    </row>
    <row r="12" spans="1:133">
      <c r="A12" s="12"/>
      <c r="B12" s="25">
        <v>314.8</v>
      </c>
      <c r="C12" s="20" t="s">
        <v>14</v>
      </c>
      <c r="D12" s="46">
        <v>54815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54815</v>
      </c>
      <c r="O12" s="47">
        <f t="shared" si="1"/>
        <v>1.4539402137874327</v>
      </c>
      <c r="P12" s="9"/>
    </row>
    <row r="13" spans="1:133">
      <c r="A13" s="12"/>
      <c r="B13" s="25">
        <v>315</v>
      </c>
      <c r="C13" s="20" t="s">
        <v>111</v>
      </c>
      <c r="D13" s="46">
        <v>1039773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1039773</v>
      </c>
      <c r="O13" s="47">
        <f t="shared" si="1"/>
        <v>27.579454125885256</v>
      </c>
      <c r="P13" s="9"/>
    </row>
    <row r="14" spans="1:133">
      <c r="A14" s="12"/>
      <c r="B14" s="25">
        <v>316</v>
      </c>
      <c r="C14" s="20" t="s">
        <v>112</v>
      </c>
      <c r="D14" s="46">
        <v>139955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139955</v>
      </c>
      <c r="O14" s="47">
        <f t="shared" si="1"/>
        <v>3.7122357497148615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2518129</v>
      </c>
      <c r="E15" s="32">
        <f t="shared" si="3"/>
        <v>2374470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4892599</v>
      </c>
      <c r="O15" s="45">
        <f t="shared" si="1"/>
        <v>129.77371952998595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1401850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1401850</v>
      </c>
      <c r="O16" s="47">
        <f t="shared" si="1"/>
        <v>37.183363836503013</v>
      </c>
      <c r="P16" s="9"/>
    </row>
    <row r="17" spans="1:16">
      <c r="A17" s="12"/>
      <c r="B17" s="25">
        <v>323.10000000000002</v>
      </c>
      <c r="C17" s="20" t="s">
        <v>18</v>
      </c>
      <c r="D17" s="46">
        <v>2153587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2153587</v>
      </c>
      <c r="O17" s="47">
        <f t="shared" si="1"/>
        <v>57.122808413569935</v>
      </c>
      <c r="P17" s="9"/>
    </row>
    <row r="18" spans="1:16">
      <c r="A18" s="12"/>
      <c r="B18" s="25">
        <v>323.39999999999998</v>
      </c>
      <c r="C18" s="20" t="s">
        <v>19</v>
      </c>
      <c r="D18" s="46">
        <v>6967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6967</v>
      </c>
      <c r="O18" s="47">
        <f t="shared" si="1"/>
        <v>0.18479615925307022</v>
      </c>
      <c r="P18" s="9"/>
    </row>
    <row r="19" spans="1:16">
      <c r="A19" s="12"/>
      <c r="B19" s="25">
        <v>323.7</v>
      </c>
      <c r="C19" s="20" t="s">
        <v>21</v>
      </c>
      <c r="D19" s="46">
        <v>314335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314335</v>
      </c>
      <c r="O19" s="47">
        <f t="shared" si="1"/>
        <v>8.3375772525927694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144691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144691</v>
      </c>
      <c r="O20" s="47">
        <f t="shared" si="1"/>
        <v>3.83785575979417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164989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164989</v>
      </c>
      <c r="O21" s="47">
        <f t="shared" si="1"/>
        <v>4.3762499668443811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185163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185163</v>
      </c>
      <c r="O22" s="47">
        <f t="shared" si="1"/>
        <v>4.9113551364685284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-56101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-56101</v>
      </c>
      <c r="O23" s="47">
        <f t="shared" si="1"/>
        <v>-1.4880507148351503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260098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260098</v>
      </c>
      <c r="O24" s="47">
        <f t="shared" si="1"/>
        <v>6.8989681971300492</v>
      </c>
      <c r="P24" s="9"/>
    </row>
    <row r="25" spans="1:16">
      <c r="A25" s="12"/>
      <c r="B25" s="25">
        <v>324.70999999999998</v>
      </c>
      <c r="C25" s="20" t="s">
        <v>27</v>
      </c>
      <c r="D25" s="46">
        <v>0</v>
      </c>
      <c r="E25" s="46">
        <v>113990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113990</v>
      </c>
      <c r="O25" s="47">
        <f t="shared" si="1"/>
        <v>3.0235272273944989</v>
      </c>
      <c r="P25" s="9"/>
    </row>
    <row r="26" spans="1:16">
      <c r="A26" s="12"/>
      <c r="B26" s="25">
        <v>324.72000000000003</v>
      </c>
      <c r="C26" s="20" t="s">
        <v>28</v>
      </c>
      <c r="D26" s="46">
        <v>0</v>
      </c>
      <c r="E26" s="46">
        <v>134155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134155</v>
      </c>
      <c r="O26" s="47">
        <f t="shared" si="1"/>
        <v>3.5583936765603035</v>
      </c>
      <c r="P26" s="9"/>
    </row>
    <row r="27" spans="1:16">
      <c r="A27" s="12"/>
      <c r="B27" s="25">
        <v>329</v>
      </c>
      <c r="C27" s="20" t="s">
        <v>30</v>
      </c>
      <c r="D27" s="46">
        <v>43240</v>
      </c>
      <c r="E27" s="46">
        <v>9675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52915</v>
      </c>
      <c r="O27" s="47">
        <f t="shared" si="1"/>
        <v>1.403543672581629</v>
      </c>
      <c r="P27" s="9"/>
    </row>
    <row r="28" spans="1:16">
      <c r="A28" s="12"/>
      <c r="B28" s="25">
        <v>367</v>
      </c>
      <c r="C28" s="20" t="s">
        <v>113</v>
      </c>
      <c r="D28" s="46">
        <v>0</v>
      </c>
      <c r="E28" s="46">
        <v>15960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15960</v>
      </c>
      <c r="O28" s="47">
        <f t="shared" si="1"/>
        <v>0.42333094612874989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SUM(D30:D40)</f>
        <v>4003171</v>
      </c>
      <c r="E29" s="32">
        <f t="shared" si="5"/>
        <v>85887</v>
      </c>
      <c r="F29" s="32">
        <f t="shared" si="5"/>
        <v>0</v>
      </c>
      <c r="G29" s="32">
        <f t="shared" si="5"/>
        <v>2208553</v>
      </c>
      <c r="H29" s="32">
        <f t="shared" si="5"/>
        <v>0</v>
      </c>
      <c r="I29" s="32">
        <f t="shared" si="5"/>
        <v>0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6297611</v>
      </c>
      <c r="O29" s="45">
        <f t="shared" si="1"/>
        <v>167.04095382085356</v>
      </c>
      <c r="P29" s="10"/>
    </row>
    <row r="30" spans="1:16">
      <c r="A30" s="12"/>
      <c r="B30" s="25">
        <v>331.2</v>
      </c>
      <c r="C30" s="20" t="s">
        <v>31</v>
      </c>
      <c r="D30" s="46">
        <v>84173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84173</v>
      </c>
      <c r="O30" s="47">
        <f t="shared" si="1"/>
        <v>2.232646348903212</v>
      </c>
      <c r="P30" s="9"/>
    </row>
    <row r="31" spans="1:16">
      <c r="A31" s="12"/>
      <c r="B31" s="25">
        <v>331.5</v>
      </c>
      <c r="C31" s="20" t="s">
        <v>93</v>
      </c>
      <c r="D31" s="46">
        <v>0</v>
      </c>
      <c r="E31" s="46">
        <v>78923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78923</v>
      </c>
      <c r="O31" s="47">
        <f t="shared" si="1"/>
        <v>2.0933927482029655</v>
      </c>
      <c r="P31" s="9"/>
    </row>
    <row r="32" spans="1:16">
      <c r="A32" s="12"/>
      <c r="B32" s="25">
        <v>334.49</v>
      </c>
      <c r="C32" s="20" t="s">
        <v>34</v>
      </c>
      <c r="D32" s="46">
        <v>118742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6">SUM(D32:M32)</f>
        <v>118742</v>
      </c>
      <c r="O32" s="47">
        <f t="shared" si="1"/>
        <v>3.1495716293997509</v>
      </c>
      <c r="P32" s="9"/>
    </row>
    <row r="33" spans="1:16">
      <c r="A33" s="12"/>
      <c r="B33" s="25">
        <v>334.5</v>
      </c>
      <c r="C33" s="20" t="s">
        <v>98</v>
      </c>
      <c r="D33" s="46">
        <v>7486</v>
      </c>
      <c r="E33" s="46">
        <v>6964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14450</v>
      </c>
      <c r="O33" s="47">
        <f t="shared" si="1"/>
        <v>0.38327895811782181</v>
      </c>
      <c r="P33" s="9"/>
    </row>
    <row r="34" spans="1:16">
      <c r="A34" s="12"/>
      <c r="B34" s="25">
        <v>335.12</v>
      </c>
      <c r="C34" s="20" t="s">
        <v>114</v>
      </c>
      <c r="D34" s="46">
        <v>1210614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1210614</v>
      </c>
      <c r="O34" s="47">
        <f t="shared" si="1"/>
        <v>32.110925439643509</v>
      </c>
      <c r="P34" s="9"/>
    </row>
    <row r="35" spans="1:16">
      <c r="A35" s="12"/>
      <c r="B35" s="25">
        <v>335.14</v>
      </c>
      <c r="C35" s="20" t="s">
        <v>115</v>
      </c>
      <c r="D35" s="46">
        <v>5031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5031</v>
      </c>
      <c r="O35" s="47">
        <f t="shared" si="1"/>
        <v>0.13344473621389352</v>
      </c>
      <c r="P35" s="9"/>
    </row>
    <row r="36" spans="1:16">
      <c r="A36" s="12"/>
      <c r="B36" s="25">
        <v>335.15</v>
      </c>
      <c r="C36" s="20" t="s">
        <v>116</v>
      </c>
      <c r="D36" s="46">
        <v>9964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9964</v>
      </c>
      <c r="O36" s="47">
        <f t="shared" si="1"/>
        <v>0.26429007188138248</v>
      </c>
      <c r="P36" s="9"/>
    </row>
    <row r="37" spans="1:16">
      <c r="A37" s="12"/>
      <c r="B37" s="25">
        <v>335.18</v>
      </c>
      <c r="C37" s="20" t="s">
        <v>117</v>
      </c>
      <c r="D37" s="46">
        <v>2497177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2497177</v>
      </c>
      <c r="O37" s="47">
        <f t="shared" ref="O37:O68" si="7">(N37/O$77)</f>
        <v>66.23635977825522</v>
      </c>
      <c r="P37" s="9"/>
    </row>
    <row r="38" spans="1:16">
      <c r="A38" s="12"/>
      <c r="B38" s="25">
        <v>335.21</v>
      </c>
      <c r="C38" s="20" t="s">
        <v>39</v>
      </c>
      <c r="D38" s="46">
        <v>16790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16790</v>
      </c>
      <c r="O38" s="47">
        <f t="shared" si="7"/>
        <v>0.4453462772870746</v>
      </c>
      <c r="P38" s="9"/>
    </row>
    <row r="39" spans="1:16">
      <c r="A39" s="12"/>
      <c r="B39" s="25">
        <v>335.49</v>
      </c>
      <c r="C39" s="20" t="s">
        <v>40</v>
      </c>
      <c r="D39" s="46">
        <v>21402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21402</v>
      </c>
      <c r="O39" s="47">
        <f t="shared" si="7"/>
        <v>0.56767724994031987</v>
      </c>
      <c r="P39" s="9"/>
    </row>
    <row r="40" spans="1:16">
      <c r="A40" s="12"/>
      <c r="B40" s="25">
        <v>338</v>
      </c>
      <c r="C40" s="20" t="s">
        <v>42</v>
      </c>
      <c r="D40" s="46">
        <v>31792</v>
      </c>
      <c r="E40" s="46">
        <v>0</v>
      </c>
      <c r="F40" s="46">
        <v>0</v>
      </c>
      <c r="G40" s="46">
        <v>2208553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2240345</v>
      </c>
      <c r="O40" s="47">
        <f t="shared" si="7"/>
        <v>59.424020583008407</v>
      </c>
      <c r="P40" s="9"/>
    </row>
    <row r="41" spans="1:16" ht="15.75">
      <c r="A41" s="29" t="s">
        <v>47</v>
      </c>
      <c r="B41" s="30"/>
      <c r="C41" s="31"/>
      <c r="D41" s="32">
        <f t="shared" ref="D41:M41" si="8">SUM(D42:D53)</f>
        <v>3145849</v>
      </c>
      <c r="E41" s="32">
        <f t="shared" si="8"/>
        <v>2548600</v>
      </c>
      <c r="F41" s="32">
        <f t="shared" si="8"/>
        <v>0</v>
      </c>
      <c r="G41" s="32">
        <f t="shared" si="8"/>
        <v>759046</v>
      </c>
      <c r="H41" s="32">
        <f t="shared" si="8"/>
        <v>0</v>
      </c>
      <c r="I41" s="32">
        <f t="shared" si="8"/>
        <v>16817706</v>
      </c>
      <c r="J41" s="32">
        <f t="shared" si="8"/>
        <v>4499215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27770416</v>
      </c>
      <c r="O41" s="45">
        <f t="shared" si="7"/>
        <v>736.59627065595078</v>
      </c>
      <c r="P41" s="10"/>
    </row>
    <row r="42" spans="1:16">
      <c r="A42" s="12"/>
      <c r="B42" s="25">
        <v>341.2</v>
      </c>
      <c r="C42" s="20" t="s">
        <v>118</v>
      </c>
      <c r="D42" s="46">
        <v>0</v>
      </c>
      <c r="E42" s="46">
        <v>0</v>
      </c>
      <c r="F42" s="46">
        <v>0</v>
      </c>
      <c r="G42" s="46">
        <v>744046</v>
      </c>
      <c r="H42" s="46">
        <v>0</v>
      </c>
      <c r="I42" s="46">
        <v>0</v>
      </c>
      <c r="J42" s="46">
        <v>4499215</v>
      </c>
      <c r="K42" s="46">
        <v>0</v>
      </c>
      <c r="L42" s="46">
        <v>0</v>
      </c>
      <c r="M42" s="46">
        <v>0</v>
      </c>
      <c r="N42" s="46">
        <f t="shared" ref="N42:N53" si="9">SUM(D42:M42)</f>
        <v>5243261</v>
      </c>
      <c r="O42" s="47">
        <f t="shared" si="7"/>
        <v>139.07485212593829</v>
      </c>
      <c r="P42" s="9"/>
    </row>
    <row r="43" spans="1:16">
      <c r="A43" s="12"/>
      <c r="B43" s="25">
        <v>341.9</v>
      </c>
      <c r="C43" s="20" t="s">
        <v>119</v>
      </c>
      <c r="D43" s="46">
        <v>232887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232887</v>
      </c>
      <c r="O43" s="47">
        <f t="shared" si="7"/>
        <v>6.1772101535768282</v>
      </c>
      <c r="P43" s="9"/>
    </row>
    <row r="44" spans="1:16">
      <c r="A44" s="12"/>
      <c r="B44" s="25">
        <v>342.1</v>
      </c>
      <c r="C44" s="20" t="s">
        <v>52</v>
      </c>
      <c r="D44" s="46">
        <v>275813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275813</v>
      </c>
      <c r="O44" s="47">
        <f t="shared" si="7"/>
        <v>7.3158006418927881</v>
      </c>
      <c r="P44" s="9"/>
    </row>
    <row r="45" spans="1:16">
      <c r="A45" s="12"/>
      <c r="B45" s="25">
        <v>342.2</v>
      </c>
      <c r="C45" s="20" t="s">
        <v>53</v>
      </c>
      <c r="D45" s="46">
        <v>56658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56658</v>
      </c>
      <c r="O45" s="47">
        <f t="shared" si="7"/>
        <v>1.5028248587570621</v>
      </c>
      <c r="P45" s="9"/>
    </row>
    <row r="46" spans="1:16">
      <c r="A46" s="12"/>
      <c r="B46" s="25">
        <v>342.6</v>
      </c>
      <c r="C46" s="20" t="s">
        <v>54</v>
      </c>
      <c r="D46" s="46">
        <v>862591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862591</v>
      </c>
      <c r="O46" s="47">
        <f t="shared" si="7"/>
        <v>22.879790986976474</v>
      </c>
      <c r="P46" s="9"/>
    </row>
    <row r="47" spans="1:16">
      <c r="A47" s="12"/>
      <c r="B47" s="25">
        <v>343.4</v>
      </c>
      <c r="C47" s="20" t="s">
        <v>55</v>
      </c>
      <c r="D47" s="46">
        <v>0</v>
      </c>
      <c r="E47" s="46">
        <v>2528938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2528938</v>
      </c>
      <c r="O47" s="47">
        <f t="shared" si="7"/>
        <v>67.078804275748652</v>
      </c>
      <c r="P47" s="9"/>
    </row>
    <row r="48" spans="1:16">
      <c r="A48" s="12"/>
      <c r="B48" s="25">
        <v>343.6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14434359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14434359</v>
      </c>
      <c r="O48" s="47">
        <f t="shared" si="7"/>
        <v>382.86408848571654</v>
      </c>
      <c r="P48" s="9"/>
    </row>
    <row r="49" spans="1:16">
      <c r="A49" s="12"/>
      <c r="B49" s="25">
        <v>343.7</v>
      </c>
      <c r="C49" s="20" t="s">
        <v>128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2040464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2040464</v>
      </c>
      <c r="O49" s="47">
        <f t="shared" si="7"/>
        <v>54.122277923662502</v>
      </c>
      <c r="P49" s="9"/>
    </row>
    <row r="50" spans="1:16">
      <c r="A50" s="12"/>
      <c r="B50" s="25">
        <v>343.9</v>
      </c>
      <c r="C50" s="20" t="s">
        <v>57</v>
      </c>
      <c r="D50" s="46">
        <v>1240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1240</v>
      </c>
      <c r="O50" s="47">
        <f t="shared" si="7"/>
        <v>3.2890374260629691E-2</v>
      </c>
      <c r="P50" s="9"/>
    </row>
    <row r="51" spans="1:16">
      <c r="A51" s="12"/>
      <c r="B51" s="25">
        <v>344.9</v>
      </c>
      <c r="C51" s="20" t="s">
        <v>129</v>
      </c>
      <c r="D51" s="46">
        <v>0</v>
      </c>
      <c r="E51" s="46">
        <v>19662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19662</v>
      </c>
      <c r="O51" s="47">
        <f t="shared" si="7"/>
        <v>0.52152462799395238</v>
      </c>
      <c r="P51" s="9"/>
    </row>
    <row r="52" spans="1:16">
      <c r="A52" s="12"/>
      <c r="B52" s="25">
        <v>347.2</v>
      </c>
      <c r="C52" s="20" t="s">
        <v>59</v>
      </c>
      <c r="D52" s="46">
        <v>1433486</v>
      </c>
      <c r="E52" s="46">
        <v>0</v>
      </c>
      <c r="F52" s="46">
        <v>0</v>
      </c>
      <c r="G52" s="46">
        <v>15000</v>
      </c>
      <c r="H52" s="46">
        <v>0</v>
      </c>
      <c r="I52" s="46">
        <v>342883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1791369</v>
      </c>
      <c r="O52" s="47">
        <f t="shared" si="7"/>
        <v>47.515158749104799</v>
      </c>
      <c r="P52" s="9"/>
    </row>
    <row r="53" spans="1:16">
      <c r="A53" s="12"/>
      <c r="B53" s="25">
        <v>349</v>
      </c>
      <c r="C53" s="20" t="s">
        <v>1</v>
      </c>
      <c r="D53" s="46">
        <v>283174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283174</v>
      </c>
      <c r="O53" s="47">
        <f t="shared" si="7"/>
        <v>7.5110474523222193</v>
      </c>
      <c r="P53" s="9"/>
    </row>
    <row r="54" spans="1:16" ht="15.75">
      <c r="A54" s="29" t="s">
        <v>48</v>
      </c>
      <c r="B54" s="30"/>
      <c r="C54" s="31"/>
      <c r="D54" s="32">
        <f t="shared" ref="D54:M54" si="10">SUM(D55:D61)</f>
        <v>149899</v>
      </c>
      <c r="E54" s="32">
        <f t="shared" si="10"/>
        <v>142494</v>
      </c>
      <c r="F54" s="32">
        <f t="shared" si="10"/>
        <v>0</v>
      </c>
      <c r="G54" s="32">
        <f t="shared" si="10"/>
        <v>0</v>
      </c>
      <c r="H54" s="32">
        <f t="shared" si="10"/>
        <v>0</v>
      </c>
      <c r="I54" s="32">
        <f t="shared" si="10"/>
        <v>0</v>
      </c>
      <c r="J54" s="32">
        <f t="shared" si="10"/>
        <v>0</v>
      </c>
      <c r="K54" s="32">
        <f t="shared" si="10"/>
        <v>0</v>
      </c>
      <c r="L54" s="32">
        <f t="shared" si="10"/>
        <v>0</v>
      </c>
      <c r="M54" s="32">
        <f t="shared" si="10"/>
        <v>0</v>
      </c>
      <c r="N54" s="32">
        <f>SUM(D54:M54)</f>
        <v>292393</v>
      </c>
      <c r="O54" s="45">
        <f t="shared" si="7"/>
        <v>7.7555767751518525</v>
      </c>
      <c r="P54" s="10"/>
    </row>
    <row r="55" spans="1:16">
      <c r="A55" s="13"/>
      <c r="B55" s="39">
        <v>351.1</v>
      </c>
      <c r="C55" s="21" t="s">
        <v>62</v>
      </c>
      <c r="D55" s="46">
        <v>85359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85359</v>
      </c>
      <c r="O55" s="47">
        <f t="shared" si="7"/>
        <v>2.2641044004137822</v>
      </c>
      <c r="P55" s="9"/>
    </row>
    <row r="56" spans="1:16">
      <c r="A56" s="13"/>
      <c r="B56" s="39">
        <v>351.3</v>
      </c>
      <c r="C56" s="21" t="s">
        <v>120</v>
      </c>
      <c r="D56" s="46">
        <v>0</v>
      </c>
      <c r="E56" s="46">
        <v>8407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1">SUM(D56:M56)</f>
        <v>8407</v>
      </c>
      <c r="O56" s="47">
        <f t="shared" si="7"/>
        <v>0.222991432587995</v>
      </c>
      <c r="P56" s="9"/>
    </row>
    <row r="57" spans="1:16">
      <c r="A57" s="13"/>
      <c r="B57" s="39">
        <v>351.5</v>
      </c>
      <c r="C57" s="21" t="s">
        <v>121</v>
      </c>
      <c r="D57" s="46">
        <v>0</v>
      </c>
      <c r="E57" s="46">
        <v>55072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55072</v>
      </c>
      <c r="O57" s="47">
        <f t="shared" si="7"/>
        <v>1.4607570090979018</v>
      </c>
      <c r="P57" s="9"/>
    </row>
    <row r="58" spans="1:16">
      <c r="A58" s="13"/>
      <c r="B58" s="39">
        <v>354</v>
      </c>
      <c r="C58" s="21" t="s">
        <v>63</v>
      </c>
      <c r="D58" s="46">
        <v>14735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14735</v>
      </c>
      <c r="O58" s="47">
        <f t="shared" si="7"/>
        <v>0.39083843929869233</v>
      </c>
      <c r="P58" s="9"/>
    </row>
    <row r="59" spans="1:16">
      <c r="A59" s="13"/>
      <c r="B59" s="39">
        <v>355</v>
      </c>
      <c r="C59" s="21" t="s">
        <v>134</v>
      </c>
      <c r="D59" s="46">
        <v>0</v>
      </c>
      <c r="E59" s="46">
        <v>76908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76908</v>
      </c>
      <c r="O59" s="47">
        <f t="shared" si="7"/>
        <v>2.039945890029442</v>
      </c>
      <c r="P59" s="9"/>
    </row>
    <row r="60" spans="1:16">
      <c r="A60" s="13"/>
      <c r="B60" s="39">
        <v>356</v>
      </c>
      <c r="C60" s="21" t="s">
        <v>64</v>
      </c>
      <c r="D60" s="46">
        <v>0</v>
      </c>
      <c r="E60" s="46">
        <v>2107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2107</v>
      </c>
      <c r="O60" s="47">
        <f t="shared" si="7"/>
        <v>5.5887111747699003E-2</v>
      </c>
      <c r="P60" s="9"/>
    </row>
    <row r="61" spans="1:16">
      <c r="A61" s="13"/>
      <c r="B61" s="39">
        <v>359</v>
      </c>
      <c r="C61" s="21" t="s">
        <v>65</v>
      </c>
      <c r="D61" s="46">
        <v>49805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49805</v>
      </c>
      <c r="O61" s="47">
        <f t="shared" si="7"/>
        <v>1.3210524919763402</v>
      </c>
      <c r="P61" s="9"/>
    </row>
    <row r="62" spans="1:16" ht="15.75">
      <c r="A62" s="29" t="s">
        <v>4</v>
      </c>
      <c r="B62" s="30"/>
      <c r="C62" s="31"/>
      <c r="D62" s="32">
        <f t="shared" ref="D62:M62" si="12">SUM(D63:D71)</f>
        <v>610812</v>
      </c>
      <c r="E62" s="32">
        <f t="shared" si="12"/>
        <v>70854</v>
      </c>
      <c r="F62" s="32">
        <f t="shared" si="12"/>
        <v>3563</v>
      </c>
      <c r="G62" s="32">
        <f t="shared" si="12"/>
        <v>135293</v>
      </c>
      <c r="H62" s="32">
        <f t="shared" si="12"/>
        <v>0</v>
      </c>
      <c r="I62" s="32">
        <f t="shared" si="12"/>
        <v>455479</v>
      </c>
      <c r="J62" s="32">
        <f t="shared" si="12"/>
        <v>7173</v>
      </c>
      <c r="K62" s="32">
        <f t="shared" si="12"/>
        <v>5945492</v>
      </c>
      <c r="L62" s="32">
        <f t="shared" si="12"/>
        <v>0</v>
      </c>
      <c r="M62" s="32">
        <f t="shared" si="12"/>
        <v>0</v>
      </c>
      <c r="N62" s="32">
        <f>SUM(D62:M62)</f>
        <v>7228666</v>
      </c>
      <c r="O62" s="45">
        <f t="shared" si="7"/>
        <v>191.73671785894274</v>
      </c>
      <c r="P62" s="10"/>
    </row>
    <row r="63" spans="1:16">
      <c r="A63" s="12"/>
      <c r="B63" s="25">
        <v>361.1</v>
      </c>
      <c r="C63" s="20" t="s">
        <v>66</v>
      </c>
      <c r="D63" s="46">
        <v>72629</v>
      </c>
      <c r="E63" s="46">
        <v>31768</v>
      </c>
      <c r="F63" s="46">
        <v>3563</v>
      </c>
      <c r="G63" s="46">
        <v>30763</v>
      </c>
      <c r="H63" s="46">
        <v>0</v>
      </c>
      <c r="I63" s="46">
        <v>179275</v>
      </c>
      <c r="J63" s="46">
        <v>7173</v>
      </c>
      <c r="K63" s="46">
        <v>111005</v>
      </c>
      <c r="L63" s="46">
        <v>0</v>
      </c>
      <c r="M63" s="46">
        <v>0</v>
      </c>
      <c r="N63" s="46">
        <f>SUM(D63:M63)</f>
        <v>436176</v>
      </c>
      <c r="O63" s="47">
        <f t="shared" si="7"/>
        <v>11.569348293148723</v>
      </c>
      <c r="P63" s="9"/>
    </row>
    <row r="64" spans="1:16">
      <c r="A64" s="12"/>
      <c r="B64" s="25">
        <v>361.2</v>
      </c>
      <c r="C64" s="20" t="s">
        <v>122</v>
      </c>
      <c r="D64" s="46">
        <v>674</v>
      </c>
      <c r="E64" s="46">
        <v>0</v>
      </c>
      <c r="F64" s="46">
        <v>0</v>
      </c>
      <c r="G64" s="46">
        <v>27219</v>
      </c>
      <c r="H64" s="46">
        <v>0</v>
      </c>
      <c r="I64" s="46">
        <v>0</v>
      </c>
      <c r="J64" s="46">
        <v>0</v>
      </c>
      <c r="K64" s="46">
        <v>734877</v>
      </c>
      <c r="L64" s="46">
        <v>0</v>
      </c>
      <c r="M64" s="46">
        <v>0</v>
      </c>
      <c r="N64" s="46">
        <f t="shared" ref="N64:N71" si="13">SUM(D64:M64)</f>
        <v>762770</v>
      </c>
      <c r="O64" s="47">
        <f t="shared" si="7"/>
        <v>20.232089334500412</v>
      </c>
      <c r="P64" s="9"/>
    </row>
    <row r="65" spans="1:119">
      <c r="A65" s="12"/>
      <c r="B65" s="25">
        <v>361.3</v>
      </c>
      <c r="C65" s="20" t="s">
        <v>67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2065250</v>
      </c>
      <c r="L65" s="46">
        <v>0</v>
      </c>
      <c r="M65" s="46">
        <v>0</v>
      </c>
      <c r="N65" s="46">
        <f t="shared" si="13"/>
        <v>2065250</v>
      </c>
      <c r="O65" s="47">
        <f t="shared" si="7"/>
        <v>54.779714065939892</v>
      </c>
      <c r="P65" s="9"/>
    </row>
    <row r="66" spans="1:119">
      <c r="A66" s="12"/>
      <c r="B66" s="25">
        <v>361.4</v>
      </c>
      <c r="C66" s="20" t="s">
        <v>123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1751604</v>
      </c>
      <c r="L66" s="46">
        <v>0</v>
      </c>
      <c r="M66" s="46">
        <v>0</v>
      </c>
      <c r="N66" s="46">
        <f t="shared" si="13"/>
        <v>1751604</v>
      </c>
      <c r="O66" s="47">
        <f t="shared" si="7"/>
        <v>46.460412190658076</v>
      </c>
      <c r="P66" s="9"/>
    </row>
    <row r="67" spans="1:119">
      <c r="A67" s="12"/>
      <c r="B67" s="25">
        <v>362</v>
      </c>
      <c r="C67" s="20" t="s">
        <v>68</v>
      </c>
      <c r="D67" s="46">
        <v>163489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163489</v>
      </c>
      <c r="O67" s="47">
        <f t="shared" si="7"/>
        <v>4.3364632237871676</v>
      </c>
      <c r="P67" s="9"/>
    </row>
    <row r="68" spans="1:119">
      <c r="A68" s="12"/>
      <c r="B68" s="25">
        <v>364</v>
      </c>
      <c r="C68" s="20" t="s">
        <v>124</v>
      </c>
      <c r="D68" s="46">
        <v>1367</v>
      </c>
      <c r="E68" s="46">
        <v>1663</v>
      </c>
      <c r="F68" s="46">
        <v>0</v>
      </c>
      <c r="G68" s="46">
        <v>61670</v>
      </c>
      <c r="H68" s="46">
        <v>0</v>
      </c>
      <c r="I68" s="46">
        <v>4540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69240</v>
      </c>
      <c r="O68" s="47">
        <f t="shared" si="7"/>
        <v>1.8365560595209676</v>
      </c>
      <c r="P68" s="9"/>
    </row>
    <row r="69" spans="1:119">
      <c r="A69" s="12"/>
      <c r="B69" s="25">
        <v>366</v>
      </c>
      <c r="C69" s="20" t="s">
        <v>70</v>
      </c>
      <c r="D69" s="46">
        <v>2</v>
      </c>
      <c r="E69" s="46">
        <v>37423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37425</v>
      </c>
      <c r="O69" s="47">
        <f t="shared" ref="O69:O75" si="14">(N69/O$77)</f>
        <v>0.9926792392774727</v>
      </c>
      <c r="P69" s="9"/>
    </row>
    <row r="70" spans="1:119">
      <c r="A70" s="12"/>
      <c r="B70" s="25">
        <v>368</v>
      </c>
      <c r="C70" s="20" t="s">
        <v>71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1282756</v>
      </c>
      <c r="L70" s="46">
        <v>0</v>
      </c>
      <c r="M70" s="46">
        <v>0</v>
      </c>
      <c r="N70" s="46">
        <f t="shared" si="13"/>
        <v>1282756</v>
      </c>
      <c r="O70" s="47">
        <f t="shared" si="14"/>
        <v>34.0244555847325</v>
      </c>
      <c r="P70" s="9"/>
    </row>
    <row r="71" spans="1:119">
      <c r="A71" s="12"/>
      <c r="B71" s="25">
        <v>369.9</v>
      </c>
      <c r="C71" s="20" t="s">
        <v>72</v>
      </c>
      <c r="D71" s="46">
        <v>372651</v>
      </c>
      <c r="E71" s="46">
        <v>0</v>
      </c>
      <c r="F71" s="46">
        <v>0</v>
      </c>
      <c r="G71" s="46">
        <v>15641</v>
      </c>
      <c r="H71" s="46">
        <v>0</v>
      </c>
      <c r="I71" s="46">
        <v>271664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659956</v>
      </c>
      <c r="O71" s="47">
        <f t="shared" si="14"/>
        <v>17.504999867377524</v>
      </c>
      <c r="P71" s="9"/>
    </row>
    <row r="72" spans="1:119" ht="15.75">
      <c r="A72" s="29" t="s">
        <v>49</v>
      </c>
      <c r="B72" s="30"/>
      <c r="C72" s="31"/>
      <c r="D72" s="32">
        <f t="shared" ref="D72:M72" si="15">SUM(D73:D74)</f>
        <v>3233010</v>
      </c>
      <c r="E72" s="32">
        <f t="shared" si="15"/>
        <v>0</v>
      </c>
      <c r="F72" s="32">
        <f t="shared" si="15"/>
        <v>2887989</v>
      </c>
      <c r="G72" s="32">
        <f t="shared" si="15"/>
        <v>1883102</v>
      </c>
      <c r="H72" s="32">
        <f t="shared" si="15"/>
        <v>0</v>
      </c>
      <c r="I72" s="32">
        <f t="shared" si="15"/>
        <v>18794177</v>
      </c>
      <c r="J72" s="32">
        <f t="shared" si="15"/>
        <v>400000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27198278</v>
      </c>
      <c r="O72" s="45">
        <f t="shared" si="14"/>
        <v>721.42059892310544</v>
      </c>
      <c r="P72" s="9"/>
    </row>
    <row r="73" spans="1:119">
      <c r="A73" s="12"/>
      <c r="B73" s="25">
        <v>381</v>
      </c>
      <c r="C73" s="20" t="s">
        <v>73</v>
      </c>
      <c r="D73" s="46">
        <v>3233010</v>
      </c>
      <c r="E73" s="46">
        <v>0</v>
      </c>
      <c r="F73" s="46">
        <v>2887989</v>
      </c>
      <c r="G73" s="46">
        <v>1883102</v>
      </c>
      <c r="H73" s="46">
        <v>0</v>
      </c>
      <c r="I73" s="46">
        <v>3039842</v>
      </c>
      <c r="J73" s="46">
        <v>400000</v>
      </c>
      <c r="K73" s="46">
        <v>0</v>
      </c>
      <c r="L73" s="46">
        <v>0</v>
      </c>
      <c r="M73" s="46">
        <v>0</v>
      </c>
      <c r="N73" s="46">
        <f>SUM(D73:M73)</f>
        <v>11443943</v>
      </c>
      <c r="O73" s="47">
        <f t="shared" si="14"/>
        <v>303.54481313493011</v>
      </c>
      <c r="P73" s="9"/>
    </row>
    <row r="74" spans="1:119" ht="15.75" thickBot="1">
      <c r="A74" s="12"/>
      <c r="B74" s="25">
        <v>389.7</v>
      </c>
      <c r="C74" s="20" t="s">
        <v>131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15754335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15754335</v>
      </c>
      <c r="O74" s="47">
        <f t="shared" si="14"/>
        <v>417.87578578817539</v>
      </c>
      <c r="P74" s="9"/>
    </row>
    <row r="75" spans="1:119" ht="16.5" thickBot="1">
      <c r="A75" s="14" t="s">
        <v>60</v>
      </c>
      <c r="B75" s="23"/>
      <c r="C75" s="22"/>
      <c r="D75" s="15">
        <f t="shared" ref="D75:M75" si="16">SUM(D5,D15,D29,D41,D54,D62,D72)</f>
        <v>29271272</v>
      </c>
      <c r="E75" s="15">
        <f t="shared" si="16"/>
        <v>6860114</v>
      </c>
      <c r="F75" s="15">
        <f t="shared" si="16"/>
        <v>3390456</v>
      </c>
      <c r="G75" s="15">
        <f t="shared" si="16"/>
        <v>4985994</v>
      </c>
      <c r="H75" s="15">
        <f t="shared" si="16"/>
        <v>0</v>
      </c>
      <c r="I75" s="15">
        <f t="shared" si="16"/>
        <v>36067362</v>
      </c>
      <c r="J75" s="15">
        <f t="shared" si="16"/>
        <v>4906388</v>
      </c>
      <c r="K75" s="15">
        <f t="shared" si="16"/>
        <v>6475339</v>
      </c>
      <c r="L75" s="15">
        <f t="shared" si="16"/>
        <v>0</v>
      </c>
      <c r="M75" s="15">
        <f t="shared" si="16"/>
        <v>0</v>
      </c>
      <c r="N75" s="15">
        <f>SUM(D75:M75)</f>
        <v>91956925</v>
      </c>
      <c r="O75" s="38">
        <f t="shared" si="14"/>
        <v>2439.111031537625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20" t="s">
        <v>139</v>
      </c>
      <c r="M77" s="120"/>
      <c r="N77" s="120"/>
      <c r="O77" s="43">
        <v>37701</v>
      </c>
    </row>
    <row r="78" spans="1:119">
      <c r="A78" s="121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9"/>
    </row>
    <row r="79" spans="1:119" ht="15.75" customHeight="1" thickBot="1">
      <c r="A79" s="122" t="s">
        <v>90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7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136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14925092</v>
      </c>
      <c r="E5" s="27">
        <f t="shared" si="0"/>
        <v>1603634</v>
      </c>
      <c r="F5" s="27">
        <f t="shared" si="0"/>
        <v>499749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544313</v>
      </c>
      <c r="L5" s="27">
        <f t="shared" si="0"/>
        <v>0</v>
      </c>
      <c r="M5" s="27">
        <f t="shared" si="0"/>
        <v>0</v>
      </c>
      <c r="N5" s="28">
        <f>SUM(D5:M5)</f>
        <v>17572788</v>
      </c>
      <c r="O5" s="33">
        <f t="shared" ref="O5:O36" si="1">(N5/O$76)</f>
        <v>473.30284421460891</v>
      </c>
      <c r="P5" s="6"/>
    </row>
    <row r="6" spans="1:133">
      <c r="A6" s="12"/>
      <c r="B6" s="25">
        <v>311</v>
      </c>
      <c r="C6" s="20" t="s">
        <v>3</v>
      </c>
      <c r="D6" s="46">
        <v>10382184</v>
      </c>
      <c r="E6" s="46">
        <v>271743</v>
      </c>
      <c r="F6" s="46">
        <v>499749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11153676</v>
      </c>
      <c r="O6" s="47">
        <f t="shared" si="1"/>
        <v>300.41144149967681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787578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787578</v>
      </c>
      <c r="O7" s="47">
        <f t="shared" si="1"/>
        <v>21.212508080155139</v>
      </c>
      <c r="P7" s="9"/>
    </row>
    <row r="8" spans="1:133">
      <c r="A8" s="12"/>
      <c r="B8" s="25">
        <v>312.51</v>
      </c>
      <c r="C8" s="20" t="s">
        <v>109</v>
      </c>
      <c r="D8" s="46">
        <v>0</v>
      </c>
      <c r="E8" s="46">
        <v>254755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254755</v>
      </c>
      <c r="L8" s="46">
        <v>0</v>
      </c>
      <c r="M8" s="46">
        <v>0</v>
      </c>
      <c r="N8" s="46">
        <f>SUM(D8:M8)</f>
        <v>509510</v>
      </c>
      <c r="O8" s="47">
        <f t="shared" si="1"/>
        <v>13.723066149536738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289558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289558</v>
      </c>
      <c r="L9" s="46">
        <v>0</v>
      </c>
      <c r="M9" s="46">
        <v>0</v>
      </c>
      <c r="N9" s="46">
        <f>SUM(D9:M9)</f>
        <v>579116</v>
      </c>
      <c r="O9" s="47">
        <f t="shared" si="1"/>
        <v>15.597823744882568</v>
      </c>
      <c r="P9" s="9"/>
    </row>
    <row r="10" spans="1:133">
      <c r="A10" s="12"/>
      <c r="B10" s="25">
        <v>314.10000000000002</v>
      </c>
      <c r="C10" s="20" t="s">
        <v>12</v>
      </c>
      <c r="D10" s="46">
        <v>2667136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2667136</v>
      </c>
      <c r="O10" s="47">
        <f t="shared" si="1"/>
        <v>71.836242189183366</v>
      </c>
      <c r="P10" s="9"/>
    </row>
    <row r="11" spans="1:133">
      <c r="A11" s="12"/>
      <c r="B11" s="25">
        <v>314.3</v>
      </c>
      <c r="C11" s="20" t="s">
        <v>13</v>
      </c>
      <c r="D11" s="46">
        <v>560602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560602</v>
      </c>
      <c r="O11" s="47">
        <f t="shared" si="1"/>
        <v>15.099170437405732</v>
      </c>
      <c r="P11" s="9"/>
    </row>
    <row r="12" spans="1:133">
      <c r="A12" s="12"/>
      <c r="B12" s="25">
        <v>314.8</v>
      </c>
      <c r="C12" s="20" t="s">
        <v>14</v>
      </c>
      <c r="D12" s="46">
        <v>44347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44347</v>
      </c>
      <c r="O12" s="47">
        <f t="shared" si="1"/>
        <v>1.19443546649429</v>
      </c>
      <c r="P12" s="9"/>
    </row>
    <row r="13" spans="1:133">
      <c r="A13" s="12"/>
      <c r="B13" s="25">
        <v>315</v>
      </c>
      <c r="C13" s="20" t="s">
        <v>111</v>
      </c>
      <c r="D13" s="46">
        <v>1134788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1134788</v>
      </c>
      <c r="O13" s="47">
        <f t="shared" si="1"/>
        <v>30.564210299504417</v>
      </c>
      <c r="P13" s="9"/>
    </row>
    <row r="14" spans="1:133">
      <c r="A14" s="12"/>
      <c r="B14" s="25">
        <v>316</v>
      </c>
      <c r="C14" s="20" t="s">
        <v>112</v>
      </c>
      <c r="D14" s="46">
        <v>136035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136035</v>
      </c>
      <c r="O14" s="47">
        <f t="shared" si="1"/>
        <v>3.663946347769877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SUM(D16:D28)</f>
        <v>2453358</v>
      </c>
      <c r="E15" s="32">
        <f t="shared" si="3"/>
        <v>2876290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5329648</v>
      </c>
      <c r="O15" s="45">
        <f t="shared" si="1"/>
        <v>143.5479422538246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2061791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2061791</v>
      </c>
      <c r="O16" s="47">
        <f t="shared" si="1"/>
        <v>55.531970480499893</v>
      </c>
      <c r="P16" s="9"/>
    </row>
    <row r="17" spans="1:16">
      <c r="A17" s="12"/>
      <c r="B17" s="25">
        <v>323.10000000000002</v>
      </c>
      <c r="C17" s="20" t="s">
        <v>18</v>
      </c>
      <c r="D17" s="46">
        <v>2144915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6" si="4">SUM(D17:M17)</f>
        <v>2144915</v>
      </c>
      <c r="O17" s="47">
        <f t="shared" si="1"/>
        <v>57.770819866408104</v>
      </c>
      <c r="P17" s="9"/>
    </row>
    <row r="18" spans="1:16">
      <c r="A18" s="12"/>
      <c r="B18" s="25">
        <v>323.39999999999998</v>
      </c>
      <c r="C18" s="20" t="s">
        <v>19</v>
      </c>
      <c r="D18" s="46">
        <v>10865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10865</v>
      </c>
      <c r="O18" s="47">
        <f t="shared" si="1"/>
        <v>0.29263628528334412</v>
      </c>
      <c r="P18" s="9"/>
    </row>
    <row r="19" spans="1:16">
      <c r="A19" s="12"/>
      <c r="B19" s="25">
        <v>323.7</v>
      </c>
      <c r="C19" s="20" t="s">
        <v>21</v>
      </c>
      <c r="D19" s="46">
        <v>273924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273924</v>
      </c>
      <c r="O19" s="47">
        <f t="shared" si="1"/>
        <v>7.377828054298643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100165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100165</v>
      </c>
      <c r="O20" s="47">
        <f t="shared" si="1"/>
        <v>2.6978291316526612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60293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60293</v>
      </c>
      <c r="O21" s="47">
        <f t="shared" si="1"/>
        <v>1.6239226459814695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142520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142520</v>
      </c>
      <c r="O22" s="47">
        <f t="shared" si="1"/>
        <v>3.8386123680241329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160509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160509</v>
      </c>
      <c r="O23" s="47">
        <f t="shared" si="1"/>
        <v>4.3231254040077571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199190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199190</v>
      </c>
      <c r="O24" s="47">
        <f t="shared" si="1"/>
        <v>5.3649536737772028</v>
      </c>
      <c r="P24" s="9"/>
    </row>
    <row r="25" spans="1:16">
      <c r="A25" s="12"/>
      <c r="B25" s="25">
        <v>324.70999999999998</v>
      </c>
      <c r="C25" s="20" t="s">
        <v>27</v>
      </c>
      <c r="D25" s="46">
        <v>0</v>
      </c>
      <c r="E25" s="46">
        <v>78681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78681</v>
      </c>
      <c r="O25" s="47">
        <f t="shared" si="1"/>
        <v>2.1191822882999354</v>
      </c>
      <c r="P25" s="9"/>
    </row>
    <row r="26" spans="1:16">
      <c r="A26" s="12"/>
      <c r="B26" s="25">
        <v>324.72000000000003</v>
      </c>
      <c r="C26" s="20" t="s">
        <v>28</v>
      </c>
      <c r="D26" s="46">
        <v>0</v>
      </c>
      <c r="E26" s="46">
        <v>50931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50931</v>
      </c>
      <c r="O26" s="47">
        <f t="shared" si="1"/>
        <v>1.3717679379444085</v>
      </c>
      <c r="P26" s="9"/>
    </row>
    <row r="27" spans="1:16">
      <c r="A27" s="12"/>
      <c r="B27" s="25">
        <v>329</v>
      </c>
      <c r="C27" s="20" t="s">
        <v>30</v>
      </c>
      <c r="D27" s="46">
        <v>17100</v>
      </c>
      <c r="E27" s="46">
        <v>6850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23950</v>
      </c>
      <c r="O27" s="47">
        <f t="shared" si="1"/>
        <v>0.6450657185951304</v>
      </c>
      <c r="P27" s="9"/>
    </row>
    <row r="28" spans="1:16">
      <c r="A28" s="12"/>
      <c r="B28" s="25">
        <v>367</v>
      </c>
      <c r="C28" s="20" t="s">
        <v>113</v>
      </c>
      <c r="D28" s="46">
        <v>6554</v>
      </c>
      <c r="E28" s="46">
        <v>15360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21914</v>
      </c>
      <c r="O28" s="47">
        <f t="shared" si="1"/>
        <v>0.59022839905192848</v>
      </c>
      <c r="P28" s="9"/>
    </row>
    <row r="29" spans="1:16" ht="15.75">
      <c r="A29" s="29" t="s">
        <v>32</v>
      </c>
      <c r="B29" s="30"/>
      <c r="C29" s="31"/>
      <c r="D29" s="32">
        <f t="shared" ref="D29:M29" si="5">SUM(D30:D38)</f>
        <v>4278088</v>
      </c>
      <c r="E29" s="32">
        <f t="shared" si="5"/>
        <v>5986</v>
      </c>
      <c r="F29" s="32">
        <f t="shared" si="5"/>
        <v>0</v>
      </c>
      <c r="G29" s="32">
        <f t="shared" si="5"/>
        <v>2446572</v>
      </c>
      <c r="H29" s="32">
        <f t="shared" si="5"/>
        <v>0</v>
      </c>
      <c r="I29" s="32">
        <f t="shared" si="5"/>
        <v>3517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44">
        <f>SUM(D29:M29)</f>
        <v>6734163</v>
      </c>
      <c r="O29" s="45">
        <f t="shared" si="1"/>
        <v>181.37693923723336</v>
      </c>
      <c r="P29" s="10"/>
    </row>
    <row r="30" spans="1:16">
      <c r="A30" s="12"/>
      <c r="B30" s="25">
        <v>331.2</v>
      </c>
      <c r="C30" s="20" t="s">
        <v>31</v>
      </c>
      <c r="D30" s="46">
        <v>117672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117672</v>
      </c>
      <c r="O30" s="47">
        <f t="shared" si="1"/>
        <v>3.1693600517129927</v>
      </c>
      <c r="P30" s="9"/>
    </row>
    <row r="31" spans="1:16">
      <c r="A31" s="12"/>
      <c r="B31" s="25">
        <v>334.49</v>
      </c>
      <c r="C31" s="20" t="s">
        <v>34</v>
      </c>
      <c r="D31" s="46">
        <v>522210</v>
      </c>
      <c r="E31" s="46">
        <v>5986</v>
      </c>
      <c r="F31" s="46">
        <v>0</v>
      </c>
      <c r="G31" s="46">
        <v>46701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574897</v>
      </c>
      <c r="O31" s="47">
        <f t="shared" si="1"/>
        <v>15.484189829778066</v>
      </c>
      <c r="P31" s="9"/>
    </row>
    <row r="32" spans="1:16">
      <c r="A32" s="12"/>
      <c r="B32" s="25">
        <v>335.12</v>
      </c>
      <c r="C32" s="20" t="s">
        <v>114</v>
      </c>
      <c r="D32" s="46">
        <v>1126146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1126146</v>
      </c>
      <c r="O32" s="47">
        <f t="shared" si="1"/>
        <v>30.331447963800905</v>
      </c>
      <c r="P32" s="9"/>
    </row>
    <row r="33" spans="1:16">
      <c r="A33" s="12"/>
      <c r="B33" s="25">
        <v>335.14</v>
      </c>
      <c r="C33" s="20" t="s">
        <v>115</v>
      </c>
      <c r="D33" s="46">
        <v>6006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6006</v>
      </c>
      <c r="O33" s="47">
        <f t="shared" si="1"/>
        <v>0.16176470588235295</v>
      </c>
      <c r="P33" s="9"/>
    </row>
    <row r="34" spans="1:16">
      <c r="A34" s="12"/>
      <c r="B34" s="25">
        <v>335.15</v>
      </c>
      <c r="C34" s="20" t="s">
        <v>116</v>
      </c>
      <c r="D34" s="46">
        <v>11530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11530</v>
      </c>
      <c r="O34" s="47">
        <f t="shared" si="1"/>
        <v>0.3105472958414135</v>
      </c>
      <c r="P34" s="9"/>
    </row>
    <row r="35" spans="1:16">
      <c r="A35" s="12"/>
      <c r="B35" s="25">
        <v>335.18</v>
      </c>
      <c r="C35" s="20" t="s">
        <v>117</v>
      </c>
      <c r="D35" s="46">
        <v>2428989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2428989</v>
      </c>
      <c r="O35" s="47">
        <f t="shared" si="1"/>
        <v>65.422026502908849</v>
      </c>
      <c r="P35" s="9"/>
    </row>
    <row r="36" spans="1:16">
      <c r="A36" s="12"/>
      <c r="B36" s="25">
        <v>335.21</v>
      </c>
      <c r="C36" s="20" t="s">
        <v>39</v>
      </c>
      <c r="D36" s="46">
        <v>16800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16800</v>
      </c>
      <c r="O36" s="47">
        <f t="shared" si="1"/>
        <v>0.45248868778280543</v>
      </c>
      <c r="P36" s="9"/>
    </row>
    <row r="37" spans="1:16">
      <c r="A37" s="12"/>
      <c r="B37" s="25">
        <v>335.49</v>
      </c>
      <c r="C37" s="20" t="s">
        <v>40</v>
      </c>
      <c r="D37" s="46">
        <v>20192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20192</v>
      </c>
      <c r="O37" s="47">
        <f t="shared" ref="O37:O68" si="7">(N37/O$76)</f>
        <v>0.54384830855419086</v>
      </c>
      <c r="P37" s="9"/>
    </row>
    <row r="38" spans="1:16">
      <c r="A38" s="12"/>
      <c r="B38" s="25">
        <v>338</v>
      </c>
      <c r="C38" s="20" t="s">
        <v>42</v>
      </c>
      <c r="D38" s="46">
        <v>28543</v>
      </c>
      <c r="E38" s="46">
        <v>0</v>
      </c>
      <c r="F38" s="46">
        <v>0</v>
      </c>
      <c r="G38" s="46">
        <v>2399871</v>
      </c>
      <c r="H38" s="46">
        <v>0</v>
      </c>
      <c r="I38" s="46">
        <v>3517</v>
      </c>
      <c r="J38" s="46">
        <v>0</v>
      </c>
      <c r="K38" s="46">
        <v>0</v>
      </c>
      <c r="L38" s="46">
        <v>0</v>
      </c>
      <c r="M38" s="46">
        <v>0</v>
      </c>
      <c r="N38" s="46">
        <f>SUM(D38:M38)</f>
        <v>2431931</v>
      </c>
      <c r="O38" s="47">
        <f t="shared" si="7"/>
        <v>65.50126589097178</v>
      </c>
      <c r="P38" s="9"/>
    </row>
    <row r="39" spans="1:16" ht="15.75">
      <c r="A39" s="29" t="s">
        <v>47</v>
      </c>
      <c r="B39" s="30"/>
      <c r="C39" s="31"/>
      <c r="D39" s="32">
        <f t="shared" ref="D39:M39" si="8">SUM(D40:D51)</f>
        <v>3017497</v>
      </c>
      <c r="E39" s="32">
        <f t="shared" si="8"/>
        <v>4011609</v>
      </c>
      <c r="F39" s="32">
        <f t="shared" si="8"/>
        <v>0</v>
      </c>
      <c r="G39" s="32">
        <f t="shared" si="8"/>
        <v>704790</v>
      </c>
      <c r="H39" s="32">
        <f t="shared" si="8"/>
        <v>0</v>
      </c>
      <c r="I39" s="32">
        <f t="shared" si="8"/>
        <v>13335222</v>
      </c>
      <c r="J39" s="32">
        <f t="shared" si="8"/>
        <v>4108145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>SUM(D39:M39)</f>
        <v>25177263</v>
      </c>
      <c r="O39" s="45">
        <f t="shared" si="7"/>
        <v>678.12063671622491</v>
      </c>
      <c r="P39" s="10"/>
    </row>
    <row r="40" spans="1:16">
      <c r="A40" s="12"/>
      <c r="B40" s="25">
        <v>341.2</v>
      </c>
      <c r="C40" s="20" t="s">
        <v>118</v>
      </c>
      <c r="D40" s="46">
        <v>0</v>
      </c>
      <c r="E40" s="46">
        <v>0</v>
      </c>
      <c r="F40" s="46">
        <v>0</v>
      </c>
      <c r="G40" s="46">
        <v>689790</v>
      </c>
      <c r="H40" s="46">
        <v>0</v>
      </c>
      <c r="I40" s="46">
        <v>0</v>
      </c>
      <c r="J40" s="46">
        <v>4108145</v>
      </c>
      <c r="K40" s="46">
        <v>0</v>
      </c>
      <c r="L40" s="46">
        <v>0</v>
      </c>
      <c r="M40" s="46">
        <v>0</v>
      </c>
      <c r="N40" s="46">
        <f t="shared" ref="N40:N51" si="9">SUM(D40:M40)</f>
        <v>4797935</v>
      </c>
      <c r="O40" s="47">
        <f t="shared" si="7"/>
        <v>129.22686382245206</v>
      </c>
      <c r="P40" s="9"/>
    </row>
    <row r="41" spans="1:16">
      <c r="A41" s="12"/>
      <c r="B41" s="25">
        <v>341.9</v>
      </c>
      <c r="C41" s="20" t="s">
        <v>119</v>
      </c>
      <c r="D41" s="46">
        <v>230787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230787</v>
      </c>
      <c r="O41" s="47">
        <f t="shared" si="7"/>
        <v>6.2159825468648995</v>
      </c>
      <c r="P41" s="9"/>
    </row>
    <row r="42" spans="1:16">
      <c r="A42" s="12"/>
      <c r="B42" s="25">
        <v>342.1</v>
      </c>
      <c r="C42" s="20" t="s">
        <v>52</v>
      </c>
      <c r="D42" s="46">
        <v>236368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236368</v>
      </c>
      <c r="O42" s="47">
        <f t="shared" si="7"/>
        <v>6.3663003663003659</v>
      </c>
      <c r="P42" s="9"/>
    </row>
    <row r="43" spans="1:16">
      <c r="A43" s="12"/>
      <c r="B43" s="25">
        <v>342.2</v>
      </c>
      <c r="C43" s="20" t="s">
        <v>53</v>
      </c>
      <c r="D43" s="46">
        <v>77887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77887</v>
      </c>
      <c r="O43" s="47">
        <f t="shared" si="7"/>
        <v>2.0977968110321052</v>
      </c>
      <c r="P43" s="9"/>
    </row>
    <row r="44" spans="1:16">
      <c r="A44" s="12"/>
      <c r="B44" s="25">
        <v>342.6</v>
      </c>
      <c r="C44" s="20" t="s">
        <v>54</v>
      </c>
      <c r="D44" s="46">
        <v>954545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954545</v>
      </c>
      <c r="O44" s="47">
        <f t="shared" si="7"/>
        <v>25.709572290454645</v>
      </c>
      <c r="P44" s="9"/>
    </row>
    <row r="45" spans="1:16">
      <c r="A45" s="12"/>
      <c r="B45" s="25">
        <v>343.4</v>
      </c>
      <c r="C45" s="20" t="s">
        <v>55</v>
      </c>
      <c r="D45" s="46">
        <v>0</v>
      </c>
      <c r="E45" s="46">
        <v>2427456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2427456</v>
      </c>
      <c r="O45" s="47">
        <f t="shared" si="7"/>
        <v>65.38073691014867</v>
      </c>
      <c r="P45" s="9"/>
    </row>
    <row r="46" spans="1:16">
      <c r="A46" s="12"/>
      <c r="B46" s="25">
        <v>343.6</v>
      </c>
      <c r="C46" s="20" t="s">
        <v>56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13335222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13335222</v>
      </c>
      <c r="O46" s="47">
        <f t="shared" si="7"/>
        <v>359.16887524240468</v>
      </c>
      <c r="P46" s="9"/>
    </row>
    <row r="47" spans="1:16">
      <c r="A47" s="12"/>
      <c r="B47" s="25">
        <v>343.7</v>
      </c>
      <c r="C47" s="20" t="s">
        <v>128</v>
      </c>
      <c r="D47" s="46">
        <v>0</v>
      </c>
      <c r="E47" s="46">
        <v>1562208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1562208</v>
      </c>
      <c r="O47" s="47">
        <f t="shared" si="7"/>
        <v>42.076276664511958</v>
      </c>
      <c r="P47" s="9"/>
    </row>
    <row r="48" spans="1:16">
      <c r="A48" s="12"/>
      <c r="B48" s="25">
        <v>343.9</v>
      </c>
      <c r="C48" s="20" t="s">
        <v>57</v>
      </c>
      <c r="D48" s="46">
        <v>2387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2387</v>
      </c>
      <c r="O48" s="47">
        <f t="shared" si="7"/>
        <v>6.4291101055806932E-2</v>
      </c>
      <c r="P48" s="9"/>
    </row>
    <row r="49" spans="1:16">
      <c r="A49" s="12"/>
      <c r="B49" s="25">
        <v>344.9</v>
      </c>
      <c r="C49" s="20" t="s">
        <v>129</v>
      </c>
      <c r="D49" s="46">
        <v>0</v>
      </c>
      <c r="E49" s="46">
        <v>21945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21945</v>
      </c>
      <c r="O49" s="47">
        <f t="shared" si="7"/>
        <v>0.5910633484162896</v>
      </c>
      <c r="P49" s="9"/>
    </row>
    <row r="50" spans="1:16">
      <c r="A50" s="12"/>
      <c r="B50" s="25">
        <v>347.2</v>
      </c>
      <c r="C50" s="20" t="s">
        <v>59</v>
      </c>
      <c r="D50" s="46">
        <v>1396614</v>
      </c>
      <c r="E50" s="46">
        <v>0</v>
      </c>
      <c r="F50" s="46">
        <v>0</v>
      </c>
      <c r="G50" s="46">
        <v>15000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1411614</v>
      </c>
      <c r="O50" s="47">
        <f t="shared" si="7"/>
        <v>38.020200387847446</v>
      </c>
      <c r="P50" s="9"/>
    </row>
    <row r="51" spans="1:16">
      <c r="A51" s="12"/>
      <c r="B51" s="25">
        <v>349</v>
      </c>
      <c r="C51" s="20" t="s">
        <v>1</v>
      </c>
      <c r="D51" s="46">
        <v>118909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118909</v>
      </c>
      <c r="O51" s="47">
        <f t="shared" si="7"/>
        <v>3.2026772247360484</v>
      </c>
      <c r="P51" s="9"/>
    </row>
    <row r="52" spans="1:16" ht="15.75">
      <c r="A52" s="29" t="s">
        <v>48</v>
      </c>
      <c r="B52" s="30"/>
      <c r="C52" s="31"/>
      <c r="D52" s="32">
        <f t="shared" ref="D52:M52" si="10">SUM(D53:D59)</f>
        <v>174810</v>
      </c>
      <c r="E52" s="32">
        <f t="shared" si="10"/>
        <v>143893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0</v>
      </c>
      <c r="J52" s="32">
        <f t="shared" si="10"/>
        <v>0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>SUM(D52:M52)</f>
        <v>318703</v>
      </c>
      <c r="O52" s="45">
        <f t="shared" si="7"/>
        <v>8.5838989441930611</v>
      </c>
      <c r="P52" s="10"/>
    </row>
    <row r="53" spans="1:16">
      <c r="A53" s="13"/>
      <c r="B53" s="39">
        <v>351.1</v>
      </c>
      <c r="C53" s="21" t="s">
        <v>62</v>
      </c>
      <c r="D53" s="46">
        <v>88260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88260</v>
      </c>
      <c r="O53" s="47">
        <f t="shared" si="7"/>
        <v>2.3771816418875242</v>
      </c>
      <c r="P53" s="9"/>
    </row>
    <row r="54" spans="1:16">
      <c r="A54" s="13"/>
      <c r="B54" s="39">
        <v>351.3</v>
      </c>
      <c r="C54" s="21" t="s">
        <v>120</v>
      </c>
      <c r="D54" s="46">
        <v>0</v>
      </c>
      <c r="E54" s="46">
        <v>8738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ref="N54:N59" si="11">SUM(D54:M54)</f>
        <v>8738</v>
      </c>
      <c r="O54" s="47">
        <f t="shared" si="7"/>
        <v>0.23534798534798534</v>
      </c>
      <c r="P54" s="9"/>
    </row>
    <row r="55" spans="1:16">
      <c r="A55" s="13"/>
      <c r="B55" s="39">
        <v>351.5</v>
      </c>
      <c r="C55" s="21" t="s">
        <v>121</v>
      </c>
      <c r="D55" s="46">
        <v>0</v>
      </c>
      <c r="E55" s="46">
        <v>62253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62253</v>
      </c>
      <c r="O55" s="47">
        <f t="shared" si="7"/>
        <v>1.6767129928894635</v>
      </c>
      <c r="P55" s="9"/>
    </row>
    <row r="56" spans="1:16">
      <c r="A56" s="13"/>
      <c r="B56" s="39">
        <v>354</v>
      </c>
      <c r="C56" s="21" t="s">
        <v>63</v>
      </c>
      <c r="D56" s="46">
        <v>10671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10671</v>
      </c>
      <c r="O56" s="47">
        <f t="shared" si="7"/>
        <v>0.28741111829347121</v>
      </c>
      <c r="P56" s="9"/>
    </row>
    <row r="57" spans="1:16">
      <c r="A57" s="13"/>
      <c r="B57" s="39">
        <v>355</v>
      </c>
      <c r="C57" s="21" t="s">
        <v>134</v>
      </c>
      <c r="D57" s="46">
        <v>0</v>
      </c>
      <c r="E57" s="46">
        <v>46790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46790</v>
      </c>
      <c r="O57" s="47">
        <f t="shared" si="7"/>
        <v>1.2602348631760396</v>
      </c>
      <c r="P57" s="9"/>
    </row>
    <row r="58" spans="1:16">
      <c r="A58" s="13"/>
      <c r="B58" s="39">
        <v>356</v>
      </c>
      <c r="C58" s="21" t="s">
        <v>64</v>
      </c>
      <c r="D58" s="46">
        <v>0</v>
      </c>
      <c r="E58" s="46">
        <v>26112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26112</v>
      </c>
      <c r="O58" s="47">
        <f t="shared" si="7"/>
        <v>0.70329670329670335</v>
      </c>
      <c r="P58" s="9"/>
    </row>
    <row r="59" spans="1:16">
      <c r="A59" s="13"/>
      <c r="B59" s="39">
        <v>359</v>
      </c>
      <c r="C59" s="21" t="s">
        <v>65</v>
      </c>
      <c r="D59" s="46">
        <v>75879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75879</v>
      </c>
      <c r="O59" s="47">
        <f t="shared" si="7"/>
        <v>2.0437136393018744</v>
      </c>
      <c r="P59" s="9"/>
    </row>
    <row r="60" spans="1:16" ht="15.75">
      <c r="A60" s="29" t="s">
        <v>4</v>
      </c>
      <c r="B60" s="30"/>
      <c r="C60" s="31"/>
      <c r="D60" s="32">
        <f t="shared" ref="D60:M60" si="12">SUM(D61:D69)</f>
        <v>519447</v>
      </c>
      <c r="E60" s="32">
        <f t="shared" si="12"/>
        <v>85046</v>
      </c>
      <c r="F60" s="32">
        <f t="shared" si="12"/>
        <v>2403</v>
      </c>
      <c r="G60" s="32">
        <f t="shared" si="12"/>
        <v>123817</v>
      </c>
      <c r="H60" s="32">
        <f t="shared" si="12"/>
        <v>0</v>
      </c>
      <c r="I60" s="32">
        <f t="shared" si="12"/>
        <v>315012</v>
      </c>
      <c r="J60" s="32">
        <f t="shared" si="12"/>
        <v>3339</v>
      </c>
      <c r="K60" s="32">
        <f t="shared" si="12"/>
        <v>3155126</v>
      </c>
      <c r="L60" s="32">
        <f t="shared" si="12"/>
        <v>0</v>
      </c>
      <c r="M60" s="32">
        <f t="shared" si="12"/>
        <v>0</v>
      </c>
      <c r="N60" s="32">
        <f>SUM(D60:M60)</f>
        <v>4204190</v>
      </c>
      <c r="O60" s="45">
        <f t="shared" si="7"/>
        <v>113.23502477914242</v>
      </c>
      <c r="P60" s="10"/>
    </row>
    <row r="61" spans="1:16">
      <c r="A61" s="12"/>
      <c r="B61" s="25">
        <v>361.1</v>
      </c>
      <c r="C61" s="20" t="s">
        <v>66</v>
      </c>
      <c r="D61" s="46">
        <v>41288</v>
      </c>
      <c r="E61" s="46">
        <v>33050</v>
      </c>
      <c r="F61" s="46">
        <v>2414</v>
      </c>
      <c r="G61" s="46">
        <v>14318</v>
      </c>
      <c r="H61" s="46">
        <v>0</v>
      </c>
      <c r="I61" s="46">
        <v>100612</v>
      </c>
      <c r="J61" s="46">
        <v>3316</v>
      </c>
      <c r="K61" s="46">
        <v>125419</v>
      </c>
      <c r="L61" s="46">
        <v>0</v>
      </c>
      <c r="M61" s="46">
        <v>0</v>
      </c>
      <c r="N61" s="46">
        <f>SUM(D61:M61)</f>
        <v>320417</v>
      </c>
      <c r="O61" s="47">
        <f t="shared" si="7"/>
        <v>8.6300635638870933</v>
      </c>
      <c r="P61" s="9"/>
    </row>
    <row r="62" spans="1:16">
      <c r="A62" s="12"/>
      <c r="B62" s="25">
        <v>361.2</v>
      </c>
      <c r="C62" s="20" t="s">
        <v>122</v>
      </c>
      <c r="D62" s="46">
        <v>382</v>
      </c>
      <c r="E62" s="46">
        <v>0</v>
      </c>
      <c r="F62" s="46">
        <v>0</v>
      </c>
      <c r="G62" s="46">
        <v>39282</v>
      </c>
      <c r="H62" s="46">
        <v>0</v>
      </c>
      <c r="I62" s="46">
        <v>0</v>
      </c>
      <c r="J62" s="46">
        <v>0</v>
      </c>
      <c r="K62" s="46">
        <v>603242</v>
      </c>
      <c r="L62" s="46">
        <v>0</v>
      </c>
      <c r="M62" s="46">
        <v>0</v>
      </c>
      <c r="N62" s="46">
        <f t="shared" ref="N62:N69" si="13">SUM(D62:M62)</f>
        <v>642906</v>
      </c>
      <c r="O62" s="47">
        <f t="shared" si="7"/>
        <v>17.315934065934066</v>
      </c>
      <c r="P62" s="9"/>
    </row>
    <row r="63" spans="1:16">
      <c r="A63" s="12"/>
      <c r="B63" s="25">
        <v>361.3</v>
      </c>
      <c r="C63" s="20" t="s">
        <v>67</v>
      </c>
      <c r="D63" s="46">
        <v>-140</v>
      </c>
      <c r="E63" s="46">
        <v>-83</v>
      </c>
      <c r="F63" s="46">
        <v>-11</v>
      </c>
      <c r="G63" s="46">
        <v>188</v>
      </c>
      <c r="H63" s="46">
        <v>0</v>
      </c>
      <c r="I63" s="46">
        <v>-414</v>
      </c>
      <c r="J63" s="46">
        <v>23</v>
      </c>
      <c r="K63" s="46">
        <v>1170945</v>
      </c>
      <c r="L63" s="46">
        <v>0</v>
      </c>
      <c r="M63" s="46">
        <v>0</v>
      </c>
      <c r="N63" s="46">
        <f t="shared" si="13"/>
        <v>1170508</v>
      </c>
      <c r="O63" s="47">
        <f t="shared" si="7"/>
        <v>31.526287438052144</v>
      </c>
      <c r="P63" s="9"/>
    </row>
    <row r="64" spans="1:16">
      <c r="A64" s="12"/>
      <c r="B64" s="25">
        <v>361.4</v>
      </c>
      <c r="C64" s="20" t="s">
        <v>123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-205914</v>
      </c>
      <c r="L64" s="46">
        <v>0</v>
      </c>
      <c r="M64" s="46">
        <v>0</v>
      </c>
      <c r="N64" s="46">
        <f t="shared" si="13"/>
        <v>-205914</v>
      </c>
      <c r="O64" s="47">
        <f t="shared" si="7"/>
        <v>-5.5460568842921782</v>
      </c>
      <c r="P64" s="9"/>
    </row>
    <row r="65" spans="1:119">
      <c r="A65" s="12"/>
      <c r="B65" s="25">
        <v>362</v>
      </c>
      <c r="C65" s="20" t="s">
        <v>68</v>
      </c>
      <c r="D65" s="46">
        <v>99982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99982</v>
      </c>
      <c r="O65" s="47">
        <f t="shared" si="7"/>
        <v>2.6929002370178843</v>
      </c>
      <c r="P65" s="9"/>
    </row>
    <row r="66" spans="1:119">
      <c r="A66" s="12"/>
      <c r="B66" s="25">
        <v>364</v>
      </c>
      <c r="C66" s="20" t="s">
        <v>124</v>
      </c>
      <c r="D66" s="46">
        <v>14688</v>
      </c>
      <c r="E66" s="46">
        <v>3534</v>
      </c>
      <c r="F66" s="46">
        <v>0</v>
      </c>
      <c r="G66" s="46">
        <v>60004</v>
      </c>
      <c r="H66" s="46">
        <v>0</v>
      </c>
      <c r="I66" s="46">
        <v>21429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99655</v>
      </c>
      <c r="O66" s="47">
        <f t="shared" si="7"/>
        <v>2.6840928679163971</v>
      </c>
      <c r="P66" s="9"/>
    </row>
    <row r="67" spans="1:119">
      <c r="A67" s="12"/>
      <c r="B67" s="25">
        <v>366</v>
      </c>
      <c r="C67" s="20" t="s">
        <v>70</v>
      </c>
      <c r="D67" s="46">
        <v>10100</v>
      </c>
      <c r="E67" s="46">
        <v>48510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58610</v>
      </c>
      <c r="O67" s="47">
        <f t="shared" si="7"/>
        <v>1.5785929756517991</v>
      </c>
      <c r="P67" s="9"/>
    </row>
    <row r="68" spans="1:119">
      <c r="A68" s="12"/>
      <c r="B68" s="25">
        <v>368</v>
      </c>
      <c r="C68" s="20" t="s">
        <v>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1461434</v>
      </c>
      <c r="L68" s="46">
        <v>0</v>
      </c>
      <c r="M68" s="46">
        <v>0</v>
      </c>
      <c r="N68" s="46">
        <f t="shared" si="13"/>
        <v>1461434</v>
      </c>
      <c r="O68" s="47">
        <f t="shared" si="7"/>
        <v>39.36204481792717</v>
      </c>
      <c r="P68" s="9"/>
    </row>
    <row r="69" spans="1:119">
      <c r="A69" s="12"/>
      <c r="B69" s="25">
        <v>369.9</v>
      </c>
      <c r="C69" s="20" t="s">
        <v>72</v>
      </c>
      <c r="D69" s="46">
        <v>353147</v>
      </c>
      <c r="E69" s="46">
        <v>35</v>
      </c>
      <c r="F69" s="46">
        <v>0</v>
      </c>
      <c r="G69" s="46">
        <v>10025</v>
      </c>
      <c r="H69" s="46">
        <v>0</v>
      </c>
      <c r="I69" s="46">
        <v>193385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556592</v>
      </c>
      <c r="O69" s="47">
        <f t="shared" ref="O69:O74" si="14">(N69/O$76)</f>
        <v>14.99116569704805</v>
      </c>
      <c r="P69" s="9"/>
    </row>
    <row r="70" spans="1:119" ht="15.75">
      <c r="A70" s="29" t="s">
        <v>49</v>
      </c>
      <c r="B70" s="30"/>
      <c r="C70" s="31"/>
      <c r="D70" s="32">
        <f t="shared" ref="D70:M70" si="15">SUM(D71:D73)</f>
        <v>3130189</v>
      </c>
      <c r="E70" s="32">
        <f t="shared" si="15"/>
        <v>148914</v>
      </c>
      <c r="F70" s="32">
        <f t="shared" si="15"/>
        <v>2249931</v>
      </c>
      <c r="G70" s="32">
        <f t="shared" si="15"/>
        <v>4266189</v>
      </c>
      <c r="H70" s="32">
        <f t="shared" si="15"/>
        <v>0</v>
      </c>
      <c r="I70" s="32">
        <f t="shared" si="15"/>
        <v>3498648</v>
      </c>
      <c r="J70" s="32">
        <f t="shared" si="15"/>
        <v>630818</v>
      </c>
      <c r="K70" s="32">
        <f t="shared" si="15"/>
        <v>0</v>
      </c>
      <c r="L70" s="32">
        <f t="shared" si="15"/>
        <v>0</v>
      </c>
      <c r="M70" s="32">
        <f t="shared" si="15"/>
        <v>0</v>
      </c>
      <c r="N70" s="32">
        <f>SUM(D70:M70)</f>
        <v>13924689</v>
      </c>
      <c r="O70" s="45">
        <f t="shared" si="14"/>
        <v>375.04549127343245</v>
      </c>
      <c r="P70" s="9"/>
    </row>
    <row r="71" spans="1:119">
      <c r="A71" s="12"/>
      <c r="B71" s="25">
        <v>381</v>
      </c>
      <c r="C71" s="20" t="s">
        <v>73</v>
      </c>
      <c r="D71" s="46">
        <v>3130189</v>
      </c>
      <c r="E71" s="46">
        <v>148914</v>
      </c>
      <c r="F71" s="46">
        <v>2249931</v>
      </c>
      <c r="G71" s="46">
        <v>2076578</v>
      </c>
      <c r="H71" s="46">
        <v>0</v>
      </c>
      <c r="I71" s="46">
        <v>27239</v>
      </c>
      <c r="J71" s="46">
        <v>630818</v>
      </c>
      <c r="K71" s="46">
        <v>0</v>
      </c>
      <c r="L71" s="46">
        <v>0</v>
      </c>
      <c r="M71" s="46">
        <v>0</v>
      </c>
      <c r="N71" s="46">
        <f>SUM(D71:M71)</f>
        <v>8263669</v>
      </c>
      <c r="O71" s="47">
        <f t="shared" si="14"/>
        <v>222.5724251238957</v>
      </c>
      <c r="P71" s="9"/>
    </row>
    <row r="72" spans="1:119">
      <c r="A72" s="12"/>
      <c r="B72" s="25">
        <v>384</v>
      </c>
      <c r="C72" s="20" t="s">
        <v>74</v>
      </c>
      <c r="D72" s="46">
        <v>0</v>
      </c>
      <c r="E72" s="46">
        <v>0</v>
      </c>
      <c r="F72" s="46">
        <v>0</v>
      </c>
      <c r="G72" s="46">
        <v>2189611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2189611</v>
      </c>
      <c r="O72" s="47">
        <f t="shared" si="14"/>
        <v>58.974655246714072</v>
      </c>
      <c r="P72" s="9"/>
    </row>
    <row r="73" spans="1:119" ht="15.75" thickBot="1">
      <c r="A73" s="12"/>
      <c r="B73" s="25">
        <v>389.7</v>
      </c>
      <c r="C73" s="20" t="s">
        <v>131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3471409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3471409</v>
      </c>
      <c r="O73" s="47">
        <f t="shared" si="14"/>
        <v>93.49841090282267</v>
      </c>
      <c r="P73" s="9"/>
    </row>
    <row r="74" spans="1:119" ht="16.5" thickBot="1">
      <c r="A74" s="14" t="s">
        <v>60</v>
      </c>
      <c r="B74" s="23"/>
      <c r="C74" s="22"/>
      <c r="D74" s="15">
        <f t="shared" ref="D74:M74" si="16">SUM(D5,D15,D29,D39,D52,D60,D70)</f>
        <v>28498481</v>
      </c>
      <c r="E74" s="15">
        <f t="shared" si="16"/>
        <v>8875372</v>
      </c>
      <c r="F74" s="15">
        <f t="shared" si="16"/>
        <v>2752083</v>
      </c>
      <c r="G74" s="15">
        <f t="shared" si="16"/>
        <v>7541368</v>
      </c>
      <c r="H74" s="15">
        <f t="shared" si="16"/>
        <v>0</v>
      </c>
      <c r="I74" s="15">
        <f t="shared" si="16"/>
        <v>17152399</v>
      </c>
      <c r="J74" s="15">
        <f t="shared" si="16"/>
        <v>4742302</v>
      </c>
      <c r="K74" s="15">
        <f t="shared" si="16"/>
        <v>3699439</v>
      </c>
      <c r="L74" s="15">
        <f t="shared" si="16"/>
        <v>0</v>
      </c>
      <c r="M74" s="15">
        <f t="shared" si="16"/>
        <v>0</v>
      </c>
      <c r="N74" s="15">
        <f>SUM(D74:M74)</f>
        <v>73261444</v>
      </c>
      <c r="O74" s="38">
        <f t="shared" si="14"/>
        <v>1973.2127774186597</v>
      </c>
      <c r="P74" s="6"/>
      <c r="Q74" s="2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</row>
    <row r="75" spans="1:119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9"/>
    </row>
    <row r="76" spans="1:119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120" t="s">
        <v>137</v>
      </c>
      <c r="M76" s="120"/>
      <c r="N76" s="120"/>
      <c r="O76" s="43">
        <v>37128</v>
      </c>
    </row>
    <row r="77" spans="1:119">
      <c r="A77" s="121"/>
      <c r="B77" s="98"/>
      <c r="C77" s="98"/>
      <c r="D77" s="98"/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9"/>
    </row>
    <row r="78" spans="1:119" ht="15.75" customHeight="1" thickBot="1">
      <c r="A78" s="122" t="s">
        <v>90</v>
      </c>
      <c r="B78" s="101"/>
      <c r="C78" s="101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2"/>
    </row>
  </sheetData>
  <mergeCells count="10">
    <mergeCell ref="L76:N76"/>
    <mergeCell ref="A77:O77"/>
    <mergeCell ref="A78:O7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3" t="s">
        <v>84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5"/>
      <c r="P1" s="7"/>
      <c r="Q1"/>
    </row>
    <row r="2" spans="1:133" ht="24" thickBot="1">
      <c r="A2" s="126" t="s">
        <v>133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8"/>
      <c r="P2" s="7"/>
      <c r="Q2"/>
    </row>
    <row r="3" spans="1:133" ht="18" customHeight="1">
      <c r="A3" s="129" t="s">
        <v>76</v>
      </c>
      <c r="B3" s="110"/>
      <c r="C3" s="111"/>
      <c r="D3" s="130" t="s">
        <v>43</v>
      </c>
      <c r="E3" s="131"/>
      <c r="F3" s="131"/>
      <c r="G3" s="131"/>
      <c r="H3" s="132"/>
      <c r="I3" s="130" t="s">
        <v>44</v>
      </c>
      <c r="J3" s="132"/>
      <c r="K3" s="130" t="s">
        <v>46</v>
      </c>
      <c r="L3" s="132"/>
      <c r="M3" s="36"/>
      <c r="N3" s="37"/>
      <c r="O3" s="133" t="s">
        <v>81</v>
      </c>
      <c r="P3" s="11"/>
      <c r="Q3"/>
    </row>
    <row r="4" spans="1:133" ht="32.25" customHeight="1" thickBot="1">
      <c r="A4" s="112"/>
      <c r="B4" s="113"/>
      <c r="C4" s="114"/>
      <c r="D4" s="34" t="s">
        <v>5</v>
      </c>
      <c r="E4" s="34" t="s">
        <v>77</v>
      </c>
      <c r="F4" s="34" t="s">
        <v>78</v>
      </c>
      <c r="G4" s="34" t="s">
        <v>79</v>
      </c>
      <c r="H4" s="34" t="s">
        <v>6</v>
      </c>
      <c r="I4" s="34" t="s">
        <v>7</v>
      </c>
      <c r="J4" s="35" t="s">
        <v>80</v>
      </c>
      <c r="K4" s="35" t="s">
        <v>8</v>
      </c>
      <c r="L4" s="35" t="s">
        <v>9</v>
      </c>
      <c r="M4" s="35" t="s">
        <v>10</v>
      </c>
      <c r="N4" s="35" t="s">
        <v>45</v>
      </c>
      <c r="O4" s="119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SUM(D6:D14)</f>
        <v>14389288</v>
      </c>
      <c r="E5" s="27">
        <f t="shared" si="0"/>
        <v>1301147</v>
      </c>
      <c r="F5" s="27">
        <f t="shared" si="0"/>
        <v>498681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546738</v>
      </c>
      <c r="L5" s="27">
        <f t="shared" si="0"/>
        <v>0</v>
      </c>
      <c r="M5" s="27">
        <f t="shared" si="0"/>
        <v>0</v>
      </c>
      <c r="N5" s="28">
        <f>SUM(D5:M5)</f>
        <v>16735854</v>
      </c>
      <c r="O5" s="33">
        <f t="shared" ref="O5:O36" si="1">(N5/O$77)</f>
        <v>454.54395828240854</v>
      </c>
      <c r="P5" s="6"/>
    </row>
    <row r="6" spans="1:133">
      <c r="A6" s="12"/>
      <c r="B6" s="25">
        <v>311</v>
      </c>
      <c r="C6" s="20" t="s">
        <v>3</v>
      </c>
      <c r="D6" s="46">
        <v>9879110</v>
      </c>
      <c r="E6" s="46">
        <v>0</v>
      </c>
      <c r="F6" s="46">
        <v>498681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10377791</v>
      </c>
      <c r="O6" s="47">
        <f t="shared" si="1"/>
        <v>281.85966484695399</v>
      </c>
      <c r="P6" s="9"/>
    </row>
    <row r="7" spans="1:133">
      <c r="A7" s="12"/>
      <c r="B7" s="25">
        <v>312.41000000000003</v>
      </c>
      <c r="C7" s="20" t="s">
        <v>11</v>
      </c>
      <c r="D7" s="46">
        <v>0</v>
      </c>
      <c r="E7" s="46">
        <v>754409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754409</v>
      </c>
      <c r="O7" s="47">
        <f t="shared" si="1"/>
        <v>20.489665661750728</v>
      </c>
      <c r="P7" s="9"/>
    </row>
    <row r="8" spans="1:133">
      <c r="A8" s="12"/>
      <c r="B8" s="25">
        <v>312.51</v>
      </c>
      <c r="C8" s="20" t="s">
        <v>109</v>
      </c>
      <c r="D8" s="46">
        <v>0</v>
      </c>
      <c r="E8" s="46">
        <v>273957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273957</v>
      </c>
      <c r="L8" s="46">
        <v>0</v>
      </c>
      <c r="M8" s="46">
        <v>0</v>
      </c>
      <c r="N8" s="46">
        <f>SUM(D8:M8)</f>
        <v>547914</v>
      </c>
      <c r="O8" s="47">
        <f t="shared" si="1"/>
        <v>14.881284119612157</v>
      </c>
      <c r="P8" s="9"/>
    </row>
    <row r="9" spans="1:133">
      <c r="A9" s="12"/>
      <c r="B9" s="25">
        <v>312.52</v>
      </c>
      <c r="C9" s="20" t="s">
        <v>110</v>
      </c>
      <c r="D9" s="46">
        <v>0</v>
      </c>
      <c r="E9" s="46">
        <v>272781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272781</v>
      </c>
      <c r="L9" s="46">
        <v>0</v>
      </c>
      <c r="M9" s="46">
        <v>0</v>
      </c>
      <c r="N9" s="46">
        <f>SUM(D9:M9)</f>
        <v>545562</v>
      </c>
      <c r="O9" s="47">
        <f t="shared" si="1"/>
        <v>14.817404057687607</v>
      </c>
      <c r="P9" s="9"/>
    </row>
    <row r="10" spans="1:133">
      <c r="A10" s="12"/>
      <c r="B10" s="25">
        <v>314.10000000000002</v>
      </c>
      <c r="C10" s="20" t="s">
        <v>12</v>
      </c>
      <c r="D10" s="46">
        <v>2550423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2550423</v>
      </c>
      <c r="O10" s="47">
        <f t="shared" si="1"/>
        <v>69.269208832396316</v>
      </c>
      <c r="P10" s="9"/>
    </row>
    <row r="11" spans="1:133">
      <c r="A11" s="12"/>
      <c r="B11" s="25">
        <v>314.3</v>
      </c>
      <c r="C11" s="20" t="s">
        <v>13</v>
      </c>
      <c r="D11" s="46">
        <v>516241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516241</v>
      </c>
      <c r="O11" s="47">
        <f t="shared" si="1"/>
        <v>14.021048914962384</v>
      </c>
      <c r="P11" s="9"/>
    </row>
    <row r="12" spans="1:133">
      <c r="A12" s="12"/>
      <c r="B12" s="25">
        <v>314.8</v>
      </c>
      <c r="C12" s="20" t="s">
        <v>14</v>
      </c>
      <c r="D12" s="46">
        <v>44073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44073</v>
      </c>
      <c r="O12" s="47">
        <f t="shared" si="1"/>
        <v>1.19701784404791</v>
      </c>
      <c r="P12" s="9"/>
    </row>
    <row r="13" spans="1:133">
      <c r="A13" s="12"/>
      <c r="B13" s="25">
        <v>315</v>
      </c>
      <c r="C13" s="20" t="s">
        <v>111</v>
      </c>
      <c r="D13" s="46">
        <v>1261611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1261611</v>
      </c>
      <c r="O13" s="47">
        <f t="shared" si="1"/>
        <v>34.26521632852603</v>
      </c>
      <c r="P13" s="9"/>
    </row>
    <row r="14" spans="1:133">
      <c r="A14" s="12"/>
      <c r="B14" s="25">
        <v>316</v>
      </c>
      <c r="C14" s="20" t="s">
        <v>112</v>
      </c>
      <c r="D14" s="46">
        <v>137830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137830</v>
      </c>
      <c r="O14" s="47">
        <f t="shared" si="1"/>
        <v>3.7434476764713871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SUM(D16:D29)</f>
        <v>2502627</v>
      </c>
      <c r="E15" s="32">
        <f t="shared" si="3"/>
        <v>1226827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>SUM(D15:M15)</f>
        <v>3729454</v>
      </c>
      <c r="O15" s="45">
        <f t="shared" si="1"/>
        <v>101.29156142209186</v>
      </c>
      <c r="P15" s="10"/>
    </row>
    <row r="16" spans="1:133">
      <c r="A16" s="12"/>
      <c r="B16" s="25">
        <v>322</v>
      </c>
      <c r="C16" s="20" t="s">
        <v>0</v>
      </c>
      <c r="D16" s="46">
        <v>0</v>
      </c>
      <c r="E16" s="46">
        <v>831609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831609</v>
      </c>
      <c r="O16" s="47">
        <f t="shared" si="1"/>
        <v>22.58640919090687</v>
      </c>
      <c r="P16" s="9"/>
    </row>
    <row r="17" spans="1:16">
      <c r="A17" s="12"/>
      <c r="B17" s="25">
        <v>323.10000000000002</v>
      </c>
      <c r="C17" s="20" t="s">
        <v>18</v>
      </c>
      <c r="D17" s="46">
        <v>2220931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7" si="4">SUM(D17:M17)</f>
        <v>2220931</v>
      </c>
      <c r="O17" s="47">
        <f t="shared" si="1"/>
        <v>60.320242266221243</v>
      </c>
      <c r="P17" s="9"/>
    </row>
    <row r="18" spans="1:16">
      <c r="A18" s="12"/>
      <c r="B18" s="25">
        <v>323.39999999999998</v>
      </c>
      <c r="C18" s="20" t="s">
        <v>19</v>
      </c>
      <c r="D18" s="46">
        <v>11380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11380</v>
      </c>
      <c r="O18" s="47">
        <f t="shared" si="1"/>
        <v>0.3090795513186127</v>
      </c>
      <c r="P18" s="9"/>
    </row>
    <row r="19" spans="1:16">
      <c r="A19" s="12"/>
      <c r="B19" s="25">
        <v>323.7</v>
      </c>
      <c r="C19" s="20" t="s">
        <v>21</v>
      </c>
      <c r="D19" s="46">
        <v>261470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261470</v>
      </c>
      <c r="O19" s="47">
        <f t="shared" si="1"/>
        <v>7.1014965099540994</v>
      </c>
      <c r="P19" s="9"/>
    </row>
    <row r="20" spans="1:16">
      <c r="A20" s="12"/>
      <c r="B20" s="25">
        <v>324.11</v>
      </c>
      <c r="C20" s="20" t="s">
        <v>22</v>
      </c>
      <c r="D20" s="46">
        <v>0</v>
      </c>
      <c r="E20" s="46">
        <v>42304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42304</v>
      </c>
      <c r="O20" s="47">
        <f t="shared" si="1"/>
        <v>1.1489719981531274</v>
      </c>
      <c r="P20" s="9"/>
    </row>
    <row r="21" spans="1:16">
      <c r="A21" s="12"/>
      <c r="B21" s="25">
        <v>324.12</v>
      </c>
      <c r="C21" s="20" t="s">
        <v>23</v>
      </c>
      <c r="D21" s="46">
        <v>0</v>
      </c>
      <c r="E21" s="46">
        <v>26550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26550</v>
      </c>
      <c r="O21" s="47">
        <f t="shared" si="1"/>
        <v>0.72109508677584944</v>
      </c>
      <c r="P21" s="9"/>
    </row>
    <row r="22" spans="1:16">
      <c r="A22" s="12"/>
      <c r="B22" s="25">
        <v>324.31</v>
      </c>
      <c r="C22" s="20" t="s">
        <v>24</v>
      </c>
      <c r="D22" s="46">
        <v>0</v>
      </c>
      <c r="E22" s="46">
        <v>60160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60160</v>
      </c>
      <c r="O22" s="47">
        <f t="shared" si="1"/>
        <v>1.6339389988864446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77815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77815</v>
      </c>
      <c r="O23" s="47">
        <f t="shared" si="1"/>
        <v>2.1134468616746789</v>
      </c>
      <c r="P23" s="9"/>
    </row>
    <row r="24" spans="1:16">
      <c r="A24" s="12"/>
      <c r="B24" s="25">
        <v>324.61</v>
      </c>
      <c r="C24" s="20" t="s">
        <v>26</v>
      </c>
      <c r="D24" s="46">
        <v>0</v>
      </c>
      <c r="E24" s="46">
        <v>83968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83968</v>
      </c>
      <c r="O24" s="47">
        <f t="shared" si="1"/>
        <v>2.280561666530867</v>
      </c>
      <c r="P24" s="9"/>
    </row>
    <row r="25" spans="1:16">
      <c r="A25" s="12"/>
      <c r="B25" s="25">
        <v>324.70999999999998</v>
      </c>
      <c r="C25" s="20" t="s">
        <v>27</v>
      </c>
      <c r="D25" s="46">
        <v>0</v>
      </c>
      <c r="E25" s="46">
        <v>33216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33216</v>
      </c>
      <c r="O25" s="47">
        <f t="shared" si="1"/>
        <v>0.90214291534262203</v>
      </c>
      <c r="P25" s="9"/>
    </row>
    <row r="26" spans="1:16">
      <c r="A26" s="12"/>
      <c r="B26" s="25">
        <v>324.72000000000003</v>
      </c>
      <c r="C26" s="20" t="s">
        <v>28</v>
      </c>
      <c r="D26" s="46">
        <v>0</v>
      </c>
      <c r="E26" s="46">
        <v>61075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61075</v>
      </c>
      <c r="O26" s="47">
        <f t="shared" si="1"/>
        <v>1.6587902984871941</v>
      </c>
      <c r="P26" s="9"/>
    </row>
    <row r="27" spans="1:16">
      <c r="A27" s="12"/>
      <c r="B27" s="25">
        <v>325.10000000000002</v>
      </c>
      <c r="C27" s="20" t="s">
        <v>29</v>
      </c>
      <c r="D27" s="46">
        <v>3876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3876</v>
      </c>
      <c r="O27" s="47">
        <f t="shared" si="1"/>
        <v>0.1052717347021918</v>
      </c>
      <c r="P27" s="9"/>
    </row>
    <row r="28" spans="1:16">
      <c r="A28" s="12"/>
      <c r="B28" s="25">
        <v>329</v>
      </c>
      <c r="C28" s="20" t="s">
        <v>30</v>
      </c>
      <c r="D28" s="46">
        <v>3750</v>
      </c>
      <c r="E28" s="46">
        <v>2150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5900</v>
      </c>
      <c r="O28" s="47">
        <f t="shared" si="1"/>
        <v>0.16024335261685543</v>
      </c>
      <c r="P28" s="9"/>
    </row>
    <row r="29" spans="1:16">
      <c r="A29" s="12"/>
      <c r="B29" s="25">
        <v>367</v>
      </c>
      <c r="C29" s="20" t="s">
        <v>113</v>
      </c>
      <c r="D29" s="46">
        <v>1220</v>
      </c>
      <c r="E29" s="46">
        <v>7980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9200</v>
      </c>
      <c r="O29" s="47">
        <f t="shared" si="1"/>
        <v>0.24987099052119829</v>
      </c>
      <c r="P29" s="9"/>
    </row>
    <row r="30" spans="1:16" ht="15.75">
      <c r="A30" s="29" t="s">
        <v>32</v>
      </c>
      <c r="B30" s="30"/>
      <c r="C30" s="31"/>
      <c r="D30" s="32">
        <f t="shared" ref="D30:M30" si="5">SUM(D31:D39)</f>
        <v>3616639</v>
      </c>
      <c r="E30" s="32">
        <f t="shared" si="5"/>
        <v>755543</v>
      </c>
      <c r="F30" s="32">
        <f t="shared" si="5"/>
        <v>0</v>
      </c>
      <c r="G30" s="32">
        <f t="shared" si="5"/>
        <v>1600946</v>
      </c>
      <c r="H30" s="32">
        <f t="shared" si="5"/>
        <v>0</v>
      </c>
      <c r="I30" s="32">
        <f t="shared" si="5"/>
        <v>0</v>
      </c>
      <c r="J30" s="32">
        <f t="shared" si="5"/>
        <v>0</v>
      </c>
      <c r="K30" s="32">
        <f t="shared" si="5"/>
        <v>0</v>
      </c>
      <c r="L30" s="32">
        <f t="shared" si="5"/>
        <v>0</v>
      </c>
      <c r="M30" s="32">
        <f t="shared" si="5"/>
        <v>0</v>
      </c>
      <c r="N30" s="44">
        <f>SUM(D30:M30)</f>
        <v>5973128</v>
      </c>
      <c r="O30" s="45">
        <f t="shared" si="1"/>
        <v>162.22950107281568</v>
      </c>
      <c r="P30" s="10"/>
    </row>
    <row r="31" spans="1:16">
      <c r="A31" s="12"/>
      <c r="B31" s="25">
        <v>331.2</v>
      </c>
      <c r="C31" s="20" t="s">
        <v>31</v>
      </c>
      <c r="D31" s="46">
        <v>62279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62279</v>
      </c>
      <c r="O31" s="47">
        <f t="shared" si="1"/>
        <v>1.6914908063771423</v>
      </c>
      <c r="P31" s="9"/>
    </row>
    <row r="32" spans="1:16">
      <c r="A32" s="12"/>
      <c r="B32" s="25">
        <v>334.49</v>
      </c>
      <c r="C32" s="20" t="s">
        <v>34</v>
      </c>
      <c r="D32" s="46">
        <v>80550</v>
      </c>
      <c r="E32" s="46">
        <v>755543</v>
      </c>
      <c r="F32" s="46">
        <v>0</v>
      </c>
      <c r="G32" s="46">
        <v>98265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6">SUM(D32:M32)</f>
        <v>934358</v>
      </c>
      <c r="O32" s="47">
        <f t="shared" si="1"/>
        <v>25.377060756674542</v>
      </c>
      <c r="P32" s="9"/>
    </row>
    <row r="33" spans="1:16">
      <c r="A33" s="12"/>
      <c r="B33" s="25">
        <v>335.12</v>
      </c>
      <c r="C33" s="20" t="s">
        <v>114</v>
      </c>
      <c r="D33" s="46">
        <v>1063406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1063406</v>
      </c>
      <c r="O33" s="47">
        <f t="shared" si="1"/>
        <v>28.881990276759282</v>
      </c>
      <c r="P33" s="9"/>
    </row>
    <row r="34" spans="1:16">
      <c r="A34" s="12"/>
      <c r="B34" s="25">
        <v>335.14</v>
      </c>
      <c r="C34" s="20" t="s">
        <v>115</v>
      </c>
      <c r="D34" s="46">
        <v>5258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5258</v>
      </c>
      <c r="O34" s="47">
        <f t="shared" si="1"/>
        <v>0.14280670306091964</v>
      </c>
      <c r="P34" s="9"/>
    </row>
    <row r="35" spans="1:16">
      <c r="A35" s="12"/>
      <c r="B35" s="25">
        <v>335.15</v>
      </c>
      <c r="C35" s="20" t="s">
        <v>116</v>
      </c>
      <c r="D35" s="46">
        <v>10686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10686</v>
      </c>
      <c r="O35" s="47">
        <f t="shared" si="1"/>
        <v>0.29023058746842662</v>
      </c>
      <c r="P35" s="9"/>
    </row>
    <row r="36" spans="1:16">
      <c r="A36" s="12"/>
      <c r="B36" s="25">
        <v>335.18</v>
      </c>
      <c r="C36" s="20" t="s">
        <v>117</v>
      </c>
      <c r="D36" s="46">
        <v>2329082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2329082</v>
      </c>
      <c r="O36" s="47">
        <f t="shared" si="1"/>
        <v>63.257611559249298</v>
      </c>
      <c r="P36" s="9"/>
    </row>
    <row r="37" spans="1:16">
      <c r="A37" s="12"/>
      <c r="B37" s="25">
        <v>335.21</v>
      </c>
      <c r="C37" s="20" t="s">
        <v>39</v>
      </c>
      <c r="D37" s="46">
        <v>18070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18070</v>
      </c>
      <c r="O37" s="47">
        <f t="shared" ref="O37:O68" si="7">(N37/O$77)</f>
        <v>0.49077921725196233</v>
      </c>
      <c r="P37" s="9"/>
    </row>
    <row r="38" spans="1:16">
      <c r="A38" s="12"/>
      <c r="B38" s="25">
        <v>335.49</v>
      </c>
      <c r="C38" s="20" t="s">
        <v>40</v>
      </c>
      <c r="D38" s="46">
        <v>20632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20632</v>
      </c>
      <c r="O38" s="47">
        <f t="shared" si="7"/>
        <v>0.56036285613406123</v>
      </c>
      <c r="P38" s="9"/>
    </row>
    <row r="39" spans="1:16">
      <c r="A39" s="12"/>
      <c r="B39" s="25">
        <v>338</v>
      </c>
      <c r="C39" s="20" t="s">
        <v>42</v>
      </c>
      <c r="D39" s="46">
        <v>26676</v>
      </c>
      <c r="E39" s="46">
        <v>0</v>
      </c>
      <c r="F39" s="46">
        <v>0</v>
      </c>
      <c r="G39" s="46">
        <v>1502681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>SUM(D39:M39)</f>
        <v>1529357</v>
      </c>
      <c r="O39" s="47">
        <f t="shared" si="7"/>
        <v>41.537168309840027</v>
      </c>
      <c r="P39" s="9"/>
    </row>
    <row r="40" spans="1:16" ht="15.75">
      <c r="A40" s="29" t="s">
        <v>47</v>
      </c>
      <c r="B40" s="30"/>
      <c r="C40" s="31"/>
      <c r="D40" s="32">
        <f t="shared" ref="D40:M40" si="8">SUM(D41:D52)</f>
        <v>2600507</v>
      </c>
      <c r="E40" s="32">
        <f t="shared" si="8"/>
        <v>4104534</v>
      </c>
      <c r="F40" s="32">
        <f t="shared" si="8"/>
        <v>0</v>
      </c>
      <c r="G40" s="32">
        <f t="shared" si="8"/>
        <v>370868</v>
      </c>
      <c r="H40" s="32">
        <f t="shared" si="8"/>
        <v>0</v>
      </c>
      <c r="I40" s="32">
        <f t="shared" si="8"/>
        <v>12086071</v>
      </c>
      <c r="J40" s="32">
        <f t="shared" si="8"/>
        <v>2712176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>SUM(D40:M40)</f>
        <v>21874156</v>
      </c>
      <c r="O40" s="45">
        <f t="shared" si="7"/>
        <v>594.09967679730573</v>
      </c>
      <c r="P40" s="10"/>
    </row>
    <row r="41" spans="1:16">
      <c r="A41" s="12"/>
      <c r="B41" s="25">
        <v>341.2</v>
      </c>
      <c r="C41" s="20" t="s">
        <v>118</v>
      </c>
      <c r="D41" s="46">
        <v>0</v>
      </c>
      <c r="E41" s="46">
        <v>0</v>
      </c>
      <c r="F41" s="46">
        <v>0</v>
      </c>
      <c r="G41" s="46">
        <v>355868</v>
      </c>
      <c r="H41" s="46">
        <v>0</v>
      </c>
      <c r="I41" s="46">
        <v>0</v>
      </c>
      <c r="J41" s="46">
        <v>2712176</v>
      </c>
      <c r="K41" s="46">
        <v>0</v>
      </c>
      <c r="L41" s="46">
        <v>0</v>
      </c>
      <c r="M41" s="46">
        <v>0</v>
      </c>
      <c r="N41" s="46">
        <f t="shared" ref="N41:N52" si="9">SUM(D41:M41)</f>
        <v>3068044</v>
      </c>
      <c r="O41" s="47">
        <f t="shared" si="7"/>
        <v>83.327738395936876</v>
      </c>
      <c r="P41" s="9"/>
    </row>
    <row r="42" spans="1:16">
      <c r="A42" s="12"/>
      <c r="B42" s="25">
        <v>341.9</v>
      </c>
      <c r="C42" s="20" t="s">
        <v>119</v>
      </c>
      <c r="D42" s="46">
        <v>287916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287916</v>
      </c>
      <c r="O42" s="47">
        <f t="shared" si="7"/>
        <v>7.8197669681414483</v>
      </c>
      <c r="P42" s="9"/>
    </row>
    <row r="43" spans="1:16">
      <c r="A43" s="12"/>
      <c r="B43" s="25">
        <v>342.1</v>
      </c>
      <c r="C43" s="20" t="s">
        <v>52</v>
      </c>
      <c r="D43" s="46">
        <v>145605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145605</v>
      </c>
      <c r="O43" s="47">
        <f t="shared" si="7"/>
        <v>3.9546158233520736</v>
      </c>
      <c r="P43" s="9"/>
    </row>
    <row r="44" spans="1:16">
      <c r="A44" s="12"/>
      <c r="B44" s="25">
        <v>342.2</v>
      </c>
      <c r="C44" s="20" t="s">
        <v>53</v>
      </c>
      <c r="D44" s="46">
        <v>49787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49787</v>
      </c>
      <c r="O44" s="47">
        <f t="shared" si="7"/>
        <v>1.3522094570737935</v>
      </c>
      <c r="P44" s="9"/>
    </row>
    <row r="45" spans="1:16">
      <c r="A45" s="12"/>
      <c r="B45" s="25">
        <v>342.6</v>
      </c>
      <c r="C45" s="20" t="s">
        <v>54</v>
      </c>
      <c r="D45" s="46">
        <v>959289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959289</v>
      </c>
      <c r="O45" s="47">
        <f t="shared" si="7"/>
        <v>26.054183981096717</v>
      </c>
      <c r="P45" s="9"/>
    </row>
    <row r="46" spans="1:16">
      <c r="A46" s="12"/>
      <c r="B46" s="25">
        <v>343.4</v>
      </c>
      <c r="C46" s="20" t="s">
        <v>55</v>
      </c>
      <c r="D46" s="46">
        <v>0</v>
      </c>
      <c r="E46" s="46">
        <v>2521992</v>
      </c>
      <c r="F46" s="46">
        <v>0</v>
      </c>
      <c r="G46" s="46">
        <v>15000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2536992</v>
      </c>
      <c r="O46" s="47">
        <f t="shared" si="7"/>
        <v>68.904424346125637</v>
      </c>
      <c r="P46" s="9"/>
    </row>
    <row r="47" spans="1:16">
      <c r="A47" s="12"/>
      <c r="B47" s="25">
        <v>343.6</v>
      </c>
      <c r="C47" s="20" t="s">
        <v>56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12086071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12086071</v>
      </c>
      <c r="O47" s="47">
        <f t="shared" si="7"/>
        <v>328.25636220429669</v>
      </c>
      <c r="P47" s="9"/>
    </row>
    <row r="48" spans="1:16">
      <c r="A48" s="12"/>
      <c r="B48" s="25">
        <v>343.7</v>
      </c>
      <c r="C48" s="20" t="s">
        <v>128</v>
      </c>
      <c r="D48" s="46">
        <v>0</v>
      </c>
      <c r="E48" s="46">
        <v>1578967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1578967</v>
      </c>
      <c r="O48" s="47">
        <f t="shared" si="7"/>
        <v>42.884570466335319</v>
      </c>
      <c r="P48" s="9"/>
    </row>
    <row r="49" spans="1:16">
      <c r="A49" s="12"/>
      <c r="B49" s="25">
        <v>343.9</v>
      </c>
      <c r="C49" s="20" t="s">
        <v>57</v>
      </c>
      <c r="D49" s="46">
        <v>2400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2400</v>
      </c>
      <c r="O49" s="47">
        <f t="shared" si="7"/>
        <v>6.5183736657703897E-2</v>
      </c>
      <c r="P49" s="9"/>
    </row>
    <row r="50" spans="1:16">
      <c r="A50" s="12"/>
      <c r="B50" s="25">
        <v>344.9</v>
      </c>
      <c r="C50" s="20" t="s">
        <v>129</v>
      </c>
      <c r="D50" s="46">
        <v>0</v>
      </c>
      <c r="E50" s="46">
        <v>3575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3575</v>
      </c>
      <c r="O50" s="47">
        <f t="shared" si="7"/>
        <v>9.709660772970477E-2</v>
      </c>
      <c r="P50" s="9"/>
    </row>
    <row r="51" spans="1:16">
      <c r="A51" s="12"/>
      <c r="B51" s="25">
        <v>347.2</v>
      </c>
      <c r="C51" s="20" t="s">
        <v>59</v>
      </c>
      <c r="D51" s="46">
        <v>1357873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1357873</v>
      </c>
      <c r="O51" s="47">
        <f t="shared" si="7"/>
        <v>36.879681686085988</v>
      </c>
      <c r="P51" s="9"/>
    </row>
    <row r="52" spans="1:16">
      <c r="A52" s="12"/>
      <c r="B52" s="25">
        <v>349</v>
      </c>
      <c r="C52" s="20" t="s">
        <v>1</v>
      </c>
      <c r="D52" s="46">
        <v>-202363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-202363</v>
      </c>
      <c r="O52" s="47">
        <f t="shared" si="7"/>
        <v>-5.4961568755262231</v>
      </c>
      <c r="P52" s="9"/>
    </row>
    <row r="53" spans="1:16" ht="15.75">
      <c r="A53" s="29" t="s">
        <v>48</v>
      </c>
      <c r="B53" s="30"/>
      <c r="C53" s="31"/>
      <c r="D53" s="32">
        <f t="shared" ref="D53:M53" si="10">SUM(D54:D60)</f>
        <v>170906</v>
      </c>
      <c r="E53" s="32">
        <f t="shared" si="10"/>
        <v>101922</v>
      </c>
      <c r="F53" s="32">
        <f t="shared" si="10"/>
        <v>0</v>
      </c>
      <c r="G53" s="32">
        <f t="shared" si="10"/>
        <v>8130</v>
      </c>
      <c r="H53" s="32">
        <f t="shared" si="10"/>
        <v>0</v>
      </c>
      <c r="I53" s="32">
        <f t="shared" si="10"/>
        <v>0</v>
      </c>
      <c r="J53" s="32">
        <f t="shared" si="10"/>
        <v>0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>SUM(D53:M53)</f>
        <v>280958</v>
      </c>
      <c r="O53" s="45">
        <f t="shared" si="7"/>
        <v>7.6307884516146558</v>
      </c>
      <c r="P53" s="10"/>
    </row>
    <row r="54" spans="1:16">
      <c r="A54" s="13"/>
      <c r="B54" s="39">
        <v>351.1</v>
      </c>
      <c r="C54" s="21" t="s">
        <v>62</v>
      </c>
      <c r="D54" s="46">
        <v>86897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86897</v>
      </c>
      <c r="O54" s="47">
        <f t="shared" si="7"/>
        <v>2.3601129851435401</v>
      </c>
      <c r="P54" s="9"/>
    </row>
    <row r="55" spans="1:16">
      <c r="A55" s="13"/>
      <c r="B55" s="39">
        <v>351.3</v>
      </c>
      <c r="C55" s="21" t="s">
        <v>120</v>
      </c>
      <c r="D55" s="46">
        <v>0</v>
      </c>
      <c r="E55" s="46">
        <v>8830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1">SUM(D55:M55)</f>
        <v>8830</v>
      </c>
      <c r="O55" s="47">
        <f t="shared" si="7"/>
        <v>0.23982183111980226</v>
      </c>
      <c r="P55" s="9"/>
    </row>
    <row r="56" spans="1:16">
      <c r="A56" s="13"/>
      <c r="B56" s="39">
        <v>351.5</v>
      </c>
      <c r="C56" s="21" t="s">
        <v>121</v>
      </c>
      <c r="D56" s="46">
        <v>0</v>
      </c>
      <c r="E56" s="46">
        <v>44404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44404</v>
      </c>
      <c r="O56" s="47">
        <f t="shared" si="7"/>
        <v>1.2060077677286183</v>
      </c>
      <c r="P56" s="9"/>
    </row>
    <row r="57" spans="1:16">
      <c r="A57" s="13"/>
      <c r="B57" s="39">
        <v>354</v>
      </c>
      <c r="C57" s="21" t="s">
        <v>63</v>
      </c>
      <c r="D57" s="46">
        <v>32789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32789</v>
      </c>
      <c r="O57" s="47">
        <f t="shared" si="7"/>
        <v>0.8905456421956055</v>
      </c>
      <c r="P57" s="9"/>
    </row>
    <row r="58" spans="1:16">
      <c r="A58" s="13"/>
      <c r="B58" s="39">
        <v>355</v>
      </c>
      <c r="C58" s="21" t="s">
        <v>134</v>
      </c>
      <c r="D58" s="46">
        <v>0</v>
      </c>
      <c r="E58" s="46">
        <v>31461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31461</v>
      </c>
      <c r="O58" s="47">
        <f t="shared" si="7"/>
        <v>0.85447730791167609</v>
      </c>
      <c r="P58" s="9"/>
    </row>
    <row r="59" spans="1:16">
      <c r="A59" s="13"/>
      <c r="B59" s="39">
        <v>356</v>
      </c>
      <c r="C59" s="21" t="s">
        <v>64</v>
      </c>
      <c r="D59" s="46">
        <v>0</v>
      </c>
      <c r="E59" s="46">
        <v>17227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17227</v>
      </c>
      <c r="O59" s="47">
        <f t="shared" si="7"/>
        <v>0.46788342975094382</v>
      </c>
      <c r="P59" s="9"/>
    </row>
    <row r="60" spans="1:16">
      <c r="A60" s="13"/>
      <c r="B60" s="39">
        <v>359</v>
      </c>
      <c r="C60" s="21" t="s">
        <v>65</v>
      </c>
      <c r="D60" s="46">
        <v>51220</v>
      </c>
      <c r="E60" s="46">
        <v>0</v>
      </c>
      <c r="F60" s="46">
        <v>0</v>
      </c>
      <c r="G60" s="46">
        <v>8130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59350</v>
      </c>
      <c r="O60" s="47">
        <f t="shared" si="7"/>
        <v>1.6119394877644695</v>
      </c>
      <c r="P60" s="9"/>
    </row>
    <row r="61" spans="1:16" ht="15.75">
      <c r="A61" s="29" t="s">
        <v>4</v>
      </c>
      <c r="B61" s="30"/>
      <c r="C61" s="31"/>
      <c r="D61" s="32">
        <f t="shared" ref="D61:M61" si="12">SUM(D62:D70)</f>
        <v>369531</v>
      </c>
      <c r="E61" s="32">
        <f t="shared" si="12"/>
        <v>81941</v>
      </c>
      <c r="F61" s="32">
        <f t="shared" si="12"/>
        <v>2239</v>
      </c>
      <c r="G61" s="32">
        <f t="shared" si="12"/>
        <v>54736</v>
      </c>
      <c r="H61" s="32">
        <f t="shared" si="12"/>
        <v>0</v>
      </c>
      <c r="I61" s="32">
        <f t="shared" si="12"/>
        <v>284546</v>
      </c>
      <c r="J61" s="32">
        <f t="shared" si="12"/>
        <v>5187</v>
      </c>
      <c r="K61" s="32">
        <f t="shared" si="12"/>
        <v>1715629</v>
      </c>
      <c r="L61" s="32">
        <f t="shared" si="12"/>
        <v>0</v>
      </c>
      <c r="M61" s="32">
        <f t="shared" si="12"/>
        <v>0</v>
      </c>
      <c r="N61" s="32">
        <f>SUM(D61:M61)</f>
        <v>2513809</v>
      </c>
      <c r="O61" s="45">
        <f t="shared" si="7"/>
        <v>68.274776609902503</v>
      </c>
      <c r="P61" s="10"/>
    </row>
    <row r="62" spans="1:16">
      <c r="A62" s="12"/>
      <c r="B62" s="25">
        <v>361.1</v>
      </c>
      <c r="C62" s="20" t="s">
        <v>66</v>
      </c>
      <c r="D62" s="46">
        <v>43521</v>
      </c>
      <c r="E62" s="46">
        <v>30774</v>
      </c>
      <c r="F62" s="46">
        <v>2228</v>
      </c>
      <c r="G62" s="46">
        <v>16612</v>
      </c>
      <c r="H62" s="46">
        <v>0</v>
      </c>
      <c r="I62" s="46">
        <v>100519</v>
      </c>
      <c r="J62" s="46">
        <v>4866</v>
      </c>
      <c r="K62" s="46">
        <v>108367</v>
      </c>
      <c r="L62" s="46">
        <v>0</v>
      </c>
      <c r="M62" s="46">
        <v>0</v>
      </c>
      <c r="N62" s="46">
        <f>SUM(D62:M62)</f>
        <v>306887</v>
      </c>
      <c r="O62" s="47">
        <f t="shared" si="7"/>
        <v>8.3350172465303238</v>
      </c>
      <c r="P62" s="9"/>
    </row>
    <row r="63" spans="1:16">
      <c r="A63" s="12"/>
      <c r="B63" s="25">
        <v>361.2</v>
      </c>
      <c r="C63" s="20" t="s">
        <v>122</v>
      </c>
      <c r="D63" s="46">
        <v>470</v>
      </c>
      <c r="E63" s="46">
        <v>0</v>
      </c>
      <c r="F63" s="46">
        <v>0</v>
      </c>
      <c r="G63" s="46">
        <v>36164</v>
      </c>
      <c r="H63" s="46">
        <v>0</v>
      </c>
      <c r="I63" s="46">
        <v>3</v>
      </c>
      <c r="J63" s="46">
        <v>0</v>
      </c>
      <c r="K63" s="46">
        <v>696074</v>
      </c>
      <c r="L63" s="46">
        <v>0</v>
      </c>
      <c r="M63" s="46">
        <v>0</v>
      </c>
      <c r="N63" s="46">
        <f t="shared" ref="N63:N70" si="13">SUM(D63:M63)</f>
        <v>732711</v>
      </c>
      <c r="O63" s="47">
        <f t="shared" si="7"/>
        <v>19.900350362584536</v>
      </c>
      <c r="P63" s="9"/>
    </row>
    <row r="64" spans="1:16">
      <c r="A64" s="12"/>
      <c r="B64" s="25">
        <v>361.3</v>
      </c>
      <c r="C64" s="20" t="s">
        <v>67</v>
      </c>
      <c r="D64" s="46">
        <v>1360</v>
      </c>
      <c r="E64" s="46">
        <v>1794</v>
      </c>
      <c r="F64" s="46">
        <v>11</v>
      </c>
      <c r="G64" s="46">
        <v>1440</v>
      </c>
      <c r="H64" s="46">
        <v>0</v>
      </c>
      <c r="I64" s="46">
        <v>4773</v>
      </c>
      <c r="J64" s="46">
        <v>321</v>
      </c>
      <c r="K64" s="46">
        <v>-2134789</v>
      </c>
      <c r="L64" s="46">
        <v>0</v>
      </c>
      <c r="M64" s="46">
        <v>0</v>
      </c>
      <c r="N64" s="46">
        <f t="shared" si="13"/>
        <v>-2125090</v>
      </c>
      <c r="O64" s="47">
        <f t="shared" si="7"/>
        <v>-57.717211222466659</v>
      </c>
      <c r="P64" s="9"/>
    </row>
    <row r="65" spans="1:119">
      <c r="A65" s="12"/>
      <c r="B65" s="25">
        <v>361.4</v>
      </c>
      <c r="C65" s="20" t="s">
        <v>123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1661109</v>
      </c>
      <c r="L65" s="46">
        <v>0</v>
      </c>
      <c r="M65" s="46">
        <v>0</v>
      </c>
      <c r="N65" s="46">
        <f t="shared" si="13"/>
        <v>1661109</v>
      </c>
      <c r="O65" s="47">
        <f t="shared" si="7"/>
        <v>45.115538173225779</v>
      </c>
      <c r="P65" s="9"/>
    </row>
    <row r="66" spans="1:119">
      <c r="A66" s="12"/>
      <c r="B66" s="25">
        <v>362</v>
      </c>
      <c r="C66" s="20" t="s">
        <v>68</v>
      </c>
      <c r="D66" s="46">
        <v>122719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122719</v>
      </c>
      <c r="O66" s="47">
        <f t="shared" si="7"/>
        <v>3.3330345745403189</v>
      </c>
      <c r="P66" s="9"/>
    </row>
    <row r="67" spans="1:119">
      <c r="A67" s="12"/>
      <c r="B67" s="25">
        <v>364</v>
      </c>
      <c r="C67" s="20" t="s">
        <v>124</v>
      </c>
      <c r="D67" s="46">
        <v>9655</v>
      </c>
      <c r="E67" s="46">
        <v>0</v>
      </c>
      <c r="F67" s="46">
        <v>0</v>
      </c>
      <c r="G67" s="46">
        <v>520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10175</v>
      </c>
      <c r="O67" s="47">
        <f t="shared" si="7"/>
        <v>0.27635188353839052</v>
      </c>
      <c r="P67" s="9"/>
    </row>
    <row r="68" spans="1:119">
      <c r="A68" s="12"/>
      <c r="B68" s="25">
        <v>366</v>
      </c>
      <c r="C68" s="20" t="s">
        <v>70</v>
      </c>
      <c r="D68" s="46">
        <v>16250</v>
      </c>
      <c r="E68" s="46">
        <v>49373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65623</v>
      </c>
      <c r="O68" s="47">
        <f t="shared" si="7"/>
        <v>1.7823134794535429</v>
      </c>
      <c r="P68" s="9"/>
    </row>
    <row r="69" spans="1:119">
      <c r="A69" s="12"/>
      <c r="B69" s="25">
        <v>368</v>
      </c>
      <c r="C69" s="20" t="s">
        <v>71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1384868</v>
      </c>
      <c r="L69" s="46">
        <v>0</v>
      </c>
      <c r="M69" s="46">
        <v>0</v>
      </c>
      <c r="N69" s="46">
        <f t="shared" si="13"/>
        <v>1384868</v>
      </c>
      <c r="O69" s="47">
        <f t="shared" ref="O69:O75" si="14">(N69/O$77)</f>
        <v>37.612862924033784</v>
      </c>
      <c r="P69" s="9"/>
    </row>
    <row r="70" spans="1:119">
      <c r="A70" s="12"/>
      <c r="B70" s="25">
        <v>369.9</v>
      </c>
      <c r="C70" s="20" t="s">
        <v>72</v>
      </c>
      <c r="D70" s="46">
        <v>175556</v>
      </c>
      <c r="E70" s="46">
        <v>0</v>
      </c>
      <c r="F70" s="46">
        <v>0</v>
      </c>
      <c r="G70" s="46">
        <v>0</v>
      </c>
      <c r="H70" s="46">
        <v>0</v>
      </c>
      <c r="I70" s="46">
        <v>179251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354807</v>
      </c>
      <c r="O70" s="47">
        <f t="shared" si="14"/>
        <v>9.6365191884624792</v>
      </c>
      <c r="P70" s="9"/>
    </row>
    <row r="71" spans="1:119" ht="15.75">
      <c r="A71" s="29" t="s">
        <v>49</v>
      </c>
      <c r="B71" s="30"/>
      <c r="C71" s="31"/>
      <c r="D71" s="32">
        <f t="shared" ref="D71:M71" si="15">SUM(D72:D74)</f>
        <v>2025439</v>
      </c>
      <c r="E71" s="32">
        <f t="shared" si="15"/>
        <v>93148</v>
      </c>
      <c r="F71" s="32">
        <f t="shared" si="15"/>
        <v>2302692</v>
      </c>
      <c r="G71" s="32">
        <f t="shared" si="15"/>
        <v>3987246</v>
      </c>
      <c r="H71" s="32">
        <f t="shared" si="15"/>
        <v>0</v>
      </c>
      <c r="I71" s="32">
        <f t="shared" si="15"/>
        <v>2502999</v>
      </c>
      <c r="J71" s="32">
        <f t="shared" si="15"/>
        <v>902903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>SUM(D71:M71)</f>
        <v>11814427</v>
      </c>
      <c r="O71" s="45">
        <f t="shared" si="14"/>
        <v>320.87854097069447</v>
      </c>
      <c r="P71" s="9"/>
    </row>
    <row r="72" spans="1:119">
      <c r="A72" s="12"/>
      <c r="B72" s="25">
        <v>381</v>
      </c>
      <c r="C72" s="20" t="s">
        <v>73</v>
      </c>
      <c r="D72" s="46">
        <v>2025439</v>
      </c>
      <c r="E72" s="46">
        <v>93148</v>
      </c>
      <c r="F72" s="46">
        <v>2302692</v>
      </c>
      <c r="G72" s="46">
        <v>3256988</v>
      </c>
      <c r="H72" s="46">
        <v>0</v>
      </c>
      <c r="I72" s="46">
        <v>0</v>
      </c>
      <c r="J72" s="46">
        <v>902903</v>
      </c>
      <c r="K72" s="46">
        <v>0</v>
      </c>
      <c r="L72" s="46">
        <v>0</v>
      </c>
      <c r="M72" s="46">
        <v>0</v>
      </c>
      <c r="N72" s="46">
        <f>SUM(D72:M72)</f>
        <v>8581170</v>
      </c>
      <c r="O72" s="47">
        <f t="shared" si="14"/>
        <v>233.06363562291207</v>
      </c>
      <c r="P72" s="9"/>
    </row>
    <row r="73" spans="1:119">
      <c r="A73" s="12"/>
      <c r="B73" s="25">
        <v>384</v>
      </c>
      <c r="C73" s="20" t="s">
        <v>74</v>
      </c>
      <c r="D73" s="46">
        <v>0</v>
      </c>
      <c r="E73" s="46">
        <v>0</v>
      </c>
      <c r="F73" s="46">
        <v>0</v>
      </c>
      <c r="G73" s="46">
        <v>730258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730258</v>
      </c>
      <c r="O73" s="47">
        <f t="shared" si="14"/>
        <v>19.833727151742305</v>
      </c>
      <c r="P73" s="9"/>
    </row>
    <row r="74" spans="1:119" ht="15.75" thickBot="1">
      <c r="A74" s="12"/>
      <c r="B74" s="25">
        <v>389.7</v>
      </c>
      <c r="C74" s="20" t="s">
        <v>131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2502999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2502999</v>
      </c>
      <c r="O74" s="47">
        <f t="shared" si="14"/>
        <v>67.981178196040091</v>
      </c>
      <c r="P74" s="9"/>
    </row>
    <row r="75" spans="1:119" ht="16.5" thickBot="1">
      <c r="A75" s="14" t="s">
        <v>60</v>
      </c>
      <c r="B75" s="23"/>
      <c r="C75" s="22"/>
      <c r="D75" s="15">
        <f t="shared" ref="D75:M75" si="16">SUM(D5,D15,D30,D40,D53,D61,D71)</f>
        <v>25674937</v>
      </c>
      <c r="E75" s="15">
        <f t="shared" si="16"/>
        <v>7665062</v>
      </c>
      <c r="F75" s="15">
        <f t="shared" si="16"/>
        <v>2803612</v>
      </c>
      <c r="G75" s="15">
        <f t="shared" si="16"/>
        <v>6021926</v>
      </c>
      <c r="H75" s="15">
        <f t="shared" si="16"/>
        <v>0</v>
      </c>
      <c r="I75" s="15">
        <f t="shared" si="16"/>
        <v>14873616</v>
      </c>
      <c r="J75" s="15">
        <f t="shared" si="16"/>
        <v>3620266</v>
      </c>
      <c r="K75" s="15">
        <f t="shared" si="16"/>
        <v>2262367</v>
      </c>
      <c r="L75" s="15">
        <f t="shared" si="16"/>
        <v>0</v>
      </c>
      <c r="M75" s="15">
        <f t="shared" si="16"/>
        <v>0</v>
      </c>
      <c r="N75" s="15">
        <f>SUM(D75:M75)</f>
        <v>62921786</v>
      </c>
      <c r="O75" s="38">
        <f t="shared" si="14"/>
        <v>1708.9488036068335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120" t="s">
        <v>135</v>
      </c>
      <c r="M77" s="120"/>
      <c r="N77" s="120"/>
      <c r="O77" s="43">
        <v>36819</v>
      </c>
    </row>
    <row r="78" spans="1:119">
      <c r="A78" s="121"/>
      <c r="B78" s="98"/>
      <c r="C78" s="98"/>
      <c r="D78" s="98"/>
      <c r="E78" s="98"/>
      <c r="F78" s="98"/>
      <c r="G78" s="98"/>
      <c r="H78" s="98"/>
      <c r="I78" s="98"/>
      <c r="J78" s="98"/>
      <c r="K78" s="98"/>
      <c r="L78" s="98"/>
      <c r="M78" s="98"/>
      <c r="N78" s="98"/>
      <c r="O78" s="99"/>
    </row>
    <row r="79" spans="1:119" ht="15.75" customHeight="1" thickBot="1">
      <c r="A79" s="122" t="s">
        <v>90</v>
      </c>
      <c r="B79" s="101"/>
      <c r="C79" s="101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2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2025-04-22T21:40:42Z</cp:lastPrinted>
  <dcterms:created xsi:type="dcterms:W3CDTF">2000-08-31T21:26:31Z</dcterms:created>
  <dcterms:modified xsi:type="dcterms:W3CDTF">2025-04-22T21:40:46Z</dcterms:modified>
</cp:coreProperties>
</file>