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7" documentId="11_D7C8F700D03199FA60F3DF9A30AFB7982CFAD73E" xr6:coauthVersionLast="47" xr6:coauthVersionMax="47" xr10:uidLastSave="{71C3E01A-E792-4E7B-81D5-E6E7D525159F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'2008'!$A$1:$O$28</definedName>
    <definedName name="_xlnm.Print_Area" localSheetId="14">'2009'!$A$1:$O$27</definedName>
    <definedName name="_xlnm.Print_Area" localSheetId="13">'2010'!$A$1:$O$27</definedName>
    <definedName name="_xlnm.Print_Area" localSheetId="12">'2011'!$A$1:$O$28</definedName>
    <definedName name="_xlnm.Print_Area" localSheetId="11">'2012'!$A$1:$O$26</definedName>
    <definedName name="_xlnm.Print_Area" localSheetId="10">'2013'!$A$1:$O$29</definedName>
    <definedName name="_xlnm.Print_Area" localSheetId="9">'2014'!$A$1:$O$29</definedName>
    <definedName name="_xlnm.Print_Area" localSheetId="8">'2015'!$A$1:$O$26</definedName>
    <definedName name="_xlnm.Print_Area" localSheetId="7">'2016'!$A$1:$O$24</definedName>
    <definedName name="_xlnm.Print_Area" localSheetId="6">'2017'!$A$1:$O$28</definedName>
    <definedName name="_xlnm.Print_Area" localSheetId="5">'2018'!$A$1:$O$27</definedName>
    <definedName name="_xlnm.Print_Area" localSheetId="4">'2019'!$A$1:$O$27</definedName>
    <definedName name="_xlnm.Print_Area" localSheetId="3">'2020'!$A$1:$O$29</definedName>
    <definedName name="_xlnm.Print_Area" localSheetId="2">'2021'!$A$1:$P$29</definedName>
    <definedName name="_xlnm.Print_Area" localSheetId="1">'2022'!$A$1:$P$26</definedName>
    <definedName name="_xlnm.Print_Area" localSheetId="0">'2023'!$A$1:$P$27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48" l="1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9" i="48" l="1"/>
  <c r="P9" i="48" s="1"/>
  <c r="O5" i="48"/>
  <c r="P5" i="48" s="1"/>
  <c r="O11" i="48"/>
  <c r="P11" i="48" s="1"/>
  <c r="E23" i="48"/>
  <c r="O16" i="48"/>
  <c r="P16" i="48" s="1"/>
  <c r="O18" i="48"/>
  <c r="P18" i="48" s="1"/>
  <c r="G23" i="48"/>
  <c r="N23" i="48"/>
  <c r="H23" i="48"/>
  <c r="I23" i="48"/>
  <c r="O20" i="48"/>
  <c r="P20" i="48" s="1"/>
  <c r="M23" i="48"/>
  <c r="K23" i="48"/>
  <c r="L23" i="48"/>
  <c r="O14" i="48"/>
  <c r="P14" i="48" s="1"/>
  <c r="F23" i="48"/>
  <c r="J23" i="48"/>
  <c r="D23" i="48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E22" i="47" s="1"/>
  <c r="D5" i="47"/>
  <c r="O23" i="48" l="1"/>
  <c r="P23" i="48" s="1"/>
  <c r="G22" i="47"/>
  <c r="F22" i="47"/>
  <c r="L22" i="47"/>
  <c r="J22" i="47"/>
  <c r="D22" i="47"/>
  <c r="H22" i="47"/>
  <c r="I22" i="47"/>
  <c r="K22" i="47"/>
  <c r="M22" i="47"/>
  <c r="N22" i="47"/>
  <c r="O15" i="47"/>
  <c r="P15" i="47" s="1"/>
  <c r="O19" i="47"/>
  <c r="P19" i="47" s="1"/>
  <c r="O17" i="47"/>
  <c r="P17" i="47" s="1"/>
  <c r="O11" i="47"/>
  <c r="P11" i="47" s="1"/>
  <c r="O9" i="47"/>
  <c r="P9" i="47" s="1"/>
  <c r="O5" i="47"/>
  <c r="P5" i="47" s="1"/>
  <c r="O24" i="46"/>
  <c r="P24" i="46" s="1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 s="1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 s="1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N10" i="46"/>
  <c r="M10" i="46"/>
  <c r="L10" i="46"/>
  <c r="K10" i="46"/>
  <c r="J10" i="46"/>
  <c r="I10" i="46"/>
  <c r="H10" i="46"/>
  <c r="G10" i="46"/>
  <c r="F10" i="46"/>
  <c r="E10" i="46"/>
  <c r="D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 s="1"/>
  <c r="N21" i="45"/>
  <c r="O21" i="45" s="1"/>
  <c r="M20" i="45"/>
  <c r="M25" i="45" s="1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G18" i="45"/>
  <c r="G25" i="45" s="1"/>
  <c r="F18" i="45"/>
  <c r="F25" i="45" s="1"/>
  <c r="E18" i="45"/>
  <c r="D18" i="45"/>
  <c r="D25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/>
  <c r="M13" i="45"/>
  <c r="L13" i="45"/>
  <c r="L25" i="45" s="1"/>
  <c r="K13" i="45"/>
  <c r="J13" i="45"/>
  <c r="I13" i="45"/>
  <c r="I25" i="45" s="1"/>
  <c r="H13" i="45"/>
  <c r="N13" i="45" s="1"/>
  <c r="O13" i="45" s="1"/>
  <c r="G13" i="45"/>
  <c r="F13" i="45"/>
  <c r="E13" i="45"/>
  <c r="D13" i="45"/>
  <c r="N12" i="45"/>
  <c r="O12" i="45" s="1"/>
  <c r="M11" i="45"/>
  <c r="L11" i="45"/>
  <c r="K11" i="45"/>
  <c r="J11" i="45"/>
  <c r="I11" i="45"/>
  <c r="H11" i="45"/>
  <c r="G11" i="45"/>
  <c r="F11" i="45"/>
  <c r="E11" i="45"/>
  <c r="E25" i="45" s="1"/>
  <c r="D11" i="45"/>
  <c r="N11" i="45" s="1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K25" i="45" s="1"/>
  <c r="J5" i="45"/>
  <c r="J25" i="45" s="1"/>
  <c r="I5" i="45"/>
  <c r="H5" i="45"/>
  <c r="G5" i="45"/>
  <c r="F5" i="45"/>
  <c r="E5" i="45"/>
  <c r="D5" i="45"/>
  <c r="N5" i="45" s="1"/>
  <c r="O5" i="45" s="1"/>
  <c r="N22" i="44"/>
  <c r="O22" i="44"/>
  <c r="N21" i="44"/>
  <c r="O21" i="44" s="1"/>
  <c r="M20" i="44"/>
  <c r="N20" i="44" s="1"/>
  <c r="O20" i="44" s="1"/>
  <c r="L20" i="44"/>
  <c r="K20" i="44"/>
  <c r="J20" i="44"/>
  <c r="I20" i="44"/>
  <c r="H20" i="44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6" i="44" s="1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G23" i="44" s="1"/>
  <c r="F13" i="44"/>
  <c r="E13" i="44"/>
  <c r="D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N5" i="44" s="1"/>
  <c r="O5" i="44" s="1"/>
  <c r="D5" i="44"/>
  <c r="N22" i="43"/>
  <c r="O22" i="43"/>
  <c r="N21" i="43"/>
  <c r="O21" i="43"/>
  <c r="M20" i="43"/>
  <c r="L20" i="43"/>
  <c r="K20" i="43"/>
  <c r="N20" i="43" s="1"/>
  <c r="O20" i="43" s="1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8" i="43" s="1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N12" i="43" s="1"/>
  <c r="O12" i="43" s="1"/>
  <c r="H12" i="43"/>
  <c r="G12" i="43"/>
  <c r="F12" i="43"/>
  <c r="E12" i="43"/>
  <c r="D12" i="43"/>
  <c r="N11" i="43"/>
  <c r="O11" i="43" s="1"/>
  <c r="M10" i="43"/>
  <c r="L10" i="43"/>
  <c r="K10" i="43"/>
  <c r="J10" i="43"/>
  <c r="I10" i="43"/>
  <c r="H10" i="43"/>
  <c r="G10" i="43"/>
  <c r="G23" i="43" s="1"/>
  <c r="F10" i="43"/>
  <c r="E10" i="43"/>
  <c r="D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3" i="42"/>
  <c r="O23" i="42"/>
  <c r="M22" i="42"/>
  <c r="L22" i="42"/>
  <c r="K22" i="42"/>
  <c r="J22" i="42"/>
  <c r="I22" i="42"/>
  <c r="H22" i="42"/>
  <c r="H24" i="42" s="1"/>
  <c r="G22" i="42"/>
  <c r="F22" i="42"/>
  <c r="E22" i="42"/>
  <c r="D22" i="42"/>
  <c r="N21" i="42"/>
  <c r="O21" i="42" s="1"/>
  <c r="N20" i="42"/>
  <c r="O20" i="42"/>
  <c r="M19" i="42"/>
  <c r="L19" i="42"/>
  <c r="K19" i="42"/>
  <c r="J19" i="42"/>
  <c r="I19" i="42"/>
  <c r="H19" i="42"/>
  <c r="G19" i="42"/>
  <c r="F19" i="42"/>
  <c r="E19" i="42"/>
  <c r="D19" i="42"/>
  <c r="N19" i="42" s="1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N15" i="42" s="1"/>
  <c r="O15" i="42" s="1"/>
  <c r="E15" i="42"/>
  <c r="D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 s="1"/>
  <c r="M10" i="42"/>
  <c r="L10" i="42"/>
  <c r="K10" i="42"/>
  <c r="J10" i="42"/>
  <c r="N10" i="42" s="1"/>
  <c r="O10" i="42" s="1"/>
  <c r="I10" i="42"/>
  <c r="H10" i="42"/>
  <c r="G10" i="42"/>
  <c r="F10" i="42"/>
  <c r="E10" i="42"/>
  <c r="D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J24" i="42" s="1"/>
  <c r="I5" i="42"/>
  <c r="I24" i="42" s="1"/>
  <c r="H5" i="42"/>
  <c r="G5" i="42"/>
  <c r="G24" i="42" s="1"/>
  <c r="F5" i="42"/>
  <c r="E5" i="42"/>
  <c r="N5" i="42" s="1"/>
  <c r="O5" i="42" s="1"/>
  <c r="D5" i="42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M10" i="41"/>
  <c r="L10" i="41"/>
  <c r="K10" i="41"/>
  <c r="K20" i="41" s="1"/>
  <c r="J10" i="41"/>
  <c r="I10" i="41"/>
  <c r="H10" i="41"/>
  <c r="G10" i="41"/>
  <c r="F10" i="41"/>
  <c r="N10" i="41" s="1"/>
  <c r="O10" i="41" s="1"/>
  <c r="E10" i="41"/>
  <c r="D10" i="41"/>
  <c r="N9" i="41"/>
  <c r="O9" i="41"/>
  <c r="N8" i="41"/>
  <c r="O8" i="41"/>
  <c r="N7" i="41"/>
  <c r="O7" i="41" s="1"/>
  <c r="N6" i="41"/>
  <c r="O6" i="41" s="1"/>
  <c r="M5" i="41"/>
  <c r="M20" i="41" s="1"/>
  <c r="L5" i="41"/>
  <c r="K5" i="41"/>
  <c r="J5" i="41"/>
  <c r="J20" i="41" s="1"/>
  <c r="I5" i="41"/>
  <c r="H5" i="41"/>
  <c r="G5" i="41"/>
  <c r="F5" i="41"/>
  <c r="E5" i="41"/>
  <c r="N5" i="41" s="1"/>
  <c r="O5" i="41" s="1"/>
  <c r="D5" i="4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10" i="40" s="1"/>
  <c r="O10" i="40" s="1"/>
  <c r="N9" i="40"/>
  <c r="O9" i="40" s="1"/>
  <c r="N8" i="40"/>
  <c r="O8" i="40" s="1"/>
  <c r="N7" i="40"/>
  <c r="O7" i="40" s="1"/>
  <c r="N6" i="40"/>
  <c r="O6" i="40"/>
  <c r="M5" i="40"/>
  <c r="L5" i="40"/>
  <c r="L22" i="40" s="1"/>
  <c r="K5" i="40"/>
  <c r="J5" i="40"/>
  <c r="I5" i="40"/>
  <c r="H5" i="40"/>
  <c r="H22" i="40" s="1"/>
  <c r="G5" i="40"/>
  <c r="F5" i="40"/>
  <c r="E5" i="40"/>
  <c r="D5" i="40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M18" i="39"/>
  <c r="L18" i="39"/>
  <c r="K18" i="39"/>
  <c r="J18" i="39"/>
  <c r="I18" i="39"/>
  <c r="H18" i="39"/>
  <c r="G18" i="39"/>
  <c r="G25" i="39" s="1"/>
  <c r="F18" i="39"/>
  <c r="E18" i="39"/>
  <c r="D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/>
  <c r="M12" i="39"/>
  <c r="L12" i="39"/>
  <c r="L25" i="39" s="1"/>
  <c r="K12" i="39"/>
  <c r="J12" i="39"/>
  <c r="J25" i="39" s="1"/>
  <c r="I12" i="39"/>
  <c r="H12" i="39"/>
  <c r="G12" i="39"/>
  <c r="F12" i="39"/>
  <c r="E12" i="39"/>
  <c r="D12" i="39"/>
  <c r="N11" i="39"/>
  <c r="O11" i="39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M16" i="38"/>
  <c r="L16" i="38"/>
  <c r="K16" i="38"/>
  <c r="J16" i="38"/>
  <c r="I16" i="38"/>
  <c r="H16" i="38"/>
  <c r="G16" i="38"/>
  <c r="F16" i="38"/>
  <c r="E16" i="38"/>
  <c r="E25" i="38" s="1"/>
  <c r="D16" i="38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N8" i="38"/>
  <c r="O8" i="38" s="1"/>
  <c r="N7" i="38"/>
  <c r="O7" i="38" s="1"/>
  <c r="N6" i="38"/>
  <c r="O6" i="38" s="1"/>
  <c r="M5" i="38"/>
  <c r="L5" i="38"/>
  <c r="L25" i="38" s="1"/>
  <c r="K5" i="38"/>
  <c r="K25" i="38" s="1"/>
  <c r="J5" i="38"/>
  <c r="I5" i="38"/>
  <c r="H5" i="38"/>
  <c r="G5" i="38"/>
  <c r="F5" i="38"/>
  <c r="E5" i="38"/>
  <c r="D5" i="38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M10" i="37"/>
  <c r="L10" i="37"/>
  <c r="K10" i="37"/>
  <c r="J10" i="37"/>
  <c r="I10" i="37"/>
  <c r="H10" i="37"/>
  <c r="G10" i="37"/>
  <c r="F10" i="37"/>
  <c r="E10" i="37"/>
  <c r="E24" i="37" s="1"/>
  <c r="D10" i="37"/>
  <c r="N9" i="37"/>
  <c r="O9" i="37" s="1"/>
  <c r="N8" i="37"/>
  <c r="O8" i="37" s="1"/>
  <c r="N7" i="37"/>
  <c r="O7" i="37" s="1"/>
  <c r="N6" i="37"/>
  <c r="O6" i="37" s="1"/>
  <c r="M5" i="37"/>
  <c r="M24" i="37" s="1"/>
  <c r="L5" i="37"/>
  <c r="K5" i="37"/>
  <c r="J5" i="37"/>
  <c r="J24" i="37"/>
  <c r="I5" i="37"/>
  <c r="H5" i="37"/>
  <c r="G5" i="37"/>
  <c r="F5" i="37"/>
  <c r="E5" i="37"/>
  <c r="D5" i="37"/>
  <c r="D5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9" i="36"/>
  <c r="O9" i="36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G22" i="36" s="1"/>
  <c r="F5" i="36"/>
  <c r="E5" i="36"/>
  <c r="N23" i="35"/>
  <c r="O23" i="35"/>
  <c r="M22" i="35"/>
  <c r="L22" i="35"/>
  <c r="K22" i="35"/>
  <c r="J22" i="35"/>
  <c r="I22" i="35"/>
  <c r="H22" i="35"/>
  <c r="G22" i="35"/>
  <c r="F22" i="35"/>
  <c r="E22" i="35"/>
  <c r="D22" i="35"/>
  <c r="N21" i="35"/>
  <c r="O21" i="35"/>
  <c r="M20" i="35"/>
  <c r="L20" i="35"/>
  <c r="K20" i="35"/>
  <c r="J20" i="35"/>
  <c r="I20" i="35"/>
  <c r="H20" i="35"/>
  <c r="H24" i="35" s="1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J24" i="35" s="1"/>
  <c r="I5" i="35"/>
  <c r="H5" i="35"/>
  <c r="G5" i="35"/>
  <c r="F5" i="35"/>
  <c r="E5" i="35"/>
  <c r="D5" i="35"/>
  <c r="D5" i="34"/>
  <c r="D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/>
  <c r="M18" i="34"/>
  <c r="L18" i="34"/>
  <c r="K18" i="34"/>
  <c r="J18" i="34"/>
  <c r="I18" i="34"/>
  <c r="H18" i="34"/>
  <c r="G18" i="34"/>
  <c r="F18" i="34"/>
  <c r="E18" i="34"/>
  <c r="D18" i="34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F23" i="34" s="1"/>
  <c r="E13" i="34"/>
  <c r="E23" i="34" s="1"/>
  <c r="D13" i="34"/>
  <c r="N12" i="34"/>
  <c r="O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10" i="34" s="1"/>
  <c r="O10" i="34" s="1"/>
  <c r="N9" i="34"/>
  <c r="O9" i="34" s="1"/>
  <c r="N8" i="34"/>
  <c r="O8" i="34" s="1"/>
  <c r="N7" i="34"/>
  <c r="O7" i="34" s="1"/>
  <c r="N6" i="34"/>
  <c r="O6" i="34" s="1"/>
  <c r="M5" i="34"/>
  <c r="L5" i="34"/>
  <c r="L23" i="34" s="1"/>
  <c r="K5" i="34"/>
  <c r="J5" i="34"/>
  <c r="I5" i="34"/>
  <c r="H5" i="34"/>
  <c r="G5" i="34"/>
  <c r="F5" i="34"/>
  <c r="E5" i="34"/>
  <c r="N17" i="33"/>
  <c r="O17" i="33"/>
  <c r="N14" i="33"/>
  <c r="O14" i="33"/>
  <c r="N15" i="33"/>
  <c r="O15" i="33" s="1"/>
  <c r="E16" i="33"/>
  <c r="F16" i="33"/>
  <c r="G16" i="33"/>
  <c r="H16" i="33"/>
  <c r="I16" i="33"/>
  <c r="J16" i="33"/>
  <c r="K16" i="33"/>
  <c r="L16" i="33"/>
  <c r="M16" i="33"/>
  <c r="D16" i="33"/>
  <c r="E13" i="33"/>
  <c r="F13" i="33"/>
  <c r="G13" i="33"/>
  <c r="H13" i="33"/>
  <c r="I13" i="33"/>
  <c r="J13" i="33"/>
  <c r="K13" i="33"/>
  <c r="L13" i="33"/>
  <c r="M13" i="33"/>
  <c r="D13" i="33"/>
  <c r="E10" i="33"/>
  <c r="F10" i="33"/>
  <c r="G10" i="33"/>
  <c r="H10" i="33"/>
  <c r="I10" i="33"/>
  <c r="I23" i="33" s="1"/>
  <c r="J10" i="33"/>
  <c r="K10" i="33"/>
  <c r="L10" i="33"/>
  <c r="L23" i="33" s="1"/>
  <c r="M10" i="33"/>
  <c r="D10" i="33"/>
  <c r="E5" i="33"/>
  <c r="F5" i="33"/>
  <c r="G5" i="33"/>
  <c r="H5" i="33"/>
  <c r="H23" i="33" s="1"/>
  <c r="I5" i="33"/>
  <c r="N5" i="33" s="1"/>
  <c r="O5" i="33" s="1"/>
  <c r="J5" i="33"/>
  <c r="K5" i="33"/>
  <c r="L5" i="33"/>
  <c r="M5" i="33"/>
  <c r="D5" i="33"/>
  <c r="N22" i="33"/>
  <c r="O22" i="33"/>
  <c r="N21" i="33"/>
  <c r="O21" i="33"/>
  <c r="E20" i="33"/>
  <c r="F20" i="33"/>
  <c r="F23" i="33" s="1"/>
  <c r="G20" i="33"/>
  <c r="H20" i="33"/>
  <c r="I20" i="33"/>
  <c r="J20" i="33"/>
  <c r="K20" i="33"/>
  <c r="L20" i="33"/>
  <c r="M20" i="33"/>
  <c r="D20" i="33"/>
  <c r="E18" i="33"/>
  <c r="F18" i="33"/>
  <c r="G18" i="33"/>
  <c r="H18" i="33"/>
  <c r="I18" i="33"/>
  <c r="J18" i="33"/>
  <c r="K18" i="33"/>
  <c r="L18" i="33"/>
  <c r="M18" i="33"/>
  <c r="D18" i="33"/>
  <c r="N19" i="33"/>
  <c r="O19" i="33" s="1"/>
  <c r="N11" i="33"/>
  <c r="O11" i="33" s="1"/>
  <c r="N12" i="33"/>
  <c r="O12" i="33"/>
  <c r="N7" i="33"/>
  <c r="O7" i="33"/>
  <c r="N8" i="33"/>
  <c r="O8" i="33"/>
  <c r="N9" i="33"/>
  <c r="O9" i="33" s="1"/>
  <c r="N6" i="33"/>
  <c r="O6" i="33" s="1"/>
  <c r="F25" i="39"/>
  <c r="N16" i="39"/>
  <c r="O16" i="39" s="1"/>
  <c r="H25" i="39"/>
  <c r="N12" i="39"/>
  <c r="O12" i="39" s="1"/>
  <c r="M24" i="42"/>
  <c r="L24" i="42"/>
  <c r="F24" i="42"/>
  <c r="N20" i="33" l="1"/>
  <c r="O20" i="33" s="1"/>
  <c r="N10" i="36"/>
  <c r="O10" i="36" s="1"/>
  <c r="E23" i="43"/>
  <c r="E23" i="44"/>
  <c r="N18" i="45"/>
  <c r="O18" i="45" s="1"/>
  <c r="J23" i="34"/>
  <c r="M25" i="38"/>
  <c r="F23" i="43"/>
  <c r="E24" i="42"/>
  <c r="N24" i="42" s="1"/>
  <c r="O24" i="42" s="1"/>
  <c r="D23" i="33"/>
  <c r="N13" i="34"/>
  <c r="O13" i="34" s="1"/>
  <c r="I25" i="38"/>
  <c r="F25" i="38"/>
  <c r="N17" i="40"/>
  <c r="O17" i="40" s="1"/>
  <c r="N12" i="41"/>
  <c r="O12" i="41" s="1"/>
  <c r="N15" i="36"/>
  <c r="O15" i="36" s="1"/>
  <c r="N16" i="33"/>
  <c r="O16" i="33" s="1"/>
  <c r="N20" i="34"/>
  <c r="O20" i="34" s="1"/>
  <c r="K24" i="37"/>
  <c r="M22" i="40"/>
  <c r="N22" i="42"/>
  <c r="O22" i="42" s="1"/>
  <c r="N12" i="36"/>
  <c r="O12" i="36" s="1"/>
  <c r="M22" i="36"/>
  <c r="J25" i="38"/>
  <c r="D23" i="43"/>
  <c r="N11" i="44"/>
  <c r="O11" i="44" s="1"/>
  <c r="L24" i="37"/>
  <c r="D24" i="42"/>
  <c r="F23" i="44"/>
  <c r="N16" i="45"/>
  <c r="O16" i="45" s="1"/>
  <c r="I22" i="40"/>
  <c r="G24" i="37"/>
  <c r="D22" i="40"/>
  <c r="N22" i="40" s="1"/>
  <c r="O22" i="40" s="1"/>
  <c r="N22" i="35"/>
  <c r="O22" i="35" s="1"/>
  <c r="J22" i="36"/>
  <c r="N18" i="33"/>
  <c r="O18" i="33" s="1"/>
  <c r="J23" i="33"/>
  <c r="I24" i="37"/>
  <c r="N5" i="36"/>
  <c r="O5" i="36" s="1"/>
  <c r="H25" i="45"/>
  <c r="N25" i="45" s="1"/>
  <c r="O25" i="45" s="1"/>
  <c r="E20" i="41"/>
  <c r="D20" i="41"/>
  <c r="H23" i="43"/>
  <c r="H23" i="44"/>
  <c r="N20" i="45"/>
  <c r="O20" i="45" s="1"/>
  <c r="K24" i="42"/>
  <c r="N13" i="44"/>
  <c r="O13" i="44" s="1"/>
  <c r="F20" i="41"/>
  <c r="I23" i="43"/>
  <c r="N10" i="38"/>
  <c r="O10" i="38" s="1"/>
  <c r="G20" i="41"/>
  <c r="G23" i="33"/>
  <c r="K23" i="34"/>
  <c r="N5" i="39"/>
  <c r="O5" i="39" s="1"/>
  <c r="I25" i="39"/>
  <c r="H20" i="41"/>
  <c r="N20" i="41" s="1"/>
  <c r="O20" i="41" s="1"/>
  <c r="K23" i="43"/>
  <c r="J23" i="43"/>
  <c r="K23" i="44"/>
  <c r="J23" i="44"/>
  <c r="N5" i="35"/>
  <c r="O5" i="35" s="1"/>
  <c r="K24" i="35"/>
  <c r="D22" i="36"/>
  <c r="G25" i="38"/>
  <c r="K25" i="39"/>
  <c r="N15" i="40"/>
  <c r="O15" i="40" s="1"/>
  <c r="L23" i="43"/>
  <c r="L23" i="44"/>
  <c r="K22" i="40"/>
  <c r="N10" i="37"/>
  <c r="O10" i="37" s="1"/>
  <c r="N18" i="38"/>
  <c r="O18" i="38" s="1"/>
  <c r="I23" i="44"/>
  <c r="N5" i="34"/>
  <c r="O5" i="34" s="1"/>
  <c r="M24" i="35"/>
  <c r="E23" i="33"/>
  <c r="G24" i="35"/>
  <c r="N23" i="38"/>
  <c r="O23" i="38" s="1"/>
  <c r="M23" i="44"/>
  <c r="J22" i="40"/>
  <c r="M23" i="34"/>
  <c r="N5" i="37"/>
  <c r="O5" i="37" s="1"/>
  <c r="N5" i="38"/>
  <c r="O5" i="38" s="1"/>
  <c r="H25" i="38"/>
  <c r="E25" i="39"/>
  <c r="N13" i="33"/>
  <c r="O13" i="33" s="1"/>
  <c r="I23" i="34"/>
  <c r="N16" i="34"/>
  <c r="O16" i="34" s="1"/>
  <c r="N15" i="35"/>
  <c r="O15" i="35" s="1"/>
  <c r="F24" i="37"/>
  <c r="N19" i="40"/>
  <c r="O19" i="40" s="1"/>
  <c r="N17" i="42"/>
  <c r="O17" i="42" s="1"/>
  <c r="O22" i="47"/>
  <c r="P22" i="47" s="1"/>
  <c r="O21" i="46"/>
  <c r="P21" i="46" s="1"/>
  <c r="O23" i="46"/>
  <c r="P23" i="46" s="1"/>
  <c r="D25" i="46"/>
  <c r="O12" i="46"/>
  <c r="P12" i="46" s="1"/>
  <c r="G25" i="46"/>
  <c r="K25" i="46"/>
  <c r="E25" i="46"/>
  <c r="O10" i="46"/>
  <c r="P10" i="46" s="1"/>
  <c r="I25" i="46"/>
  <c r="M25" i="46"/>
  <c r="L25" i="46"/>
  <c r="O5" i="46"/>
  <c r="P5" i="46" s="1"/>
  <c r="H25" i="46"/>
  <c r="N25" i="46"/>
  <c r="H23" i="34"/>
  <c r="N23" i="34" s="1"/>
  <c r="O23" i="34" s="1"/>
  <c r="H22" i="36"/>
  <c r="N10" i="33"/>
  <c r="O10" i="33" s="1"/>
  <c r="G23" i="34"/>
  <c r="I22" i="36"/>
  <c r="N19" i="37"/>
  <c r="O19" i="37" s="1"/>
  <c r="N20" i="39"/>
  <c r="O20" i="39" s="1"/>
  <c r="N23" i="39"/>
  <c r="O23" i="39" s="1"/>
  <c r="I20" i="41"/>
  <c r="I24" i="35"/>
  <c r="H24" i="37"/>
  <c r="M23" i="43"/>
  <c r="D23" i="44"/>
  <c r="N16" i="38"/>
  <c r="O16" i="38" s="1"/>
  <c r="N18" i="39"/>
  <c r="O18" i="39" s="1"/>
  <c r="N12" i="35"/>
  <c r="O12" i="35" s="1"/>
  <c r="K22" i="36"/>
  <c r="N10" i="43"/>
  <c r="O10" i="43" s="1"/>
  <c r="M23" i="33"/>
  <c r="L22" i="36"/>
  <c r="E22" i="40"/>
  <c r="F22" i="40"/>
  <c r="O17" i="46"/>
  <c r="P17" i="46" s="1"/>
  <c r="N18" i="34"/>
  <c r="O18" i="34" s="1"/>
  <c r="N13" i="37"/>
  <c r="O13" i="37" s="1"/>
  <c r="D25" i="38"/>
  <c r="N25" i="38" s="1"/>
  <c r="O25" i="38" s="1"/>
  <c r="N20" i="35"/>
  <c r="O20" i="35" s="1"/>
  <c r="J25" i="46"/>
  <c r="K23" i="33"/>
  <c r="D24" i="35"/>
  <c r="E22" i="36"/>
  <c r="D24" i="37"/>
  <c r="G22" i="40"/>
  <c r="L24" i="35"/>
  <c r="N5" i="43"/>
  <c r="O5" i="43" s="1"/>
  <c r="N5" i="40"/>
  <c r="O5" i="40" s="1"/>
  <c r="F24" i="35"/>
  <c r="E24" i="35"/>
  <c r="F22" i="36"/>
  <c r="N18" i="36"/>
  <c r="O18" i="36" s="1"/>
  <c r="N20" i="36"/>
  <c r="O20" i="36" s="1"/>
  <c r="M25" i="39"/>
  <c r="O19" i="46"/>
  <c r="P19" i="46" s="1"/>
  <c r="N21" i="37"/>
  <c r="O21" i="37" s="1"/>
  <c r="D25" i="39"/>
  <c r="N10" i="39"/>
  <c r="O10" i="39" s="1"/>
  <c r="L20" i="41"/>
  <c r="F25" i="46"/>
  <c r="N23" i="33" l="1"/>
  <c r="O23" i="33" s="1"/>
  <c r="N23" i="44"/>
  <c r="O23" i="44" s="1"/>
  <c r="N24" i="37"/>
  <c r="O24" i="37" s="1"/>
  <c r="N23" i="43"/>
  <c r="O23" i="43" s="1"/>
  <c r="N22" i="36"/>
  <c r="O22" i="36" s="1"/>
  <c r="O25" i="46"/>
  <c r="P25" i="46" s="1"/>
  <c r="N25" i="39"/>
  <c r="O25" i="39" s="1"/>
  <c r="N24" i="35"/>
  <c r="O24" i="35" s="1"/>
</calcChain>
</file>

<file path=xl/sharedStrings.xml><?xml version="1.0" encoding="utf-8"?>
<sst xmlns="http://schemas.openxmlformats.org/spreadsheetml/2006/main" count="632" uniqueCount="104">
  <si>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</si>
  <si>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</si>
  <si>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</si>
  <si>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</si>
  <si>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</si>
  <si>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</si>
  <si>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</si>
  <si>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</si>
  <si>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</si>
  <si>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</si>
  <si>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</si>
  <si>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Communications Services Taxes</t>
  </si>
  <si>
    <t>Permits, Fees, and Special Assessments</t>
  </si>
  <si>
    <t>Franchise Fee - Electricity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</si>
  <si>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</si>
  <si>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</si>
  <si>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</si>
  <si>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</si>
  <si>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</si>
  <si>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</si>
  <si>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</si>
  <si>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</si>
  <si>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</si>
  <si>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</si>
  <si>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Physical Environment - Water Utility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</si>
  <si>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</si>
  <si>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</si>
  <si>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</si>
  <si>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</si>
  <si>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</si>
  <si>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</si>
  <si>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</si>
  <si>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</si>
  <si>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</si>
  <si>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</si>
  <si>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</si>
  <si>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</si>
  <si>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Otter Creek Revenues Reported by Account Code and Fund Type</t>
  </si>
  <si>
    <t>Local Fiscal Year Ended September 30, 2010</t>
  </si>
  <si>
    <t>Interest and Other Earnings - Dividends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</si>
  <si>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</si>
  <si>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</si>
  <si>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</si>
  <si>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First Local Option Fuel Tax (1 to 6 Cents)</t>
  </si>
  <si>
    <t>Public Safety - Fire Protection</t>
  </si>
  <si>
    <t>Court-Ordered Judgments and Fines - As Decided by County Court Criminal</t>
  </si>
  <si>
    <t>Other Sources</t>
  </si>
  <si>
    <t>Non-Operating - Inter-Fund Group Transfers In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</si>
  <si>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</si>
  <si>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</si>
  <si>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</si>
  <si>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</si>
  <si>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</si>
  <si>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Building Permits</t>
  </si>
  <si>
    <t>2008 Municipal Population:</t>
  </si>
  <si>
    <t>Local Fiscal Year Ended September 30, 2013</t>
  </si>
  <si>
    <t>Communications Services Taxes (Chapter 202, F.S.)</t>
  </si>
  <si>
    <t>Federal Grant - Physical Environment - Water Supply System</t>
  </si>
  <si>
    <t>State Shared Revenues - General Government - Revenue Sharing Proceeds</t>
  </si>
  <si>
    <t>State Shared Revenues - General Government - Local Government Half-Cent Sales Tax</t>
  </si>
  <si>
    <t>Fines - Local Ordinance Violations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</si>
  <si>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</si>
  <si>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</si>
  <si>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</si>
  <si>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</si>
  <si>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</si>
  <si>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</si>
  <si>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</si>
  <si>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</si>
  <si>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Court-Ordered Judgments and Fines - Other Court-Ordered</t>
  </si>
  <si>
    <t>2017 Municipal Population:</t>
  </si>
  <si>
    <t>Local Fiscal Year Ended September 30, 2018</t>
  </si>
  <si>
    <t>Federal Grant - Economic Environment</t>
  </si>
  <si>
    <t>2018 Municipal Population:</t>
  </si>
  <si>
    <t>Local Fiscal Year Ended September 30, 2019</t>
  </si>
  <si>
    <t>Second Local Option Fuel Tax (1 to 5 Cents)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</si>
  <si>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</si>
  <si>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</si>
  <si>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</si>
  <si>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</si>
  <si>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</si>
  <si>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</si>
  <si>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</si>
  <si>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</si>
  <si>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</si>
  <si>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</si>
  <si>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General Taxes</t>
  </si>
  <si>
    <t>Intergovernmental Revenues</t>
  </si>
  <si>
    <t>Federal Grant - General Government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</si>
  <si>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</si>
  <si>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</si>
  <si>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</si>
  <si>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</si>
  <si>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Utility Service Tax - Gas</t>
  </si>
  <si>
    <t>Utility Service Tax - Other</t>
  </si>
  <si>
    <t>State Shared Revenues - General Government - Other General Government</t>
  </si>
  <si>
    <t>Physical Environment - Water / Sewer Combination Utility</t>
  </si>
  <si>
    <t>Other Judgments, Fines, and Forfeits</t>
  </si>
  <si>
    <t>2022 Municipal Population:</t>
  </si>
  <si>
    <t>Local Fiscal Year Ended September 30, 2023</t>
  </si>
  <si>
    <t>State Shared Revenues - Other</t>
  </si>
  <si>
    <t>General Government - Administrative Service Fees</t>
  </si>
  <si>
    <t>Proprietary Non-Operating Sources - Other Non-Operating Sources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</si>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</sst>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989A-F665-4B5F-AA87-BB0612A4DBC1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99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30</v>
      </c>
      <c r="B3" s="108"/>
      <c r="C3" s="109"/>
      <c r="D3" s="113" t="s">
        <v>18</v>
      </c>
      <c r="E3" s="114"/>
      <c r="F3" s="114"/>
      <c r="G3" s="114"/>
      <c r="H3" s="115"/>
      <c r="I3" s="113" t="s">
        <v>19</v>
      </c>
      <c r="J3" s="115"/>
      <c r="K3" s="113" t="s">
        <v>21</v>
      </c>
      <c r="L3" s="114"/>
      <c r="M3" s="115"/>
      <c r="N3" s="49"/>
      <c r="O3" s="50"/>
      <c r="P3" s="116" t="s">
        <v>80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31</v>
      </c>
      <c r="F4" s="52" t="s">
        <v>32</v>
      </c>
      <c r="G4" s="52" t="s">
        <v>33</v>
      </c>
      <c r="H4" s="52" t="s">
        <v>4</v>
      </c>
      <c r="I4" s="52" t="s">
        <v>5</v>
      </c>
      <c r="J4" s="53" t="s">
        <v>34</v>
      </c>
      <c r="K4" s="53" t="s">
        <v>6</v>
      </c>
      <c r="L4" s="53" t="s">
        <v>7</v>
      </c>
      <c r="M4" s="53" t="s">
        <v>81</v>
      </c>
      <c r="N4" s="53" t="s">
        <v>8</v>
      </c>
      <c r="O4" s="53" t="s">
        <v>82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83</v>
      </c>
      <c r="B5" s="57"/>
      <c r="C5" s="57"/>
      <c r="D5" s="58">
        <f>SUM(D6:D8)</f>
        <v>72059</v>
      </c>
      <c r="E5" s="58">
        <f>SUM(E6:E8)</f>
        <v>0</v>
      </c>
      <c r="F5" s="58">
        <f>SUM(F6:F8)</f>
        <v>0</v>
      </c>
      <c r="G5" s="58">
        <f>SUM(G6:G8)</f>
        <v>0</v>
      </c>
      <c r="H5" s="58">
        <f>SUM(H6:H8)</f>
        <v>0</v>
      </c>
      <c r="I5" s="58">
        <f>SUM(I6:I8)</f>
        <v>0</v>
      </c>
      <c r="J5" s="58">
        <f>SUM(J6:J8)</f>
        <v>0</v>
      </c>
      <c r="K5" s="58">
        <f>SUM(K6:K8)</f>
        <v>0</v>
      </c>
      <c r="L5" s="58">
        <f>SUM(L6:L8)</f>
        <v>0</v>
      </c>
      <c r="M5" s="58">
        <f>SUM(M6:M8)</f>
        <v>0</v>
      </c>
      <c r="N5" s="58">
        <f>SUM(N6:N8)</f>
        <v>0</v>
      </c>
      <c r="O5" s="59">
        <f>SUM(D5:N5)</f>
        <v>72059</v>
      </c>
      <c r="P5" s="60">
        <f>(O5/P$25)</f>
        <v>655.08181818181822</v>
      </c>
      <c r="Q5" s="61"/>
    </row>
    <row r="6" spans="1:134">
      <c r="A6" s="63"/>
      <c r="B6" s="64">
        <v>311</v>
      </c>
      <c r="C6" s="65" t="s">
        <v>1</v>
      </c>
      <c r="D6" s="66">
        <v>53320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53320</v>
      </c>
      <c r="P6" s="67">
        <f>(O6/P$25)</f>
        <v>484.72727272727275</v>
      </c>
      <c r="Q6" s="68"/>
    </row>
    <row r="7" spans="1:134">
      <c r="A7" s="63"/>
      <c r="B7" s="64">
        <v>314.89999999999998</v>
      </c>
      <c r="C7" s="65" t="s">
        <v>94</v>
      </c>
      <c r="D7" s="66">
        <v>1557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" si="0">SUM(D7:N7)</f>
        <v>1557</v>
      </c>
      <c r="P7" s="67">
        <f>(O7/P$25)</f>
        <v>14.154545454545454</v>
      </c>
      <c r="Q7" s="68"/>
    </row>
    <row r="8" spans="1:134">
      <c r="A8" s="63"/>
      <c r="B8" s="64">
        <v>319.89999999999998</v>
      </c>
      <c r="C8" s="65" t="s">
        <v>86</v>
      </c>
      <c r="D8" s="66">
        <v>17182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>SUM(D8:N8)</f>
        <v>17182</v>
      </c>
      <c r="P8" s="67">
        <f>(O8/P$25)</f>
        <v>156.19999999999999</v>
      </c>
      <c r="Q8" s="68"/>
    </row>
    <row r="9" spans="1:134" ht="15.75">
      <c r="A9" s="69" t="s">
        <v>12</v>
      </c>
      <c r="B9" s="70"/>
      <c r="C9" s="71"/>
      <c r="D9" s="72">
        <f>SUM(D10:D10)</f>
        <v>7198</v>
      </c>
      <c r="E9" s="72">
        <f>SUM(E10:E10)</f>
        <v>0</v>
      </c>
      <c r="F9" s="72">
        <f>SUM(F10:F10)</f>
        <v>0</v>
      </c>
      <c r="G9" s="72">
        <f>SUM(G10:G10)</f>
        <v>0</v>
      </c>
      <c r="H9" s="72">
        <f>SUM(H10:H10)</f>
        <v>0</v>
      </c>
      <c r="I9" s="72">
        <f>SUM(I10:I10)</f>
        <v>0</v>
      </c>
      <c r="J9" s="72">
        <f>SUM(J10:J10)</f>
        <v>0</v>
      </c>
      <c r="K9" s="72">
        <f>SUM(K10:K10)</f>
        <v>0</v>
      </c>
      <c r="L9" s="72">
        <f>SUM(L10:L10)</f>
        <v>0</v>
      </c>
      <c r="M9" s="72">
        <f>SUM(M10:M10)</f>
        <v>0</v>
      </c>
      <c r="N9" s="72">
        <f>SUM(N10:N10)</f>
        <v>0</v>
      </c>
      <c r="O9" s="73">
        <f>SUM(D9:N9)</f>
        <v>7198</v>
      </c>
      <c r="P9" s="74">
        <f>(O9/P$25)</f>
        <v>65.436363636363637</v>
      </c>
      <c r="Q9" s="75"/>
    </row>
    <row r="10" spans="1:134">
      <c r="A10" s="63"/>
      <c r="B10" s="64">
        <v>323.10000000000002</v>
      </c>
      <c r="C10" s="65" t="s">
        <v>13</v>
      </c>
      <c r="D10" s="66">
        <v>7198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ref="O10" si="1">SUM(D10:N10)</f>
        <v>7198</v>
      </c>
      <c r="P10" s="67">
        <f>(O10/P$25)</f>
        <v>65.436363636363637</v>
      </c>
      <c r="Q10" s="68"/>
    </row>
    <row r="11" spans="1:134" ht="15.75">
      <c r="A11" s="69" t="s">
        <v>87</v>
      </c>
      <c r="B11" s="70"/>
      <c r="C11" s="71"/>
      <c r="D11" s="72">
        <f>SUM(D12:D13)</f>
        <v>13148</v>
      </c>
      <c r="E11" s="72">
        <f>SUM(E12:E13)</f>
        <v>0</v>
      </c>
      <c r="F11" s="72">
        <f>SUM(F12:F13)</f>
        <v>0</v>
      </c>
      <c r="G11" s="72">
        <f>SUM(G12:G13)</f>
        <v>0</v>
      </c>
      <c r="H11" s="72">
        <f>SUM(H12:H13)</f>
        <v>0</v>
      </c>
      <c r="I11" s="72">
        <f>SUM(I12:I13)</f>
        <v>0</v>
      </c>
      <c r="J11" s="72">
        <f>SUM(J12:J13)</f>
        <v>0</v>
      </c>
      <c r="K11" s="72">
        <f>SUM(K12:K13)</f>
        <v>0</v>
      </c>
      <c r="L11" s="72">
        <f>SUM(L12:L13)</f>
        <v>0</v>
      </c>
      <c r="M11" s="72">
        <f>SUM(M12:M13)</f>
        <v>0</v>
      </c>
      <c r="N11" s="72">
        <f>SUM(N12:N13)</f>
        <v>0</v>
      </c>
      <c r="O11" s="73">
        <f>SUM(D11:N11)</f>
        <v>13148</v>
      </c>
      <c r="P11" s="74">
        <f>(O11/P$25)</f>
        <v>119.52727272727273</v>
      </c>
      <c r="Q11" s="75"/>
    </row>
    <row r="12" spans="1:134">
      <c r="A12" s="63"/>
      <c r="B12" s="64">
        <v>335.18</v>
      </c>
      <c r="C12" s="65" t="s">
        <v>90</v>
      </c>
      <c r="D12" s="66">
        <v>7498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" si="2">SUM(D12:N12)</f>
        <v>7498</v>
      </c>
      <c r="P12" s="67">
        <f>(O12/P$25)</f>
        <v>68.163636363636357</v>
      </c>
      <c r="Q12" s="68"/>
    </row>
    <row r="13" spans="1:134">
      <c r="A13" s="63"/>
      <c r="B13" s="64">
        <v>335.9</v>
      </c>
      <c r="C13" s="65" t="s">
        <v>100</v>
      </c>
      <c r="D13" s="66">
        <v>5650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" si="3">SUM(D13:N13)</f>
        <v>5650</v>
      </c>
      <c r="P13" s="67">
        <f>(O13/P$25)</f>
        <v>51.363636363636367</v>
      </c>
      <c r="Q13" s="68"/>
    </row>
    <row r="14" spans="1:134" ht="15.75">
      <c r="A14" s="69" t="s">
        <v>22</v>
      </c>
      <c r="B14" s="70"/>
      <c r="C14" s="71"/>
      <c r="D14" s="72">
        <f>SUM(D15:D15)</f>
        <v>0</v>
      </c>
      <c r="E14" s="72">
        <f>SUM(E15:E15)</f>
        <v>0</v>
      </c>
      <c r="F14" s="72">
        <f>SUM(F15:F15)</f>
        <v>0</v>
      </c>
      <c r="G14" s="72">
        <f>SUM(G15:G15)</f>
        <v>0</v>
      </c>
      <c r="H14" s="72">
        <f>SUM(H15:H15)</f>
        <v>0</v>
      </c>
      <c r="I14" s="72">
        <f>SUM(I15:I15)</f>
        <v>33612</v>
      </c>
      <c r="J14" s="72">
        <f>SUM(J15:J15)</f>
        <v>0</v>
      </c>
      <c r="K14" s="72">
        <f>SUM(K15:K15)</f>
        <v>0</v>
      </c>
      <c r="L14" s="72">
        <f>SUM(L15:L15)</f>
        <v>0</v>
      </c>
      <c r="M14" s="72">
        <f>SUM(M15:M15)</f>
        <v>0</v>
      </c>
      <c r="N14" s="72">
        <f>SUM(N15:N15)</f>
        <v>0</v>
      </c>
      <c r="O14" s="72">
        <f>SUM(D14:N14)</f>
        <v>33612</v>
      </c>
      <c r="P14" s="74">
        <f>(O14/P$25)</f>
        <v>305.56363636363636</v>
      </c>
      <c r="Q14" s="75"/>
    </row>
    <row r="15" spans="1:134">
      <c r="A15" s="63"/>
      <c r="B15" s="64">
        <v>341.3</v>
      </c>
      <c r="C15" s="65" t="s">
        <v>101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33612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" si="4">SUM(D15:N15)</f>
        <v>33612</v>
      </c>
      <c r="P15" s="67">
        <f>(O15/P$25)</f>
        <v>305.56363636363636</v>
      </c>
      <c r="Q15" s="68"/>
    </row>
    <row r="16" spans="1:134" ht="15.75">
      <c r="A16" s="69" t="s">
        <v>23</v>
      </c>
      <c r="B16" s="70"/>
      <c r="C16" s="71"/>
      <c r="D16" s="72">
        <f>SUM(D17:D17)</f>
        <v>1731</v>
      </c>
      <c r="E16" s="72">
        <f>SUM(E17:E17)</f>
        <v>0</v>
      </c>
      <c r="F16" s="72">
        <f>SUM(F17:F17)</f>
        <v>0</v>
      </c>
      <c r="G16" s="72">
        <f>SUM(G17:G17)</f>
        <v>0</v>
      </c>
      <c r="H16" s="72">
        <f>SUM(H17:H17)</f>
        <v>0</v>
      </c>
      <c r="I16" s="72">
        <f>SUM(I17:I17)</f>
        <v>0</v>
      </c>
      <c r="J16" s="72">
        <f>SUM(J17:J17)</f>
        <v>0</v>
      </c>
      <c r="K16" s="72">
        <f>SUM(K17:K17)</f>
        <v>0</v>
      </c>
      <c r="L16" s="72">
        <f>SUM(L17:L17)</f>
        <v>0</v>
      </c>
      <c r="M16" s="72">
        <f>SUM(M17:M17)</f>
        <v>0</v>
      </c>
      <c r="N16" s="72">
        <f>SUM(N17:N17)</f>
        <v>0</v>
      </c>
      <c r="O16" s="72">
        <f>SUM(D16:N16)</f>
        <v>1731</v>
      </c>
      <c r="P16" s="74">
        <f>(O16/P$25)</f>
        <v>15.736363636363636</v>
      </c>
      <c r="Q16" s="75"/>
    </row>
    <row r="17" spans="1:120">
      <c r="A17" s="76"/>
      <c r="B17" s="77">
        <v>359</v>
      </c>
      <c r="C17" s="78" t="s">
        <v>97</v>
      </c>
      <c r="D17" s="66">
        <v>1731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" si="5">SUM(D17:N17)</f>
        <v>1731</v>
      </c>
      <c r="P17" s="67">
        <f>(O17/P$25)</f>
        <v>15.736363636363636</v>
      </c>
      <c r="Q17" s="68"/>
    </row>
    <row r="18" spans="1:120" ht="15.75">
      <c r="A18" s="69" t="s">
        <v>2</v>
      </c>
      <c r="B18" s="70"/>
      <c r="C18" s="71"/>
      <c r="D18" s="72">
        <f>SUM(D19:D19)</f>
        <v>8558</v>
      </c>
      <c r="E18" s="72">
        <f>SUM(E19:E19)</f>
        <v>0</v>
      </c>
      <c r="F18" s="72">
        <f>SUM(F19:F19)</f>
        <v>0</v>
      </c>
      <c r="G18" s="72">
        <f>SUM(G19:G19)</f>
        <v>0</v>
      </c>
      <c r="H18" s="72">
        <f>SUM(H19:H19)</f>
        <v>0</v>
      </c>
      <c r="I18" s="72">
        <f>SUM(I19:I19)</f>
        <v>0</v>
      </c>
      <c r="J18" s="72">
        <f>SUM(J19:J19)</f>
        <v>0</v>
      </c>
      <c r="K18" s="72">
        <f>SUM(K19:K19)</f>
        <v>0</v>
      </c>
      <c r="L18" s="72">
        <f>SUM(L19:L19)</f>
        <v>0</v>
      </c>
      <c r="M18" s="72">
        <f>SUM(M19:M19)</f>
        <v>0</v>
      </c>
      <c r="N18" s="72">
        <f>SUM(N19:N19)</f>
        <v>0</v>
      </c>
      <c r="O18" s="72">
        <f>SUM(D18:N18)</f>
        <v>8558</v>
      </c>
      <c r="P18" s="74">
        <f>(O18/P$25)</f>
        <v>77.8</v>
      </c>
      <c r="Q18" s="75"/>
    </row>
    <row r="19" spans="1:120">
      <c r="A19" s="63"/>
      <c r="B19" s="64">
        <v>369.9</v>
      </c>
      <c r="C19" s="65" t="s">
        <v>29</v>
      </c>
      <c r="D19" s="66">
        <v>8558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2" si="6">SUM(D19:N19)</f>
        <v>8558</v>
      </c>
      <c r="P19" s="67">
        <f>(O19/P$25)</f>
        <v>77.8</v>
      </c>
      <c r="Q19" s="68"/>
    </row>
    <row r="20" spans="1:120" ht="15.75">
      <c r="A20" s="69" t="s">
        <v>46</v>
      </c>
      <c r="B20" s="70"/>
      <c r="C20" s="71"/>
      <c r="D20" s="72">
        <f>SUM(D21:D22)</f>
        <v>1994</v>
      </c>
      <c r="E20" s="72">
        <f>SUM(E21:E22)</f>
        <v>0</v>
      </c>
      <c r="F20" s="72">
        <f>SUM(F21:F22)</f>
        <v>0</v>
      </c>
      <c r="G20" s="72">
        <f>SUM(G21:G22)</f>
        <v>0</v>
      </c>
      <c r="H20" s="72">
        <f>SUM(H21:H22)</f>
        <v>0</v>
      </c>
      <c r="I20" s="72">
        <f>SUM(I21:I22)</f>
        <v>35176</v>
      </c>
      <c r="J20" s="72">
        <f>SUM(J21:J22)</f>
        <v>0</v>
      </c>
      <c r="K20" s="72">
        <f>SUM(K21:K22)</f>
        <v>0</v>
      </c>
      <c r="L20" s="72">
        <f>SUM(L21:L22)</f>
        <v>0</v>
      </c>
      <c r="M20" s="72">
        <f>SUM(M21:M22)</f>
        <v>0</v>
      </c>
      <c r="N20" s="72">
        <f>SUM(N21:N22)</f>
        <v>0</v>
      </c>
      <c r="O20" s="72">
        <f t="shared" si="6"/>
        <v>37170</v>
      </c>
      <c r="P20" s="74">
        <f>(O20/P$25)</f>
        <v>337.90909090909093</v>
      </c>
      <c r="Q20" s="68"/>
    </row>
    <row r="21" spans="1:120">
      <c r="A21" s="63"/>
      <c r="B21" s="64">
        <v>381</v>
      </c>
      <c r="C21" s="65" t="s">
        <v>47</v>
      </c>
      <c r="D21" s="66">
        <v>1994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6"/>
        <v>1994</v>
      </c>
      <c r="P21" s="67">
        <f>(O21/P$25)</f>
        <v>18.127272727272729</v>
      </c>
      <c r="Q21" s="68"/>
    </row>
    <row r="22" spans="1:120" ht="15.75" thickBot="1">
      <c r="A22" s="63"/>
      <c r="B22" s="64">
        <v>389.9</v>
      </c>
      <c r="C22" s="65" t="s">
        <v>102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35176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6"/>
        <v>35176</v>
      </c>
      <c r="P22" s="67">
        <f>(O22/P$25)</f>
        <v>319.78181818181821</v>
      </c>
      <c r="Q22" s="68"/>
    </row>
    <row r="23" spans="1:120" ht="16.5" thickBot="1">
      <c r="A23" s="79" t="s">
        <v>25</v>
      </c>
      <c r="B23" s="80"/>
      <c r="C23" s="81"/>
      <c r="D23" s="82">
        <f>SUM(D5,D9,D11,D14,D16,D18,D20)</f>
        <v>104688</v>
      </c>
      <c r="E23" s="82">
        <f>SUM(E5,E9,E11,E14,E16,E18,E20)</f>
        <v>0</v>
      </c>
      <c r="F23" s="82">
        <f>SUM(F5,F9,F11,F14,F16,F18,F20)</f>
        <v>0</v>
      </c>
      <c r="G23" s="82">
        <f>SUM(G5,G9,G11,G14,G16,G18,G20)</f>
        <v>0</v>
      </c>
      <c r="H23" s="82">
        <f>SUM(H5,H9,H11,H14,H16,H18,H20)</f>
        <v>0</v>
      </c>
      <c r="I23" s="82">
        <f>SUM(I5,I9,I11,I14,I16,I18,I20)</f>
        <v>68788</v>
      </c>
      <c r="J23" s="82">
        <f>SUM(J5,J9,J11,J14,J16,J18,J20)</f>
        <v>0</v>
      </c>
      <c r="K23" s="82">
        <f>SUM(K5,K9,K11,K14,K16,K18,K20)</f>
        <v>0</v>
      </c>
      <c r="L23" s="82">
        <f>SUM(L5,L9,L11,L14,L16,L18,L20)</f>
        <v>0</v>
      </c>
      <c r="M23" s="82">
        <f>SUM(M5,M9,M11,M14,M16,M18,M20)</f>
        <v>0</v>
      </c>
      <c r="N23" s="82">
        <f>SUM(N5,N9,N11,N14,N16,N18,N20)</f>
        <v>0</v>
      </c>
      <c r="O23" s="82">
        <f>SUM(D23:N23)</f>
        <v>173476</v>
      </c>
      <c r="P23" s="83">
        <f>(O23/P$25)</f>
        <v>1577.0545454545454</v>
      </c>
      <c r="Q23" s="61"/>
      <c r="R23" s="84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</row>
    <row r="24" spans="1:120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8"/>
    </row>
    <row r="25" spans="1:120">
      <c r="A25" s="89"/>
      <c r="B25" s="90"/>
      <c r="C25" s="90"/>
      <c r="D25" s="91"/>
      <c r="E25" s="91"/>
      <c r="F25" s="91"/>
      <c r="G25" s="91"/>
      <c r="H25" s="91"/>
      <c r="I25" s="91"/>
      <c r="J25" s="91"/>
      <c r="K25" s="91"/>
      <c r="L25" s="91"/>
      <c r="M25" s="94" t="s">
        <v>103</v>
      </c>
      <c r="N25" s="94"/>
      <c r="O25" s="94"/>
      <c r="P25" s="92">
        <v>110</v>
      </c>
    </row>
    <row r="26" spans="1:120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</row>
    <row r="27" spans="1:120" ht="15.75" customHeight="1" thickBot="1">
      <c r="A27" s="98" t="s">
        <v>41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0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62966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62966</v>
      </c>
      <c r="O5" s="33">
        <f t="shared" ref="O5:O25" si="2">(N5/O$27)</f>
        <v>488.10852713178292</v>
      </c>
      <c r="P5" s="6"/>
    </row>
    <row r="6" spans="1:133">
      <c r="A6" s="12"/>
      <c r="B6" s="25">
        <v>311</v>
      </c>
      <c r="C6" s="20" t="s">
        <v>1</v>
      </c>
      <c r="D6" s="46">
        <v>51469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51469</v>
      </c>
      <c r="O6" s="47">
        <f t="shared" si="2"/>
        <v>398.98449612403101</v>
      </c>
      <c r="P6" s="9"/>
    </row>
    <row r="7" spans="1:133">
      <c r="A7" s="12"/>
      <c r="B7" s="25">
        <v>312.10000000000002</v>
      </c>
      <c r="C7" s="20" t="s">
        <v>9</v>
      </c>
      <c r="D7" s="46">
        <v>1771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1771</v>
      </c>
      <c r="O7" s="47">
        <f t="shared" si="2"/>
        <v>13.728682170542635</v>
      </c>
      <c r="P7" s="9"/>
    </row>
    <row r="8" spans="1:133">
      <c r="A8" s="12"/>
      <c r="B8" s="25">
        <v>312.60000000000002</v>
      </c>
      <c r="C8" s="20" t="s">
        <v>10</v>
      </c>
      <c r="D8" s="46">
        <v>9483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9483</v>
      </c>
      <c r="O8" s="47">
        <f t="shared" si="2"/>
        <v>73.511627906976742</v>
      </c>
      <c r="P8" s="9"/>
    </row>
    <row r="9" spans="1:133">
      <c r="A9" s="12"/>
      <c r="B9" s="25">
        <v>315</v>
      </c>
      <c r="C9" s="20" t="s">
        <v>56</v>
      </c>
      <c r="D9" s="46">
        <v>243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243</v>
      </c>
      <c r="O9" s="47">
        <f t="shared" si="2"/>
        <v>1.8837209302325582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SUM(D11:D11)</f>
        <v>5472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5472</v>
      </c>
      <c r="O10" s="45">
        <f t="shared" si="2"/>
        <v>42.418604651162788</v>
      </c>
      <c r="P10" s="10"/>
    </row>
    <row r="11" spans="1:133">
      <c r="A11" s="12"/>
      <c r="B11" s="25">
        <v>323.10000000000002</v>
      </c>
      <c r="C11" s="20" t="s">
        <v>13</v>
      </c>
      <c r="D11" s="46">
        <v>5472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5472</v>
      </c>
      <c r="O11" s="47">
        <f t="shared" si="2"/>
        <v>42.418604651162788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SUM(D13:D15)</f>
        <v>9985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139138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149123</v>
      </c>
      <c r="O12" s="45">
        <f t="shared" si="2"/>
        <v>1155.9922480620155</v>
      </c>
      <c r="P12" s="10"/>
    </row>
    <row r="13" spans="1:133">
      <c r="A13" s="12"/>
      <c r="B13" s="25">
        <v>331.31</v>
      </c>
      <c r="C13" s="20" t="s">
        <v>57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139138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139138</v>
      </c>
      <c r="O13" s="47">
        <f t="shared" si="2"/>
        <v>1078.5891472868218</v>
      </c>
      <c r="P13" s="9"/>
    </row>
    <row r="14" spans="1:133">
      <c r="A14" s="12"/>
      <c r="B14" s="25">
        <v>335.12</v>
      </c>
      <c r="C14" s="20" t="s">
        <v>58</v>
      </c>
      <c r="D14" s="46">
        <v>5247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5247</v>
      </c>
      <c r="O14" s="47">
        <f t="shared" si="2"/>
        <v>40.674418604651166</v>
      </c>
      <c r="P14" s="9"/>
    </row>
    <row r="15" spans="1:133">
      <c r="A15" s="12"/>
      <c r="B15" s="25">
        <v>335.18</v>
      </c>
      <c r="C15" s="20" t="s">
        <v>59</v>
      </c>
      <c r="D15" s="46">
        <v>4738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4738</v>
      </c>
      <c r="O15" s="47">
        <f t="shared" si="2"/>
        <v>36.728682170542633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SUM(D17:D17)</f>
        <v>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20469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20469</v>
      </c>
      <c r="O16" s="45">
        <f t="shared" si="2"/>
        <v>158.67441860465115</v>
      </c>
      <c r="P16" s="10"/>
    </row>
    <row r="17" spans="1:119">
      <c r="A17" s="12"/>
      <c r="B17" s="25">
        <v>343.3</v>
      </c>
      <c r="C17" s="20" t="s">
        <v>24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20469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20469</v>
      </c>
      <c r="O17" s="47">
        <f t="shared" si="2"/>
        <v>158.67441860465115</v>
      </c>
      <c r="P17" s="9"/>
    </row>
    <row r="18" spans="1:119" ht="15.75">
      <c r="A18" s="29" t="s">
        <v>23</v>
      </c>
      <c r="B18" s="30"/>
      <c r="C18" s="31"/>
      <c r="D18" s="32">
        <f t="shared" ref="D18:M18" si="6">SUM(D19:D19)</f>
        <v>527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527</v>
      </c>
      <c r="O18" s="45">
        <f t="shared" si="2"/>
        <v>4.0852713178294575</v>
      </c>
      <c r="P18" s="10"/>
    </row>
    <row r="19" spans="1:119">
      <c r="A19" s="13"/>
      <c r="B19" s="39">
        <v>354</v>
      </c>
      <c r="C19" s="21" t="s">
        <v>60</v>
      </c>
      <c r="D19" s="46">
        <v>527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527</v>
      </c>
      <c r="O19" s="47">
        <f t="shared" si="2"/>
        <v>4.0852713178294575</v>
      </c>
      <c r="P19" s="9"/>
    </row>
    <row r="20" spans="1:119" ht="15.75">
      <c r="A20" s="29" t="s">
        <v>2</v>
      </c>
      <c r="B20" s="30"/>
      <c r="C20" s="31"/>
      <c r="D20" s="32">
        <f t="shared" ref="D20:M20" si="7">SUM(D21:D22)</f>
        <v>811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811</v>
      </c>
      <c r="O20" s="45">
        <f t="shared" si="2"/>
        <v>6.2868217054263562</v>
      </c>
      <c r="P20" s="10"/>
    </row>
    <row r="21" spans="1:119">
      <c r="A21" s="12"/>
      <c r="B21" s="25">
        <v>361.1</v>
      </c>
      <c r="C21" s="20" t="s">
        <v>28</v>
      </c>
      <c r="D21" s="46">
        <v>466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466</v>
      </c>
      <c r="O21" s="47">
        <f t="shared" si="2"/>
        <v>3.612403100775194</v>
      </c>
      <c r="P21" s="9"/>
    </row>
    <row r="22" spans="1:119">
      <c r="A22" s="12"/>
      <c r="B22" s="25">
        <v>369.9</v>
      </c>
      <c r="C22" s="20" t="s">
        <v>29</v>
      </c>
      <c r="D22" s="46">
        <v>345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345</v>
      </c>
      <c r="O22" s="47">
        <f t="shared" si="2"/>
        <v>2.6744186046511627</v>
      </c>
      <c r="P22" s="9"/>
    </row>
    <row r="23" spans="1:119" ht="15.75">
      <c r="A23" s="29" t="s">
        <v>46</v>
      </c>
      <c r="B23" s="30"/>
      <c r="C23" s="31"/>
      <c r="D23" s="32">
        <f t="shared" ref="D23:M23" si="8">SUM(D24:D24)</f>
        <v>0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5968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1"/>
        <v>5968</v>
      </c>
      <c r="O23" s="45">
        <f t="shared" si="2"/>
        <v>46.263565891472865</v>
      </c>
      <c r="P23" s="9"/>
    </row>
    <row r="24" spans="1:119" ht="15.75" thickBot="1">
      <c r="A24" s="12"/>
      <c r="B24" s="25">
        <v>381</v>
      </c>
      <c r="C24" s="20" t="s">
        <v>47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5968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5968</v>
      </c>
      <c r="O24" s="47">
        <f t="shared" si="2"/>
        <v>46.263565891472865</v>
      </c>
      <c r="P24" s="9"/>
    </row>
    <row r="25" spans="1:119" ht="16.5" thickBot="1">
      <c r="A25" s="14" t="s">
        <v>25</v>
      </c>
      <c r="B25" s="23"/>
      <c r="C25" s="22"/>
      <c r="D25" s="15">
        <f t="shared" ref="D25:M25" si="9">SUM(D5,D10,D12,D16,D18,D20,D23)</f>
        <v>79761</v>
      </c>
      <c r="E25" s="15">
        <f t="shared" si="9"/>
        <v>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165575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245336</v>
      </c>
      <c r="O25" s="38">
        <f t="shared" si="2"/>
        <v>1901.8294573643411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63</v>
      </c>
      <c r="M27" s="118"/>
      <c r="N27" s="118"/>
      <c r="O27" s="43">
        <v>129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41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62596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62596</v>
      </c>
      <c r="O5" s="33">
        <f t="shared" ref="O5:O25" si="2">(N5/O$27)</f>
        <v>467.13432835820896</v>
      </c>
      <c r="P5" s="6"/>
    </row>
    <row r="6" spans="1:133">
      <c r="A6" s="12"/>
      <c r="B6" s="25">
        <v>311</v>
      </c>
      <c r="C6" s="20" t="s">
        <v>1</v>
      </c>
      <c r="D6" s="46">
        <v>51470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51470</v>
      </c>
      <c r="O6" s="47">
        <f t="shared" si="2"/>
        <v>384.1044776119403</v>
      </c>
      <c r="P6" s="9"/>
    </row>
    <row r="7" spans="1:133">
      <c r="A7" s="12"/>
      <c r="B7" s="25">
        <v>312.10000000000002</v>
      </c>
      <c r="C7" s="20" t="s">
        <v>9</v>
      </c>
      <c r="D7" s="46">
        <v>1760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1760</v>
      </c>
      <c r="O7" s="47">
        <f t="shared" si="2"/>
        <v>13.134328358208956</v>
      </c>
      <c r="P7" s="9"/>
    </row>
    <row r="8" spans="1:133">
      <c r="A8" s="12"/>
      <c r="B8" s="25">
        <v>312.60000000000002</v>
      </c>
      <c r="C8" s="20" t="s">
        <v>10</v>
      </c>
      <c r="D8" s="46">
        <v>9073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9073</v>
      </c>
      <c r="O8" s="47">
        <f t="shared" si="2"/>
        <v>67.708955223880594</v>
      </c>
      <c r="P8" s="9"/>
    </row>
    <row r="9" spans="1:133">
      <c r="A9" s="12"/>
      <c r="B9" s="25">
        <v>315</v>
      </c>
      <c r="C9" s="20" t="s">
        <v>56</v>
      </c>
      <c r="D9" s="46">
        <v>293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293</v>
      </c>
      <c r="O9" s="47">
        <f t="shared" si="2"/>
        <v>2.1865671641791047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SUM(D11:D11)</f>
        <v>5762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5762</v>
      </c>
      <c r="O10" s="45">
        <f t="shared" si="2"/>
        <v>43</v>
      </c>
      <c r="P10" s="10"/>
    </row>
    <row r="11" spans="1:133">
      <c r="A11" s="12"/>
      <c r="B11" s="25">
        <v>323.10000000000002</v>
      </c>
      <c r="C11" s="20" t="s">
        <v>13</v>
      </c>
      <c r="D11" s="46">
        <v>5762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5762</v>
      </c>
      <c r="O11" s="47">
        <f t="shared" si="2"/>
        <v>43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SUM(D13:D15)</f>
        <v>9796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32759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42555</v>
      </c>
      <c r="O12" s="45">
        <f t="shared" si="2"/>
        <v>317.57462686567163</v>
      </c>
      <c r="P12" s="10"/>
    </row>
    <row r="13" spans="1:133">
      <c r="A13" s="12"/>
      <c r="B13" s="25">
        <v>331.31</v>
      </c>
      <c r="C13" s="20" t="s">
        <v>57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32759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32759</v>
      </c>
      <c r="O13" s="47">
        <f t="shared" si="2"/>
        <v>244.47014925373134</v>
      </c>
      <c r="P13" s="9"/>
    </row>
    <row r="14" spans="1:133">
      <c r="A14" s="12"/>
      <c r="B14" s="25">
        <v>335.12</v>
      </c>
      <c r="C14" s="20" t="s">
        <v>58</v>
      </c>
      <c r="D14" s="46">
        <v>5228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5228</v>
      </c>
      <c r="O14" s="47">
        <f t="shared" si="2"/>
        <v>39.014925373134325</v>
      </c>
      <c r="P14" s="9"/>
    </row>
    <row r="15" spans="1:133">
      <c r="A15" s="12"/>
      <c r="B15" s="25">
        <v>335.18</v>
      </c>
      <c r="C15" s="20" t="s">
        <v>59</v>
      </c>
      <c r="D15" s="46">
        <v>4568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4568</v>
      </c>
      <c r="O15" s="47">
        <f t="shared" si="2"/>
        <v>34.089552238805972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SUM(D17:D17)</f>
        <v>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22088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22088</v>
      </c>
      <c r="O16" s="45">
        <f t="shared" si="2"/>
        <v>164.83582089552237</v>
      </c>
      <c r="P16" s="10"/>
    </row>
    <row r="17" spans="1:119">
      <c r="A17" s="12"/>
      <c r="B17" s="25">
        <v>343.3</v>
      </c>
      <c r="C17" s="20" t="s">
        <v>24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22088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22088</v>
      </c>
      <c r="O17" s="47">
        <f t="shared" si="2"/>
        <v>164.83582089552237</v>
      </c>
      <c r="P17" s="9"/>
    </row>
    <row r="18" spans="1:119" ht="15.75">
      <c r="A18" s="29" t="s">
        <v>23</v>
      </c>
      <c r="B18" s="30"/>
      <c r="C18" s="31"/>
      <c r="D18" s="32">
        <f t="shared" ref="D18:M18" si="6">SUM(D19:D19)</f>
        <v>1542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1542</v>
      </c>
      <c r="O18" s="45">
        <f t="shared" si="2"/>
        <v>11.507462686567164</v>
      </c>
      <c r="P18" s="10"/>
    </row>
    <row r="19" spans="1:119">
      <c r="A19" s="13"/>
      <c r="B19" s="39">
        <v>354</v>
      </c>
      <c r="C19" s="21" t="s">
        <v>60</v>
      </c>
      <c r="D19" s="46">
        <v>1542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1542</v>
      </c>
      <c r="O19" s="47">
        <f t="shared" si="2"/>
        <v>11.507462686567164</v>
      </c>
      <c r="P19" s="9"/>
    </row>
    <row r="20" spans="1:119" ht="15.75">
      <c r="A20" s="29" t="s">
        <v>2</v>
      </c>
      <c r="B20" s="30"/>
      <c r="C20" s="31"/>
      <c r="D20" s="32">
        <f t="shared" ref="D20:M20" si="7">SUM(D21:D22)</f>
        <v>500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500</v>
      </c>
      <c r="O20" s="45">
        <f t="shared" si="2"/>
        <v>3.7313432835820897</v>
      </c>
      <c r="P20" s="10"/>
    </row>
    <row r="21" spans="1:119">
      <c r="A21" s="12"/>
      <c r="B21" s="25">
        <v>361.1</v>
      </c>
      <c r="C21" s="20" t="s">
        <v>28</v>
      </c>
      <c r="D21" s="46">
        <v>494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494</v>
      </c>
      <c r="O21" s="47">
        <f t="shared" si="2"/>
        <v>3.6865671641791047</v>
      </c>
      <c r="P21" s="9"/>
    </row>
    <row r="22" spans="1:119">
      <c r="A22" s="12"/>
      <c r="B22" s="25">
        <v>369.9</v>
      </c>
      <c r="C22" s="20" t="s">
        <v>29</v>
      </c>
      <c r="D22" s="46">
        <v>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</v>
      </c>
      <c r="O22" s="47">
        <f t="shared" si="2"/>
        <v>4.4776119402985072E-2</v>
      </c>
      <c r="P22" s="9"/>
    </row>
    <row r="23" spans="1:119" ht="15.75">
      <c r="A23" s="29" t="s">
        <v>46</v>
      </c>
      <c r="B23" s="30"/>
      <c r="C23" s="31"/>
      <c r="D23" s="32">
        <f t="shared" ref="D23:M23" si="8">SUM(D24:D24)</f>
        <v>0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31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1"/>
        <v>31</v>
      </c>
      <c r="O23" s="45">
        <f t="shared" si="2"/>
        <v>0.23134328358208955</v>
      </c>
      <c r="P23" s="9"/>
    </row>
    <row r="24" spans="1:119" ht="15.75" thickBot="1">
      <c r="A24" s="12"/>
      <c r="B24" s="25">
        <v>381</v>
      </c>
      <c r="C24" s="20" t="s">
        <v>47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31</v>
      </c>
      <c r="O24" s="47">
        <f t="shared" si="2"/>
        <v>0.23134328358208955</v>
      </c>
      <c r="P24" s="9"/>
    </row>
    <row r="25" spans="1:119" ht="16.5" thickBot="1">
      <c r="A25" s="14" t="s">
        <v>25</v>
      </c>
      <c r="B25" s="23"/>
      <c r="C25" s="22"/>
      <c r="D25" s="15">
        <f t="shared" ref="D25:M25" si="9">SUM(D5,D10,D12,D16,D18,D20,D23)</f>
        <v>80196</v>
      </c>
      <c r="E25" s="15">
        <f t="shared" si="9"/>
        <v>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54878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135074</v>
      </c>
      <c r="O25" s="38">
        <f t="shared" si="2"/>
        <v>1008.0149253731344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61</v>
      </c>
      <c r="M27" s="118"/>
      <c r="N27" s="118"/>
      <c r="O27" s="43">
        <v>134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41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27267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27267</v>
      </c>
      <c r="O5" s="33">
        <f t="shared" ref="O5:O22" si="2">(N5/O$24)</f>
        <v>203.48507462686567</v>
      </c>
      <c r="P5" s="6"/>
    </row>
    <row r="6" spans="1:133">
      <c r="A6" s="12"/>
      <c r="B6" s="25">
        <v>311</v>
      </c>
      <c r="C6" s="20" t="s">
        <v>1</v>
      </c>
      <c r="D6" s="46">
        <v>18243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18243</v>
      </c>
      <c r="O6" s="47">
        <f t="shared" si="2"/>
        <v>136.14179104477611</v>
      </c>
      <c r="P6" s="9"/>
    </row>
    <row r="7" spans="1:133">
      <c r="A7" s="12"/>
      <c r="B7" s="25">
        <v>312.10000000000002</v>
      </c>
      <c r="C7" s="20" t="s">
        <v>9</v>
      </c>
      <c r="D7" s="46">
        <v>1679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1679</v>
      </c>
      <c r="O7" s="47">
        <f t="shared" si="2"/>
        <v>12.529850746268657</v>
      </c>
      <c r="P7" s="9"/>
    </row>
    <row r="8" spans="1:133">
      <c r="A8" s="12"/>
      <c r="B8" s="25">
        <v>312.60000000000002</v>
      </c>
      <c r="C8" s="20" t="s">
        <v>10</v>
      </c>
      <c r="D8" s="46">
        <v>7049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7049</v>
      </c>
      <c r="O8" s="47">
        <f t="shared" si="2"/>
        <v>52.604477611940297</v>
      </c>
      <c r="P8" s="9"/>
    </row>
    <row r="9" spans="1:133">
      <c r="A9" s="12"/>
      <c r="B9" s="25">
        <v>315</v>
      </c>
      <c r="C9" s="20" t="s">
        <v>11</v>
      </c>
      <c r="D9" s="46">
        <v>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296</v>
      </c>
      <c r="O9" s="47">
        <f t="shared" si="2"/>
        <v>2.2089552238805972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SUM(D11:D11)</f>
        <v>5819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5819</v>
      </c>
      <c r="O10" s="45">
        <f t="shared" si="2"/>
        <v>43.42537313432836</v>
      </c>
      <c r="P10" s="10"/>
    </row>
    <row r="11" spans="1:133">
      <c r="A11" s="12"/>
      <c r="B11" s="25">
        <v>323.10000000000002</v>
      </c>
      <c r="C11" s="20" t="s">
        <v>13</v>
      </c>
      <c r="D11" s="46">
        <v>5819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5819</v>
      </c>
      <c r="O11" s="47">
        <f t="shared" si="2"/>
        <v>43.42537313432836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SUM(D13:D14)</f>
        <v>8364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8364</v>
      </c>
      <c r="O12" s="45">
        <f t="shared" si="2"/>
        <v>62.417910447761194</v>
      </c>
      <c r="P12" s="10"/>
    </row>
    <row r="13" spans="1:133">
      <c r="A13" s="12"/>
      <c r="B13" s="25">
        <v>335.12</v>
      </c>
      <c r="C13" s="20" t="s">
        <v>16</v>
      </c>
      <c r="D13" s="46">
        <v>4292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4292</v>
      </c>
      <c r="O13" s="47">
        <f t="shared" si="2"/>
        <v>32.029850746268657</v>
      </c>
      <c r="P13" s="9"/>
    </row>
    <row r="14" spans="1:133">
      <c r="A14" s="12"/>
      <c r="B14" s="25">
        <v>335.18</v>
      </c>
      <c r="C14" s="20" t="s">
        <v>17</v>
      </c>
      <c r="D14" s="46">
        <v>4072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4072</v>
      </c>
      <c r="O14" s="47">
        <f t="shared" si="2"/>
        <v>30.388059701492537</v>
      </c>
      <c r="P14" s="9"/>
    </row>
    <row r="15" spans="1:133" ht="15.75">
      <c r="A15" s="29" t="s">
        <v>22</v>
      </c>
      <c r="B15" s="30"/>
      <c r="C15" s="31"/>
      <c r="D15" s="32">
        <f t="shared" ref="D15:M15" si="5">SUM(D16:D17)</f>
        <v>35568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21947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57515</v>
      </c>
      <c r="O15" s="45">
        <f t="shared" si="2"/>
        <v>429.21641791044777</v>
      </c>
      <c r="P15" s="10"/>
    </row>
    <row r="16" spans="1:133">
      <c r="A16" s="12"/>
      <c r="B16" s="25">
        <v>342.2</v>
      </c>
      <c r="C16" s="20" t="s">
        <v>44</v>
      </c>
      <c r="D16" s="46">
        <v>35568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35568</v>
      </c>
      <c r="O16" s="47">
        <f t="shared" si="2"/>
        <v>265.43283582089555</v>
      </c>
      <c r="P16" s="9"/>
    </row>
    <row r="17" spans="1:119">
      <c r="A17" s="12"/>
      <c r="B17" s="25">
        <v>343.3</v>
      </c>
      <c r="C17" s="20" t="s">
        <v>24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21947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21947</v>
      </c>
      <c r="O17" s="47">
        <f t="shared" si="2"/>
        <v>163.78358208955223</v>
      </c>
      <c r="P17" s="9"/>
    </row>
    <row r="18" spans="1:119" ht="15.75">
      <c r="A18" s="29" t="s">
        <v>23</v>
      </c>
      <c r="B18" s="30"/>
      <c r="C18" s="31"/>
      <c r="D18" s="32">
        <f t="shared" ref="D18:M18" si="6">SUM(D19:D19)</f>
        <v>385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385</v>
      </c>
      <c r="O18" s="45">
        <f t="shared" si="2"/>
        <v>2.8731343283582089</v>
      </c>
      <c r="P18" s="10"/>
    </row>
    <row r="19" spans="1:119">
      <c r="A19" s="13"/>
      <c r="B19" s="39">
        <v>351.5</v>
      </c>
      <c r="C19" s="21" t="s">
        <v>27</v>
      </c>
      <c r="D19" s="46">
        <v>385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385</v>
      </c>
      <c r="O19" s="47">
        <f t="shared" si="2"/>
        <v>2.8731343283582089</v>
      </c>
      <c r="P19" s="9"/>
    </row>
    <row r="20" spans="1:119" ht="15.75">
      <c r="A20" s="29" t="s">
        <v>2</v>
      </c>
      <c r="B20" s="30"/>
      <c r="C20" s="31"/>
      <c r="D20" s="32">
        <f t="shared" ref="D20:M20" si="7">SUM(D21:D21)</f>
        <v>744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744</v>
      </c>
      <c r="O20" s="45">
        <f t="shared" si="2"/>
        <v>5.5522388059701493</v>
      </c>
      <c r="P20" s="10"/>
    </row>
    <row r="21" spans="1:119" ht="15.75" thickBot="1">
      <c r="A21" s="12"/>
      <c r="B21" s="25">
        <v>361.1</v>
      </c>
      <c r="C21" s="20" t="s">
        <v>28</v>
      </c>
      <c r="D21" s="46">
        <v>744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744</v>
      </c>
      <c r="O21" s="47">
        <f t="shared" si="2"/>
        <v>5.5522388059701493</v>
      </c>
      <c r="P21" s="9"/>
    </row>
    <row r="22" spans="1:119" ht="16.5" thickBot="1">
      <c r="A22" s="14" t="s">
        <v>25</v>
      </c>
      <c r="B22" s="23"/>
      <c r="C22" s="22"/>
      <c r="D22" s="15">
        <f>SUM(D5,D10,D12,D15,D18,D20)</f>
        <v>78147</v>
      </c>
      <c r="E22" s="15">
        <f t="shared" ref="E22:M22" si="8">SUM(E5,E10,E12,E15,E18,E20)</f>
        <v>0</v>
      </c>
      <c r="F22" s="15">
        <f t="shared" si="8"/>
        <v>0</v>
      </c>
      <c r="G22" s="15">
        <f t="shared" si="8"/>
        <v>0</v>
      </c>
      <c r="H22" s="15">
        <f t="shared" si="8"/>
        <v>0</v>
      </c>
      <c r="I22" s="15">
        <f t="shared" si="8"/>
        <v>21947</v>
      </c>
      <c r="J22" s="15">
        <f t="shared" si="8"/>
        <v>0</v>
      </c>
      <c r="K22" s="15">
        <f t="shared" si="8"/>
        <v>0</v>
      </c>
      <c r="L22" s="15">
        <f t="shared" si="8"/>
        <v>0</v>
      </c>
      <c r="M22" s="15">
        <f t="shared" si="8"/>
        <v>0</v>
      </c>
      <c r="N22" s="15">
        <f t="shared" si="1"/>
        <v>100094</v>
      </c>
      <c r="O22" s="38">
        <f t="shared" si="2"/>
        <v>746.97014925373139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40"/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118" t="s">
        <v>50</v>
      </c>
      <c r="M24" s="118"/>
      <c r="N24" s="118"/>
      <c r="O24" s="43">
        <v>134</v>
      </c>
    </row>
    <row r="25" spans="1:119">
      <c r="A25" s="119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</row>
    <row r="26" spans="1:119" ht="15.75" customHeight="1" thickBot="1">
      <c r="A26" s="120" t="s">
        <v>41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31026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31026</v>
      </c>
      <c r="O5" s="33">
        <f t="shared" ref="O5:O24" si="2">(N5/O$26)</f>
        <v>231.53731343283582</v>
      </c>
      <c r="P5" s="6"/>
    </row>
    <row r="6" spans="1:133">
      <c r="A6" s="12"/>
      <c r="B6" s="25">
        <v>311</v>
      </c>
      <c r="C6" s="20" t="s">
        <v>1</v>
      </c>
      <c r="D6" s="46">
        <v>20264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20264</v>
      </c>
      <c r="O6" s="47">
        <f t="shared" si="2"/>
        <v>151.22388059701493</v>
      </c>
      <c r="P6" s="9"/>
    </row>
    <row r="7" spans="1:133">
      <c r="A7" s="12"/>
      <c r="B7" s="25">
        <v>312.41000000000003</v>
      </c>
      <c r="C7" s="20" t="s">
        <v>43</v>
      </c>
      <c r="D7" s="46">
        <v>1903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1903</v>
      </c>
      <c r="O7" s="47">
        <f t="shared" si="2"/>
        <v>14.201492537313433</v>
      </c>
      <c r="P7" s="9"/>
    </row>
    <row r="8" spans="1:133">
      <c r="A8" s="12"/>
      <c r="B8" s="25">
        <v>312.60000000000002</v>
      </c>
      <c r="C8" s="20" t="s">
        <v>10</v>
      </c>
      <c r="D8" s="46">
        <v>8388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8388</v>
      </c>
      <c r="O8" s="47">
        <f t="shared" si="2"/>
        <v>62.597014925373138</v>
      </c>
      <c r="P8" s="9"/>
    </row>
    <row r="9" spans="1:133">
      <c r="A9" s="12"/>
      <c r="B9" s="25">
        <v>315</v>
      </c>
      <c r="C9" s="20" t="s">
        <v>11</v>
      </c>
      <c r="D9" s="46">
        <v>471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471</v>
      </c>
      <c r="O9" s="47">
        <f t="shared" si="2"/>
        <v>3.5149253731343282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SUM(D11:D11)</f>
        <v>6491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6491</v>
      </c>
      <c r="O10" s="45">
        <f t="shared" si="2"/>
        <v>48.440298507462686</v>
      </c>
      <c r="P10" s="10"/>
    </row>
    <row r="11" spans="1:133">
      <c r="A11" s="12"/>
      <c r="B11" s="25">
        <v>323.10000000000002</v>
      </c>
      <c r="C11" s="20" t="s">
        <v>13</v>
      </c>
      <c r="D11" s="46">
        <v>6491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6491</v>
      </c>
      <c r="O11" s="47">
        <f t="shared" si="2"/>
        <v>48.440298507462686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SUM(D13:D14)</f>
        <v>9486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9486</v>
      </c>
      <c r="O12" s="45">
        <f t="shared" si="2"/>
        <v>70.791044776119406</v>
      </c>
      <c r="P12" s="10"/>
    </row>
    <row r="13" spans="1:133">
      <c r="A13" s="12"/>
      <c r="B13" s="25">
        <v>335.12</v>
      </c>
      <c r="C13" s="20" t="s">
        <v>16</v>
      </c>
      <c r="D13" s="46">
        <v>5248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5248</v>
      </c>
      <c r="O13" s="47">
        <f t="shared" si="2"/>
        <v>39.164179104477611</v>
      </c>
      <c r="P13" s="9"/>
    </row>
    <row r="14" spans="1:133">
      <c r="A14" s="12"/>
      <c r="B14" s="25">
        <v>335.18</v>
      </c>
      <c r="C14" s="20" t="s">
        <v>17</v>
      </c>
      <c r="D14" s="46">
        <v>4238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4238</v>
      </c>
      <c r="O14" s="47">
        <f t="shared" si="2"/>
        <v>31.626865671641792</v>
      </c>
      <c r="P14" s="9"/>
    </row>
    <row r="15" spans="1:133" ht="15.75">
      <c r="A15" s="29" t="s">
        <v>22</v>
      </c>
      <c r="B15" s="30"/>
      <c r="C15" s="31"/>
      <c r="D15" s="32">
        <f t="shared" ref="D15:M15" si="5">SUM(D16:D17)</f>
        <v>35568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24094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59662</v>
      </c>
      <c r="O15" s="45">
        <f t="shared" si="2"/>
        <v>445.23880597014926</v>
      </c>
      <c r="P15" s="10"/>
    </row>
    <row r="16" spans="1:133">
      <c r="A16" s="12"/>
      <c r="B16" s="25">
        <v>342.2</v>
      </c>
      <c r="C16" s="20" t="s">
        <v>44</v>
      </c>
      <c r="D16" s="46">
        <v>35568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35568</v>
      </c>
      <c r="O16" s="47">
        <f t="shared" si="2"/>
        <v>265.43283582089555</v>
      </c>
      <c r="P16" s="9"/>
    </row>
    <row r="17" spans="1:119">
      <c r="A17" s="12"/>
      <c r="B17" s="25">
        <v>343.3</v>
      </c>
      <c r="C17" s="20" t="s">
        <v>24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24094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24094</v>
      </c>
      <c r="O17" s="47">
        <f t="shared" si="2"/>
        <v>179.80597014925374</v>
      </c>
      <c r="P17" s="9"/>
    </row>
    <row r="18" spans="1:119" ht="15.75">
      <c r="A18" s="29" t="s">
        <v>23</v>
      </c>
      <c r="B18" s="30"/>
      <c r="C18" s="31"/>
      <c r="D18" s="32">
        <f t="shared" ref="D18:M18" si="6">SUM(D19:D19)</f>
        <v>109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109</v>
      </c>
      <c r="O18" s="45">
        <f t="shared" si="2"/>
        <v>0.81343283582089554</v>
      </c>
      <c r="P18" s="10"/>
    </row>
    <row r="19" spans="1:119">
      <c r="A19" s="13"/>
      <c r="B19" s="39">
        <v>351.1</v>
      </c>
      <c r="C19" s="21" t="s">
        <v>45</v>
      </c>
      <c r="D19" s="46">
        <v>109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109</v>
      </c>
      <c r="O19" s="47">
        <f t="shared" si="2"/>
        <v>0.81343283582089554</v>
      </c>
      <c r="P19" s="9"/>
    </row>
    <row r="20" spans="1:119" ht="15.75">
      <c r="A20" s="29" t="s">
        <v>2</v>
      </c>
      <c r="B20" s="30"/>
      <c r="C20" s="31"/>
      <c r="D20" s="32">
        <f t="shared" ref="D20:M20" si="7">SUM(D21:D21)</f>
        <v>1158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201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1359</v>
      </c>
      <c r="O20" s="45">
        <f t="shared" si="2"/>
        <v>10.14179104477612</v>
      </c>
      <c r="P20" s="10"/>
    </row>
    <row r="21" spans="1:119">
      <c r="A21" s="12"/>
      <c r="B21" s="25">
        <v>361.1</v>
      </c>
      <c r="C21" s="20" t="s">
        <v>28</v>
      </c>
      <c r="D21" s="46">
        <v>1158</v>
      </c>
      <c r="E21" s="46">
        <v>0</v>
      </c>
      <c r="F21" s="46">
        <v>0</v>
      </c>
      <c r="G21" s="46">
        <v>0</v>
      </c>
      <c r="H21" s="46">
        <v>0</v>
      </c>
      <c r="I21" s="46">
        <v>201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1359</v>
      </c>
      <c r="O21" s="47">
        <f t="shared" si="2"/>
        <v>10.14179104477612</v>
      </c>
      <c r="P21" s="9"/>
    </row>
    <row r="22" spans="1:119" ht="15.75">
      <c r="A22" s="29" t="s">
        <v>46</v>
      </c>
      <c r="B22" s="30"/>
      <c r="C22" s="31"/>
      <c r="D22" s="32">
        <f t="shared" ref="D22:M22" si="8">SUM(D23:D23)</f>
        <v>5770</v>
      </c>
      <c r="E22" s="32">
        <f t="shared" si="8"/>
        <v>0</v>
      </c>
      <c r="F22" s="32">
        <f t="shared" si="8"/>
        <v>0</v>
      </c>
      <c r="G22" s="32">
        <f t="shared" si="8"/>
        <v>0</v>
      </c>
      <c r="H22" s="32">
        <f t="shared" si="8"/>
        <v>0</v>
      </c>
      <c r="I22" s="32">
        <f t="shared" si="8"/>
        <v>23368</v>
      </c>
      <c r="J22" s="32">
        <f t="shared" si="8"/>
        <v>0</v>
      </c>
      <c r="K22" s="32">
        <f t="shared" si="8"/>
        <v>0</v>
      </c>
      <c r="L22" s="32">
        <f t="shared" si="8"/>
        <v>0</v>
      </c>
      <c r="M22" s="32">
        <f t="shared" si="8"/>
        <v>0</v>
      </c>
      <c r="N22" s="32">
        <f t="shared" si="1"/>
        <v>29138</v>
      </c>
      <c r="O22" s="45">
        <f t="shared" si="2"/>
        <v>217.44776119402985</v>
      </c>
      <c r="P22" s="9"/>
    </row>
    <row r="23" spans="1:119" ht="15.75" thickBot="1">
      <c r="A23" s="12"/>
      <c r="B23" s="25">
        <v>381</v>
      </c>
      <c r="C23" s="20" t="s">
        <v>47</v>
      </c>
      <c r="D23" s="46">
        <v>5770</v>
      </c>
      <c r="E23" s="46">
        <v>0</v>
      </c>
      <c r="F23" s="46">
        <v>0</v>
      </c>
      <c r="G23" s="46">
        <v>0</v>
      </c>
      <c r="H23" s="46">
        <v>0</v>
      </c>
      <c r="I23" s="46">
        <v>23368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29138</v>
      </c>
      <c r="O23" s="47">
        <f t="shared" si="2"/>
        <v>217.44776119402985</v>
      </c>
      <c r="P23" s="9"/>
    </row>
    <row r="24" spans="1:119" ht="16.5" thickBot="1">
      <c r="A24" s="14" t="s">
        <v>25</v>
      </c>
      <c r="B24" s="23"/>
      <c r="C24" s="22"/>
      <c r="D24" s="15">
        <f t="shared" ref="D24:M24" si="9">SUM(D5,D10,D12,D15,D18,D20,D22)</f>
        <v>89608</v>
      </c>
      <c r="E24" s="15">
        <f t="shared" si="9"/>
        <v>0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47663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1"/>
        <v>137271</v>
      </c>
      <c r="O24" s="38">
        <f t="shared" si="2"/>
        <v>1024.4104477611941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48</v>
      </c>
      <c r="M26" s="118"/>
      <c r="N26" s="118"/>
      <c r="O26" s="43">
        <v>134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41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23946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23946</v>
      </c>
      <c r="O5" s="33">
        <f t="shared" ref="O5:O23" si="2">(N5/O$25)</f>
        <v>178.70149253731344</v>
      </c>
      <c r="P5" s="6"/>
    </row>
    <row r="6" spans="1:133">
      <c r="A6" s="12"/>
      <c r="B6" s="25">
        <v>311</v>
      </c>
      <c r="C6" s="20" t="s">
        <v>1</v>
      </c>
      <c r="D6" s="46">
        <v>12059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12059</v>
      </c>
      <c r="O6" s="47">
        <f t="shared" si="2"/>
        <v>89.992537313432834</v>
      </c>
      <c r="P6" s="9"/>
    </row>
    <row r="7" spans="1:133">
      <c r="A7" s="12"/>
      <c r="B7" s="25">
        <v>312.10000000000002</v>
      </c>
      <c r="C7" s="20" t="s">
        <v>9</v>
      </c>
      <c r="D7" s="46">
        <v>2158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2158</v>
      </c>
      <c r="O7" s="47">
        <f t="shared" si="2"/>
        <v>16.104477611940297</v>
      </c>
      <c r="P7" s="9"/>
    </row>
    <row r="8" spans="1:133">
      <c r="A8" s="12"/>
      <c r="B8" s="25">
        <v>312.60000000000002</v>
      </c>
      <c r="C8" s="20" t="s">
        <v>10</v>
      </c>
      <c r="D8" s="46">
        <v>9257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9257</v>
      </c>
      <c r="O8" s="47">
        <f t="shared" si="2"/>
        <v>69.082089552238813</v>
      </c>
      <c r="P8" s="9"/>
    </row>
    <row r="9" spans="1:133">
      <c r="A9" s="12"/>
      <c r="B9" s="25">
        <v>315</v>
      </c>
      <c r="C9" s="20" t="s">
        <v>11</v>
      </c>
      <c r="D9" s="46">
        <v>472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472</v>
      </c>
      <c r="O9" s="47">
        <f t="shared" si="2"/>
        <v>3.5223880597014925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SUM(D11:D12)</f>
        <v>6449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6449</v>
      </c>
      <c r="O10" s="45">
        <f t="shared" si="2"/>
        <v>48.126865671641788</v>
      </c>
      <c r="P10" s="10"/>
    </row>
    <row r="11" spans="1:133">
      <c r="A11" s="12"/>
      <c r="B11" s="25">
        <v>323.10000000000002</v>
      </c>
      <c r="C11" s="20" t="s">
        <v>13</v>
      </c>
      <c r="D11" s="46">
        <v>6443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6443</v>
      </c>
      <c r="O11" s="47">
        <f t="shared" si="2"/>
        <v>48.082089552238806</v>
      </c>
      <c r="P11" s="9"/>
    </row>
    <row r="12" spans="1:133">
      <c r="A12" s="12"/>
      <c r="B12" s="25">
        <v>329</v>
      </c>
      <c r="C12" s="20" t="s">
        <v>14</v>
      </c>
      <c r="D12" s="46">
        <v>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</v>
      </c>
      <c r="O12" s="47">
        <f t="shared" si="2"/>
        <v>4.4776119402985072E-2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SUM(D14:D15)</f>
        <v>9145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9145</v>
      </c>
      <c r="O13" s="45">
        <f t="shared" si="2"/>
        <v>68.246268656716424</v>
      </c>
      <c r="P13" s="10"/>
    </row>
    <row r="14" spans="1:133">
      <c r="A14" s="12"/>
      <c r="B14" s="25">
        <v>335.12</v>
      </c>
      <c r="C14" s="20" t="s">
        <v>16</v>
      </c>
      <c r="D14" s="46">
        <v>4353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4353</v>
      </c>
      <c r="O14" s="47">
        <f t="shared" si="2"/>
        <v>32.485074626865675</v>
      </c>
      <c r="P14" s="9"/>
    </row>
    <row r="15" spans="1:133">
      <c r="A15" s="12"/>
      <c r="B15" s="25">
        <v>335.18</v>
      </c>
      <c r="C15" s="20" t="s">
        <v>17</v>
      </c>
      <c r="D15" s="46">
        <v>4792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4792</v>
      </c>
      <c r="O15" s="47">
        <f t="shared" si="2"/>
        <v>35.761194029850749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SUM(D17:D17)</f>
        <v>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23750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23750</v>
      </c>
      <c r="O16" s="45">
        <f t="shared" si="2"/>
        <v>177.23880597014926</v>
      </c>
      <c r="P16" s="10"/>
    </row>
    <row r="17" spans="1:119">
      <c r="A17" s="12"/>
      <c r="B17" s="25">
        <v>343.3</v>
      </c>
      <c r="C17" s="20" t="s">
        <v>24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23750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23750</v>
      </c>
      <c r="O17" s="47">
        <f t="shared" si="2"/>
        <v>177.23880597014926</v>
      </c>
      <c r="P17" s="9"/>
    </row>
    <row r="18" spans="1:119" ht="15.75">
      <c r="A18" s="29" t="s">
        <v>23</v>
      </c>
      <c r="B18" s="30"/>
      <c r="C18" s="31"/>
      <c r="D18" s="32">
        <f t="shared" ref="D18:M18" si="6">SUM(D19:D19)</f>
        <v>61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61</v>
      </c>
      <c r="O18" s="45">
        <f t="shared" si="2"/>
        <v>0.45522388059701491</v>
      </c>
      <c r="P18" s="10"/>
    </row>
    <row r="19" spans="1:119">
      <c r="A19" s="13"/>
      <c r="B19" s="39">
        <v>351.5</v>
      </c>
      <c r="C19" s="21" t="s">
        <v>27</v>
      </c>
      <c r="D19" s="46">
        <v>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61</v>
      </c>
      <c r="O19" s="47">
        <f t="shared" si="2"/>
        <v>0.45522388059701491</v>
      </c>
      <c r="P19" s="9"/>
    </row>
    <row r="20" spans="1:119" ht="15.75">
      <c r="A20" s="29" t="s">
        <v>2</v>
      </c>
      <c r="B20" s="30"/>
      <c r="C20" s="31"/>
      <c r="D20" s="32">
        <f t="shared" ref="D20:M20" si="7">SUM(D21:D22)</f>
        <v>2323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639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2962</v>
      </c>
      <c r="O20" s="45">
        <f t="shared" si="2"/>
        <v>22.104477611940297</v>
      </c>
      <c r="P20" s="10"/>
    </row>
    <row r="21" spans="1:119">
      <c r="A21" s="12"/>
      <c r="B21" s="25">
        <v>361.1</v>
      </c>
      <c r="C21" s="20" t="s">
        <v>28</v>
      </c>
      <c r="D21" s="46">
        <v>2323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2323</v>
      </c>
      <c r="O21" s="47">
        <f t="shared" si="2"/>
        <v>17.335820895522389</v>
      </c>
      <c r="P21" s="9"/>
    </row>
    <row r="22" spans="1:119" ht="15.75" thickBot="1">
      <c r="A22" s="12"/>
      <c r="B22" s="25">
        <v>361.2</v>
      </c>
      <c r="C22" s="20" t="s">
        <v>39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639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639</v>
      </c>
      <c r="O22" s="47">
        <f t="shared" si="2"/>
        <v>4.7686567164179108</v>
      </c>
      <c r="P22" s="9"/>
    </row>
    <row r="23" spans="1:119" ht="16.5" thickBot="1">
      <c r="A23" s="14" t="s">
        <v>25</v>
      </c>
      <c r="B23" s="23"/>
      <c r="C23" s="22"/>
      <c r="D23" s="15">
        <f>SUM(D5,D10,D13,D16,D18,D20)</f>
        <v>41924</v>
      </c>
      <c r="E23" s="15">
        <f t="shared" ref="E23:M23" si="8">SUM(E5,E10,E13,E16,E18,E20)</f>
        <v>0</v>
      </c>
      <c r="F23" s="15">
        <f t="shared" si="8"/>
        <v>0</v>
      </c>
      <c r="G23" s="15">
        <f t="shared" si="8"/>
        <v>0</v>
      </c>
      <c r="H23" s="15">
        <f t="shared" si="8"/>
        <v>0</v>
      </c>
      <c r="I23" s="15">
        <f t="shared" si="8"/>
        <v>24389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1"/>
        <v>66313</v>
      </c>
      <c r="O23" s="38">
        <f t="shared" si="2"/>
        <v>494.87313432835822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118" t="s">
        <v>40</v>
      </c>
      <c r="M25" s="118"/>
      <c r="N25" s="118"/>
      <c r="O25" s="43">
        <v>134</v>
      </c>
    </row>
    <row r="26" spans="1:119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thickBot="1">
      <c r="A27" s="120" t="s">
        <v>41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A27:O27"/>
    <mergeCell ref="L25:N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25142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25142</v>
      </c>
      <c r="O5" s="33">
        <f t="shared" ref="O5:O23" si="2">(N5/O$25)</f>
        <v>191.92366412213741</v>
      </c>
      <c r="P5" s="6"/>
    </row>
    <row r="6" spans="1:133">
      <c r="A6" s="12"/>
      <c r="B6" s="25">
        <v>311</v>
      </c>
      <c r="C6" s="20" t="s">
        <v>1</v>
      </c>
      <c r="D6" s="46">
        <v>13005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13005</v>
      </c>
      <c r="O6" s="47">
        <f t="shared" si="2"/>
        <v>99.274809160305338</v>
      </c>
      <c r="P6" s="9"/>
    </row>
    <row r="7" spans="1:133">
      <c r="A7" s="12"/>
      <c r="B7" s="25">
        <v>312.10000000000002</v>
      </c>
      <c r="C7" s="20" t="s">
        <v>9</v>
      </c>
      <c r="D7" s="46">
        <v>1650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1650</v>
      </c>
      <c r="O7" s="47">
        <f t="shared" si="2"/>
        <v>12.595419847328245</v>
      </c>
      <c r="P7" s="9"/>
    </row>
    <row r="8" spans="1:133">
      <c r="A8" s="12"/>
      <c r="B8" s="25">
        <v>312.60000000000002</v>
      </c>
      <c r="C8" s="20" t="s">
        <v>10</v>
      </c>
      <c r="D8" s="46">
        <v>9611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9611</v>
      </c>
      <c r="O8" s="47">
        <f t="shared" si="2"/>
        <v>73.36641221374046</v>
      </c>
      <c r="P8" s="9"/>
    </row>
    <row r="9" spans="1:133">
      <c r="A9" s="12"/>
      <c r="B9" s="25">
        <v>315</v>
      </c>
      <c r="C9" s="20" t="s">
        <v>11</v>
      </c>
      <c r="D9" s="46">
        <v>876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876</v>
      </c>
      <c r="O9" s="47">
        <f t="shared" si="2"/>
        <v>6.6870229007633588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SUM(D11:D12)</f>
        <v>5974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5974</v>
      </c>
      <c r="O10" s="45">
        <f t="shared" si="2"/>
        <v>45.603053435114504</v>
      </c>
      <c r="P10" s="10"/>
    </row>
    <row r="11" spans="1:133">
      <c r="A11" s="12"/>
      <c r="B11" s="25">
        <v>323.10000000000002</v>
      </c>
      <c r="C11" s="20" t="s">
        <v>13</v>
      </c>
      <c r="D11" s="46">
        <v>5962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5962</v>
      </c>
      <c r="O11" s="47">
        <f t="shared" si="2"/>
        <v>45.511450381679388</v>
      </c>
      <c r="P11" s="9"/>
    </row>
    <row r="12" spans="1:133">
      <c r="A12" s="12"/>
      <c r="B12" s="25">
        <v>329</v>
      </c>
      <c r="C12" s="20" t="s">
        <v>14</v>
      </c>
      <c r="D12" s="46">
        <v>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</v>
      </c>
      <c r="O12" s="47">
        <f t="shared" si="2"/>
        <v>9.1603053435114504E-2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SUM(D14:D15)</f>
        <v>10282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10282</v>
      </c>
      <c r="O13" s="45">
        <f t="shared" si="2"/>
        <v>78.488549618320604</v>
      </c>
      <c r="P13" s="10"/>
    </row>
    <row r="14" spans="1:133">
      <c r="A14" s="12"/>
      <c r="B14" s="25">
        <v>335.12</v>
      </c>
      <c r="C14" s="20" t="s">
        <v>16</v>
      </c>
      <c r="D14" s="46">
        <v>5247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5247</v>
      </c>
      <c r="O14" s="47">
        <f t="shared" si="2"/>
        <v>40.05343511450382</v>
      </c>
      <c r="P14" s="9"/>
    </row>
    <row r="15" spans="1:133">
      <c r="A15" s="12"/>
      <c r="B15" s="25">
        <v>335.18</v>
      </c>
      <c r="C15" s="20" t="s">
        <v>17</v>
      </c>
      <c r="D15" s="46">
        <v>5035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5035</v>
      </c>
      <c r="O15" s="47">
        <f t="shared" si="2"/>
        <v>38.435114503816791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SUM(D17:D17)</f>
        <v>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23890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23890</v>
      </c>
      <c r="O16" s="45">
        <f t="shared" si="2"/>
        <v>182.36641221374046</v>
      </c>
      <c r="P16" s="10"/>
    </row>
    <row r="17" spans="1:119">
      <c r="A17" s="12"/>
      <c r="B17" s="25">
        <v>343.3</v>
      </c>
      <c r="C17" s="20" t="s">
        <v>24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23890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23890</v>
      </c>
      <c r="O17" s="47">
        <f t="shared" si="2"/>
        <v>182.36641221374046</v>
      </c>
      <c r="P17" s="9"/>
    </row>
    <row r="18" spans="1:119" ht="15.75">
      <c r="A18" s="29" t="s">
        <v>23</v>
      </c>
      <c r="B18" s="30"/>
      <c r="C18" s="31"/>
      <c r="D18" s="32">
        <f t="shared" ref="D18:M18" si="6">SUM(D19:D19)</f>
        <v>832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832</v>
      </c>
      <c r="O18" s="45">
        <f t="shared" si="2"/>
        <v>6.3511450381679388</v>
      </c>
      <c r="P18" s="10"/>
    </row>
    <row r="19" spans="1:119">
      <c r="A19" s="13"/>
      <c r="B19" s="39">
        <v>351.5</v>
      </c>
      <c r="C19" s="21" t="s">
        <v>27</v>
      </c>
      <c r="D19" s="46">
        <v>832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832</v>
      </c>
      <c r="O19" s="47">
        <f t="shared" si="2"/>
        <v>6.3511450381679388</v>
      </c>
      <c r="P19" s="9"/>
    </row>
    <row r="20" spans="1:119" ht="15.75">
      <c r="A20" s="29" t="s">
        <v>2</v>
      </c>
      <c r="B20" s="30"/>
      <c r="C20" s="31"/>
      <c r="D20" s="32">
        <f t="shared" ref="D20:M20" si="7">SUM(D21:D22)</f>
        <v>13387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368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13755</v>
      </c>
      <c r="O20" s="45">
        <f t="shared" si="2"/>
        <v>105</v>
      </c>
      <c r="P20" s="10"/>
    </row>
    <row r="21" spans="1:119">
      <c r="A21" s="12"/>
      <c r="B21" s="25">
        <v>361.1</v>
      </c>
      <c r="C21" s="20" t="s">
        <v>28</v>
      </c>
      <c r="D21" s="46">
        <v>4421</v>
      </c>
      <c r="E21" s="46">
        <v>0</v>
      </c>
      <c r="F21" s="46">
        <v>0</v>
      </c>
      <c r="G21" s="46">
        <v>0</v>
      </c>
      <c r="H21" s="46">
        <v>0</v>
      </c>
      <c r="I21" s="46">
        <v>368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4789</v>
      </c>
      <c r="O21" s="47">
        <f t="shared" si="2"/>
        <v>36.55725190839695</v>
      </c>
      <c r="P21" s="9"/>
    </row>
    <row r="22" spans="1:119" ht="15.75" thickBot="1">
      <c r="A22" s="12"/>
      <c r="B22" s="25">
        <v>369.9</v>
      </c>
      <c r="C22" s="20" t="s">
        <v>29</v>
      </c>
      <c r="D22" s="46">
        <v>8966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8966</v>
      </c>
      <c r="O22" s="47">
        <f t="shared" si="2"/>
        <v>68.44274809160305</v>
      </c>
      <c r="P22" s="9"/>
    </row>
    <row r="23" spans="1:119" ht="16.5" thickBot="1">
      <c r="A23" s="14" t="s">
        <v>25</v>
      </c>
      <c r="B23" s="23"/>
      <c r="C23" s="22"/>
      <c r="D23" s="15">
        <f>SUM(D5,D10,D13,D16,D18,D20)</f>
        <v>55617</v>
      </c>
      <c r="E23" s="15">
        <f t="shared" ref="E23:M23" si="8">SUM(E5,E10,E13,E16,E18,E20)</f>
        <v>0</v>
      </c>
      <c r="F23" s="15">
        <f t="shared" si="8"/>
        <v>0</v>
      </c>
      <c r="G23" s="15">
        <f t="shared" si="8"/>
        <v>0</v>
      </c>
      <c r="H23" s="15">
        <f t="shared" si="8"/>
        <v>0</v>
      </c>
      <c r="I23" s="15">
        <f t="shared" si="8"/>
        <v>24258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1"/>
        <v>79875</v>
      </c>
      <c r="O23" s="38">
        <f t="shared" si="2"/>
        <v>609.73282442748086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118" t="s">
        <v>36</v>
      </c>
      <c r="M25" s="118"/>
      <c r="N25" s="118"/>
      <c r="O25" s="43">
        <v>131</v>
      </c>
    </row>
    <row r="26" spans="1:119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thickBot="1">
      <c r="A27" s="120" t="s">
        <v>41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26250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26250</v>
      </c>
      <c r="O5" s="33">
        <f t="shared" ref="O5:O24" si="2">(N5/O$26)</f>
        <v>178.57142857142858</v>
      </c>
      <c r="P5" s="6"/>
    </row>
    <row r="6" spans="1:133">
      <c r="A6" s="12"/>
      <c r="B6" s="25">
        <v>311</v>
      </c>
      <c r="C6" s="20" t="s">
        <v>1</v>
      </c>
      <c r="D6" s="46">
        <v>12994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12994</v>
      </c>
      <c r="O6" s="47">
        <f t="shared" si="2"/>
        <v>88.394557823129247</v>
      </c>
      <c r="P6" s="9"/>
    </row>
    <row r="7" spans="1:133">
      <c r="A7" s="12"/>
      <c r="B7" s="25">
        <v>312.41000000000003</v>
      </c>
      <c r="C7" s="20" t="s">
        <v>43</v>
      </c>
      <c r="D7" s="46">
        <v>1902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1902</v>
      </c>
      <c r="O7" s="47">
        <f t="shared" si="2"/>
        <v>12.938775510204081</v>
      </c>
      <c r="P7" s="9"/>
    </row>
    <row r="8" spans="1:133">
      <c r="A8" s="12"/>
      <c r="B8" s="25">
        <v>312.60000000000002</v>
      </c>
      <c r="C8" s="20" t="s">
        <v>10</v>
      </c>
      <c r="D8" s="46">
        <v>10820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10820</v>
      </c>
      <c r="O8" s="47">
        <f t="shared" si="2"/>
        <v>73.605442176870753</v>
      </c>
      <c r="P8" s="9"/>
    </row>
    <row r="9" spans="1:133">
      <c r="A9" s="12"/>
      <c r="B9" s="25">
        <v>315</v>
      </c>
      <c r="C9" s="20" t="s">
        <v>11</v>
      </c>
      <c r="D9" s="46">
        <v>534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534</v>
      </c>
      <c r="O9" s="47">
        <f t="shared" si="2"/>
        <v>3.6326530612244898</v>
      </c>
      <c r="P9" s="9"/>
    </row>
    <row r="10" spans="1:133" ht="15.75">
      <c r="A10" s="29" t="s">
        <v>52</v>
      </c>
      <c r="B10" s="30"/>
      <c r="C10" s="31"/>
      <c r="D10" s="32">
        <f t="shared" ref="D10:M10" si="3">SUM(D11:D12)</f>
        <v>6652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6652</v>
      </c>
      <c r="O10" s="45">
        <f t="shared" si="2"/>
        <v>45.251700680272108</v>
      </c>
      <c r="P10" s="10"/>
    </row>
    <row r="11" spans="1:133">
      <c r="A11" s="12"/>
      <c r="B11" s="25">
        <v>322</v>
      </c>
      <c r="C11" s="20" t="s">
        <v>53</v>
      </c>
      <c r="D11" s="46">
        <v>1110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1110</v>
      </c>
      <c r="O11" s="47">
        <f t="shared" si="2"/>
        <v>7.5510204081632653</v>
      </c>
      <c r="P11" s="9"/>
    </row>
    <row r="12" spans="1:133">
      <c r="A12" s="12"/>
      <c r="B12" s="25">
        <v>323.10000000000002</v>
      </c>
      <c r="C12" s="20" t="s">
        <v>13</v>
      </c>
      <c r="D12" s="46">
        <v>5542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5542</v>
      </c>
      <c r="O12" s="47">
        <f t="shared" si="2"/>
        <v>37.700680272108841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SUM(D14:D15)</f>
        <v>10813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10813</v>
      </c>
      <c r="O13" s="45">
        <f t="shared" si="2"/>
        <v>73.557823129251702</v>
      </c>
      <c r="P13" s="10"/>
    </row>
    <row r="14" spans="1:133">
      <c r="A14" s="12"/>
      <c r="B14" s="25">
        <v>335.12</v>
      </c>
      <c r="C14" s="20" t="s">
        <v>16</v>
      </c>
      <c r="D14" s="46">
        <v>5743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5743</v>
      </c>
      <c r="O14" s="47">
        <f t="shared" si="2"/>
        <v>39.068027210884352</v>
      </c>
      <c r="P14" s="9"/>
    </row>
    <row r="15" spans="1:133">
      <c r="A15" s="12"/>
      <c r="B15" s="25">
        <v>335.18</v>
      </c>
      <c r="C15" s="20" t="s">
        <v>17</v>
      </c>
      <c r="D15" s="46">
        <v>5070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5070</v>
      </c>
      <c r="O15" s="47">
        <f t="shared" si="2"/>
        <v>34.489795918367349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SUM(D17:D18)</f>
        <v>36000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24175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60175</v>
      </c>
      <c r="O16" s="45">
        <f t="shared" si="2"/>
        <v>409.35374149659862</v>
      </c>
      <c r="P16" s="10"/>
    </row>
    <row r="17" spans="1:119">
      <c r="A17" s="12"/>
      <c r="B17" s="25">
        <v>342.2</v>
      </c>
      <c r="C17" s="20" t="s">
        <v>44</v>
      </c>
      <c r="D17" s="46">
        <v>36000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36000</v>
      </c>
      <c r="O17" s="47">
        <f t="shared" si="2"/>
        <v>244.89795918367346</v>
      </c>
      <c r="P17" s="9"/>
    </row>
    <row r="18" spans="1:119">
      <c r="A18" s="12"/>
      <c r="B18" s="25">
        <v>343.3</v>
      </c>
      <c r="C18" s="20" t="s">
        <v>24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24175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24175</v>
      </c>
      <c r="O18" s="47">
        <f t="shared" si="2"/>
        <v>164.45578231292518</v>
      </c>
      <c r="P18" s="9"/>
    </row>
    <row r="19" spans="1:119" ht="15.75">
      <c r="A19" s="29" t="s">
        <v>23</v>
      </c>
      <c r="B19" s="30"/>
      <c r="C19" s="31"/>
      <c r="D19" s="32">
        <f t="shared" ref="D19:M19" si="6">SUM(D20:D20)</f>
        <v>289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289</v>
      </c>
      <c r="O19" s="45">
        <f t="shared" si="2"/>
        <v>1.9659863945578231</v>
      </c>
      <c r="P19" s="10"/>
    </row>
    <row r="20" spans="1:119">
      <c r="A20" s="13"/>
      <c r="B20" s="39">
        <v>351.5</v>
      </c>
      <c r="C20" s="21" t="s">
        <v>27</v>
      </c>
      <c r="D20" s="46">
        <v>289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289</v>
      </c>
      <c r="O20" s="47">
        <f t="shared" si="2"/>
        <v>1.9659863945578231</v>
      </c>
      <c r="P20" s="9"/>
    </row>
    <row r="21" spans="1:119" ht="15.75">
      <c r="A21" s="29" t="s">
        <v>2</v>
      </c>
      <c r="B21" s="30"/>
      <c r="C21" s="31"/>
      <c r="D21" s="32">
        <f t="shared" ref="D21:M21" si="7">SUM(D22:D23)</f>
        <v>6219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220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6439</v>
      </c>
      <c r="O21" s="45">
        <f t="shared" si="2"/>
        <v>43.802721088435376</v>
      </c>
      <c r="P21" s="10"/>
    </row>
    <row r="22" spans="1:119">
      <c r="A22" s="12"/>
      <c r="B22" s="25">
        <v>361.1</v>
      </c>
      <c r="C22" s="20" t="s">
        <v>28</v>
      </c>
      <c r="D22" s="46">
        <v>6201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6201</v>
      </c>
      <c r="O22" s="47">
        <f t="shared" si="2"/>
        <v>42.183673469387756</v>
      </c>
      <c r="P22" s="9"/>
    </row>
    <row r="23" spans="1:119" ht="15.75" thickBot="1">
      <c r="A23" s="12"/>
      <c r="B23" s="25">
        <v>369.9</v>
      </c>
      <c r="C23" s="20" t="s">
        <v>29</v>
      </c>
      <c r="D23" s="46">
        <v>18</v>
      </c>
      <c r="E23" s="46">
        <v>0</v>
      </c>
      <c r="F23" s="46">
        <v>0</v>
      </c>
      <c r="G23" s="46">
        <v>0</v>
      </c>
      <c r="H23" s="46">
        <v>0</v>
      </c>
      <c r="I23" s="46">
        <v>220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238</v>
      </c>
      <c r="O23" s="47">
        <f t="shared" si="2"/>
        <v>1.6190476190476191</v>
      </c>
      <c r="P23" s="9"/>
    </row>
    <row r="24" spans="1:119" ht="16.5" thickBot="1">
      <c r="A24" s="14" t="s">
        <v>25</v>
      </c>
      <c r="B24" s="23"/>
      <c r="C24" s="22"/>
      <c r="D24" s="15">
        <f>SUM(D5,D10,D13,D16,D19,D21)</f>
        <v>86223</v>
      </c>
      <c r="E24" s="15">
        <f t="shared" ref="E24:M24" si="8">SUM(E5,E10,E13,E16,E19,E21)</f>
        <v>0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24395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110618</v>
      </c>
      <c r="O24" s="38">
        <f t="shared" si="2"/>
        <v>752.50340136054422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54</v>
      </c>
      <c r="M26" s="118"/>
      <c r="N26" s="118"/>
      <c r="O26" s="43">
        <v>147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41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29"/>
      <c r="M3" s="130"/>
      <c r="N3" s="36"/>
      <c r="O3" s="37"/>
      <c r="P3" s="131" t="s">
        <v>80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81</v>
      </c>
      <c r="N4" s="35" t="s">
        <v>8</v>
      </c>
      <c r="O4" s="35" t="s">
        <v>82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83</v>
      </c>
      <c r="B5" s="26"/>
      <c r="C5" s="26"/>
      <c r="D5" s="27">
        <f t="shared" ref="D5:N5" si="0">SUM(D6:D8)</f>
        <v>72016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72016</v>
      </c>
      <c r="P5" s="33">
        <f t="shared" ref="P5:P22" si="1">(O5/P$24)</f>
        <v>666.81481481481478</v>
      </c>
      <c r="Q5" s="6"/>
    </row>
    <row r="6" spans="1:134">
      <c r="A6" s="12"/>
      <c r="B6" s="25">
        <v>311</v>
      </c>
      <c r="C6" s="20" t="s">
        <v>1</v>
      </c>
      <c r="D6" s="46">
        <v>69029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69029</v>
      </c>
      <c r="P6" s="47">
        <f t="shared" si="1"/>
        <v>639.15740740740739</v>
      </c>
      <c r="Q6" s="9"/>
    </row>
    <row r="7" spans="1:134">
      <c r="A7" s="12"/>
      <c r="B7" s="25">
        <v>314.39999999999998</v>
      </c>
      <c r="C7" s="20" t="s">
        <v>93</v>
      </c>
      <c r="D7" s="46">
        <v>1986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1986</v>
      </c>
      <c r="P7" s="47">
        <f t="shared" si="1"/>
        <v>18.388888888888889</v>
      </c>
      <c r="Q7" s="9"/>
    </row>
    <row r="8" spans="1:134">
      <c r="A8" s="12"/>
      <c r="B8" s="25">
        <v>314.89999999999998</v>
      </c>
      <c r="C8" s="20" t="s">
        <v>94</v>
      </c>
      <c r="D8" s="46">
        <v>1001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1001</v>
      </c>
      <c r="P8" s="47">
        <f t="shared" si="1"/>
        <v>9.268518518518519</v>
      </c>
      <c r="Q8" s="9"/>
    </row>
    <row r="9" spans="1:134" ht="15.75">
      <c r="A9" s="29" t="s">
        <v>12</v>
      </c>
      <c r="B9" s="30"/>
      <c r="C9" s="31"/>
      <c r="D9" s="32">
        <f t="shared" ref="D9:N9" si="3">SUM(D10:D10)</f>
        <v>5988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2">
        <f t="shared" si="3"/>
        <v>0</v>
      </c>
      <c r="O9" s="44">
        <f>SUM(D9:N9)</f>
        <v>5988</v>
      </c>
      <c r="P9" s="45">
        <f t="shared" si="1"/>
        <v>55.444444444444443</v>
      </c>
      <c r="Q9" s="10"/>
    </row>
    <row r="10" spans="1:134">
      <c r="A10" s="12"/>
      <c r="B10" s="25">
        <v>323.10000000000002</v>
      </c>
      <c r="C10" s="20" t="s">
        <v>13</v>
      </c>
      <c r="D10" s="46">
        <v>5988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ref="O10" si="4">SUM(D10:N10)</f>
        <v>5988</v>
      </c>
      <c r="P10" s="47">
        <f t="shared" si="1"/>
        <v>55.444444444444443</v>
      </c>
      <c r="Q10" s="9"/>
    </row>
    <row r="11" spans="1:134" ht="15.75">
      <c r="A11" s="29" t="s">
        <v>87</v>
      </c>
      <c r="B11" s="30"/>
      <c r="C11" s="31"/>
      <c r="D11" s="32">
        <f t="shared" ref="D11:N11" si="5">SUM(D12:D14)</f>
        <v>22159</v>
      </c>
      <c r="E11" s="32">
        <f t="shared" si="5"/>
        <v>0</v>
      </c>
      <c r="F11" s="32">
        <f t="shared" si="5"/>
        <v>0</v>
      </c>
      <c r="G11" s="32">
        <f t="shared" si="5"/>
        <v>0</v>
      </c>
      <c r="H11" s="32">
        <f t="shared" si="5"/>
        <v>0</v>
      </c>
      <c r="I11" s="32">
        <f t="shared" si="5"/>
        <v>0</v>
      </c>
      <c r="J11" s="32">
        <f t="shared" si="5"/>
        <v>0</v>
      </c>
      <c r="K11" s="32">
        <f t="shared" si="5"/>
        <v>0</v>
      </c>
      <c r="L11" s="32">
        <f t="shared" si="5"/>
        <v>0</v>
      </c>
      <c r="M11" s="32">
        <f t="shared" si="5"/>
        <v>0</v>
      </c>
      <c r="N11" s="32">
        <f t="shared" si="5"/>
        <v>0</v>
      </c>
      <c r="O11" s="44">
        <f>SUM(D11:N11)</f>
        <v>22159</v>
      </c>
      <c r="P11" s="45">
        <f t="shared" si="1"/>
        <v>205.17592592592592</v>
      </c>
      <c r="Q11" s="10"/>
    </row>
    <row r="12" spans="1:134">
      <c r="A12" s="12"/>
      <c r="B12" s="25">
        <v>331.1</v>
      </c>
      <c r="C12" s="20" t="s">
        <v>88</v>
      </c>
      <c r="D12" s="46">
        <v>8375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8375</v>
      </c>
      <c r="P12" s="47">
        <f t="shared" si="1"/>
        <v>77.546296296296291</v>
      </c>
      <c r="Q12" s="9"/>
    </row>
    <row r="13" spans="1:134">
      <c r="A13" s="12"/>
      <c r="B13" s="25">
        <v>335.18</v>
      </c>
      <c r="C13" s="20" t="s">
        <v>90</v>
      </c>
      <c r="D13" s="46">
        <v>8164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6">SUM(D13:N13)</f>
        <v>8164</v>
      </c>
      <c r="P13" s="47">
        <f t="shared" si="1"/>
        <v>75.592592592592595</v>
      </c>
      <c r="Q13" s="9"/>
    </row>
    <row r="14" spans="1:134">
      <c r="A14" s="12"/>
      <c r="B14" s="25">
        <v>335.19</v>
      </c>
      <c r="C14" s="20" t="s">
        <v>95</v>
      </c>
      <c r="D14" s="46">
        <v>5620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6"/>
        <v>5620</v>
      </c>
      <c r="P14" s="47">
        <f t="shared" si="1"/>
        <v>52.037037037037038</v>
      </c>
      <c r="Q14" s="9"/>
    </row>
    <row r="15" spans="1:134" ht="15.75">
      <c r="A15" s="29" t="s">
        <v>22</v>
      </c>
      <c r="B15" s="30"/>
      <c r="C15" s="31"/>
      <c r="D15" s="32">
        <f t="shared" ref="D15:N15" si="7">SUM(D16:D16)</f>
        <v>0</v>
      </c>
      <c r="E15" s="32">
        <f t="shared" si="7"/>
        <v>0</v>
      </c>
      <c r="F15" s="32">
        <f t="shared" si="7"/>
        <v>0</v>
      </c>
      <c r="G15" s="32">
        <f t="shared" si="7"/>
        <v>0</v>
      </c>
      <c r="H15" s="32">
        <f t="shared" si="7"/>
        <v>0</v>
      </c>
      <c r="I15" s="32">
        <f t="shared" si="7"/>
        <v>30100</v>
      </c>
      <c r="J15" s="32">
        <f t="shared" si="7"/>
        <v>0</v>
      </c>
      <c r="K15" s="32">
        <f t="shared" si="7"/>
        <v>0</v>
      </c>
      <c r="L15" s="32">
        <f t="shared" si="7"/>
        <v>0</v>
      </c>
      <c r="M15" s="32">
        <f t="shared" si="7"/>
        <v>0</v>
      </c>
      <c r="N15" s="32">
        <f t="shared" si="7"/>
        <v>0</v>
      </c>
      <c r="O15" s="32">
        <f>SUM(D15:N15)</f>
        <v>30100</v>
      </c>
      <c r="P15" s="45">
        <f t="shared" si="1"/>
        <v>278.7037037037037</v>
      </c>
      <c r="Q15" s="10"/>
    </row>
    <row r="16" spans="1:134">
      <c r="A16" s="12"/>
      <c r="B16" s="25">
        <v>343.6</v>
      </c>
      <c r="C16" s="20" t="s">
        <v>96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30100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8">SUM(D16:N16)</f>
        <v>30100</v>
      </c>
      <c r="P16" s="47">
        <f t="shared" si="1"/>
        <v>278.7037037037037</v>
      </c>
      <c r="Q16" s="9"/>
    </row>
    <row r="17" spans="1:120" ht="15.75">
      <c r="A17" s="29" t="s">
        <v>23</v>
      </c>
      <c r="B17" s="30"/>
      <c r="C17" s="31"/>
      <c r="D17" s="32">
        <f t="shared" ref="D17:N17" si="9">SUM(D18:D18)</f>
        <v>2400</v>
      </c>
      <c r="E17" s="32">
        <f t="shared" si="9"/>
        <v>0</v>
      </c>
      <c r="F17" s="32">
        <f t="shared" si="9"/>
        <v>0</v>
      </c>
      <c r="G17" s="32">
        <f t="shared" si="9"/>
        <v>0</v>
      </c>
      <c r="H17" s="32">
        <f t="shared" si="9"/>
        <v>0</v>
      </c>
      <c r="I17" s="32">
        <f t="shared" si="9"/>
        <v>0</v>
      </c>
      <c r="J17" s="32">
        <f t="shared" si="9"/>
        <v>0</v>
      </c>
      <c r="K17" s="32">
        <f t="shared" si="9"/>
        <v>0</v>
      </c>
      <c r="L17" s="32">
        <f t="shared" si="9"/>
        <v>0</v>
      </c>
      <c r="M17" s="32">
        <f t="shared" si="9"/>
        <v>0</v>
      </c>
      <c r="N17" s="32">
        <f t="shared" si="9"/>
        <v>0</v>
      </c>
      <c r="O17" s="32">
        <f>SUM(D17:N17)</f>
        <v>2400</v>
      </c>
      <c r="P17" s="45">
        <f t="shared" si="1"/>
        <v>22.222222222222221</v>
      </c>
      <c r="Q17" s="10"/>
    </row>
    <row r="18" spans="1:120">
      <c r="A18" s="13"/>
      <c r="B18" s="39">
        <v>359</v>
      </c>
      <c r="C18" s="21" t="s">
        <v>97</v>
      </c>
      <c r="D18" s="46">
        <v>2400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" si="10">SUM(D18:N18)</f>
        <v>2400</v>
      </c>
      <c r="P18" s="47">
        <f t="shared" si="1"/>
        <v>22.222222222222221</v>
      </c>
      <c r="Q18" s="9"/>
    </row>
    <row r="19" spans="1:120" ht="15.75">
      <c r="A19" s="29" t="s">
        <v>2</v>
      </c>
      <c r="B19" s="30"/>
      <c r="C19" s="31"/>
      <c r="D19" s="32">
        <f t="shared" ref="D19:N19" si="11">SUM(D20:D21)</f>
        <v>27781</v>
      </c>
      <c r="E19" s="32">
        <f t="shared" si="11"/>
        <v>0</v>
      </c>
      <c r="F19" s="32">
        <f t="shared" si="11"/>
        <v>0</v>
      </c>
      <c r="G19" s="32">
        <f t="shared" si="11"/>
        <v>0</v>
      </c>
      <c r="H19" s="32">
        <f t="shared" si="11"/>
        <v>0</v>
      </c>
      <c r="I19" s="32">
        <f t="shared" si="11"/>
        <v>0</v>
      </c>
      <c r="J19" s="32">
        <f t="shared" si="11"/>
        <v>0</v>
      </c>
      <c r="K19" s="32">
        <f t="shared" si="11"/>
        <v>0</v>
      </c>
      <c r="L19" s="32">
        <f t="shared" si="11"/>
        <v>0</v>
      </c>
      <c r="M19" s="32">
        <f t="shared" si="11"/>
        <v>0</v>
      </c>
      <c r="N19" s="32">
        <f t="shared" si="11"/>
        <v>0</v>
      </c>
      <c r="O19" s="32">
        <f>SUM(D19:N19)</f>
        <v>27781</v>
      </c>
      <c r="P19" s="45">
        <f t="shared" si="1"/>
        <v>257.23148148148147</v>
      </c>
      <c r="Q19" s="10"/>
    </row>
    <row r="20" spans="1:120">
      <c r="A20" s="12"/>
      <c r="B20" s="25">
        <v>361.1</v>
      </c>
      <c r="C20" s="20" t="s">
        <v>28</v>
      </c>
      <c r="D20" s="46">
        <v>240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240</v>
      </c>
      <c r="P20" s="47">
        <f t="shared" si="1"/>
        <v>2.2222222222222223</v>
      </c>
      <c r="Q20" s="9"/>
    </row>
    <row r="21" spans="1:120" ht="15.75" thickBot="1">
      <c r="A21" s="12"/>
      <c r="B21" s="25">
        <v>369.9</v>
      </c>
      <c r="C21" s="20" t="s">
        <v>29</v>
      </c>
      <c r="D21" s="46">
        <v>27541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" si="12">SUM(D21:N21)</f>
        <v>27541</v>
      </c>
      <c r="P21" s="47">
        <f t="shared" si="1"/>
        <v>255.00925925925927</v>
      </c>
      <c r="Q21" s="9"/>
    </row>
    <row r="22" spans="1:120" ht="16.5" thickBot="1">
      <c r="A22" s="14" t="s">
        <v>25</v>
      </c>
      <c r="B22" s="23"/>
      <c r="C22" s="22"/>
      <c r="D22" s="15">
        <f>SUM(D5,D9,D11,D15,D17,D19)</f>
        <v>130344</v>
      </c>
      <c r="E22" s="15">
        <f t="shared" ref="E22:N22" si="13">SUM(E5,E9,E11,E15,E17,E19)</f>
        <v>0</v>
      </c>
      <c r="F22" s="15">
        <f t="shared" si="13"/>
        <v>0</v>
      </c>
      <c r="G22" s="15">
        <f t="shared" si="13"/>
        <v>0</v>
      </c>
      <c r="H22" s="15">
        <f t="shared" si="13"/>
        <v>0</v>
      </c>
      <c r="I22" s="15">
        <f t="shared" si="13"/>
        <v>30100</v>
      </c>
      <c r="J22" s="15">
        <f t="shared" si="13"/>
        <v>0</v>
      </c>
      <c r="K22" s="15">
        <f t="shared" si="13"/>
        <v>0</v>
      </c>
      <c r="L22" s="15">
        <f t="shared" si="13"/>
        <v>0</v>
      </c>
      <c r="M22" s="15">
        <f t="shared" si="13"/>
        <v>0</v>
      </c>
      <c r="N22" s="15">
        <f t="shared" si="13"/>
        <v>0</v>
      </c>
      <c r="O22" s="15">
        <f>SUM(D22:N22)</f>
        <v>160444</v>
      </c>
      <c r="P22" s="38">
        <f t="shared" si="1"/>
        <v>1485.5925925925926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9"/>
    </row>
    <row r="24" spans="1:120">
      <c r="A24" s="40"/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118" t="s">
        <v>98</v>
      </c>
      <c r="N24" s="118"/>
      <c r="O24" s="118"/>
      <c r="P24" s="43">
        <v>108</v>
      </c>
    </row>
    <row r="25" spans="1:120">
      <c r="A25" s="119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7"/>
    </row>
    <row r="26" spans="1:120" ht="15.75" customHeight="1" thickBot="1">
      <c r="A26" s="120" t="s">
        <v>41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0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29"/>
      <c r="M3" s="130"/>
      <c r="N3" s="36"/>
      <c r="O3" s="37"/>
      <c r="P3" s="131" t="s">
        <v>80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81</v>
      </c>
      <c r="N4" s="35" t="s">
        <v>8</v>
      </c>
      <c r="O4" s="35" t="s">
        <v>82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83</v>
      </c>
      <c r="B5" s="26"/>
      <c r="C5" s="26"/>
      <c r="D5" s="27">
        <f t="shared" ref="D5:N5" si="0">SUM(D6:D9)</f>
        <v>69349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69349</v>
      </c>
      <c r="P5" s="33">
        <f t="shared" ref="P5:P25" si="1">(O5/P$27)</f>
        <v>630.4454545454546</v>
      </c>
      <c r="Q5" s="6"/>
    </row>
    <row r="6" spans="1:134">
      <c r="A6" s="12"/>
      <c r="B6" s="25">
        <v>311</v>
      </c>
      <c r="C6" s="20" t="s">
        <v>1</v>
      </c>
      <c r="D6" s="46">
        <v>53221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53221</v>
      </c>
      <c r="P6" s="47">
        <f t="shared" si="1"/>
        <v>483.82727272727271</v>
      </c>
      <c r="Q6" s="9"/>
    </row>
    <row r="7" spans="1:134">
      <c r="A7" s="12"/>
      <c r="B7" s="25">
        <v>312.41000000000003</v>
      </c>
      <c r="C7" s="20" t="s">
        <v>84</v>
      </c>
      <c r="D7" s="46">
        <v>1999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1999</v>
      </c>
      <c r="P7" s="47">
        <f t="shared" si="1"/>
        <v>18.172727272727272</v>
      </c>
      <c r="Q7" s="9"/>
    </row>
    <row r="8" spans="1:134">
      <c r="A8" s="12"/>
      <c r="B8" s="25">
        <v>315.10000000000002</v>
      </c>
      <c r="C8" s="20" t="s">
        <v>85</v>
      </c>
      <c r="D8" s="46">
        <v>914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914</v>
      </c>
      <c r="P8" s="47">
        <f t="shared" si="1"/>
        <v>8.3090909090909086</v>
      </c>
      <c r="Q8" s="9"/>
    </row>
    <row r="9" spans="1:134">
      <c r="A9" s="12"/>
      <c r="B9" s="25">
        <v>319.89999999999998</v>
      </c>
      <c r="C9" s="20" t="s">
        <v>86</v>
      </c>
      <c r="D9" s="46">
        <v>13215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>SUM(D9:N9)</f>
        <v>13215</v>
      </c>
      <c r="P9" s="47">
        <f t="shared" si="1"/>
        <v>120.13636363636364</v>
      </c>
      <c r="Q9" s="9"/>
    </row>
    <row r="10" spans="1:134" ht="15.75">
      <c r="A10" s="29" t="s">
        <v>12</v>
      </c>
      <c r="B10" s="30"/>
      <c r="C10" s="31"/>
      <c r="D10" s="32">
        <f t="shared" ref="D10:N10" si="3">SUM(D11:D11)</f>
        <v>5788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5788</v>
      </c>
      <c r="P10" s="45">
        <f t="shared" si="1"/>
        <v>52.618181818181817</v>
      </c>
      <c r="Q10" s="10"/>
    </row>
    <row r="11" spans="1:134">
      <c r="A11" s="12"/>
      <c r="B11" s="25">
        <v>323.10000000000002</v>
      </c>
      <c r="C11" s="20" t="s">
        <v>13</v>
      </c>
      <c r="D11" s="46">
        <v>5788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" si="4">SUM(D11:N11)</f>
        <v>5788</v>
      </c>
      <c r="P11" s="47">
        <f t="shared" si="1"/>
        <v>52.618181818181817</v>
      </c>
      <c r="Q11" s="9"/>
    </row>
    <row r="12" spans="1:134" ht="15.75">
      <c r="A12" s="29" t="s">
        <v>87</v>
      </c>
      <c r="B12" s="30"/>
      <c r="C12" s="31"/>
      <c r="D12" s="32">
        <f t="shared" ref="D12:N12" si="5">SUM(D13:D16)</f>
        <v>45640</v>
      </c>
      <c r="E12" s="32">
        <f t="shared" si="5"/>
        <v>446960</v>
      </c>
      <c r="F12" s="32">
        <f t="shared" si="5"/>
        <v>0</v>
      </c>
      <c r="G12" s="32">
        <f t="shared" si="5"/>
        <v>0</v>
      </c>
      <c r="H12" s="32">
        <f t="shared" si="5"/>
        <v>0</v>
      </c>
      <c r="I12" s="32">
        <f t="shared" si="5"/>
        <v>0</v>
      </c>
      <c r="J12" s="32">
        <f t="shared" si="5"/>
        <v>0</v>
      </c>
      <c r="K12" s="32">
        <f t="shared" si="5"/>
        <v>0</v>
      </c>
      <c r="L12" s="32">
        <f t="shared" si="5"/>
        <v>0</v>
      </c>
      <c r="M12" s="32">
        <f t="shared" si="5"/>
        <v>0</v>
      </c>
      <c r="N12" s="32">
        <f t="shared" si="5"/>
        <v>0</v>
      </c>
      <c r="O12" s="44">
        <f>SUM(D12:N12)</f>
        <v>492600</v>
      </c>
      <c r="P12" s="45">
        <f t="shared" si="1"/>
        <v>4478.181818181818</v>
      </c>
      <c r="Q12" s="10"/>
    </row>
    <row r="13" spans="1:134">
      <c r="A13" s="12"/>
      <c r="B13" s="25">
        <v>331.1</v>
      </c>
      <c r="C13" s="20" t="s">
        <v>88</v>
      </c>
      <c r="D13" s="46">
        <v>33557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33557</v>
      </c>
      <c r="P13" s="47">
        <f t="shared" si="1"/>
        <v>305.06363636363636</v>
      </c>
      <c r="Q13" s="9"/>
    </row>
    <row r="14" spans="1:134">
      <c r="A14" s="12"/>
      <c r="B14" s="25">
        <v>331.5</v>
      </c>
      <c r="C14" s="20" t="s">
        <v>72</v>
      </c>
      <c r="D14" s="46">
        <v>0</v>
      </c>
      <c r="E14" s="46">
        <v>446960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6" si="6">SUM(D14:N14)</f>
        <v>446960</v>
      </c>
      <c r="P14" s="47">
        <f t="shared" si="1"/>
        <v>4063.2727272727275</v>
      </c>
      <c r="Q14" s="9"/>
    </row>
    <row r="15" spans="1:134">
      <c r="A15" s="12"/>
      <c r="B15" s="25">
        <v>335.125</v>
      </c>
      <c r="C15" s="20" t="s">
        <v>89</v>
      </c>
      <c r="D15" s="46">
        <v>6251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6251</v>
      </c>
      <c r="P15" s="47">
        <f t="shared" si="1"/>
        <v>56.827272727272728</v>
      </c>
      <c r="Q15" s="9"/>
    </row>
    <row r="16" spans="1:134">
      <c r="A16" s="12"/>
      <c r="B16" s="25">
        <v>335.18</v>
      </c>
      <c r="C16" s="20" t="s">
        <v>90</v>
      </c>
      <c r="D16" s="46">
        <v>5832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5832</v>
      </c>
      <c r="P16" s="47">
        <f t="shared" si="1"/>
        <v>53.018181818181816</v>
      </c>
      <c r="Q16" s="9"/>
    </row>
    <row r="17" spans="1:120" ht="15.75">
      <c r="A17" s="29" t="s">
        <v>22</v>
      </c>
      <c r="B17" s="30"/>
      <c r="C17" s="31"/>
      <c r="D17" s="32">
        <f t="shared" ref="D17:N17" si="7">SUM(D18:D18)</f>
        <v>0</v>
      </c>
      <c r="E17" s="32">
        <f t="shared" si="7"/>
        <v>0</v>
      </c>
      <c r="F17" s="32">
        <f t="shared" si="7"/>
        <v>0</v>
      </c>
      <c r="G17" s="32">
        <f t="shared" si="7"/>
        <v>0</v>
      </c>
      <c r="H17" s="32">
        <f t="shared" si="7"/>
        <v>0</v>
      </c>
      <c r="I17" s="32">
        <f t="shared" si="7"/>
        <v>32031</v>
      </c>
      <c r="J17" s="32">
        <f t="shared" si="7"/>
        <v>0</v>
      </c>
      <c r="K17" s="32">
        <f t="shared" si="7"/>
        <v>0</v>
      </c>
      <c r="L17" s="32">
        <f t="shared" si="7"/>
        <v>0</v>
      </c>
      <c r="M17" s="32">
        <f t="shared" si="7"/>
        <v>0</v>
      </c>
      <c r="N17" s="32">
        <f t="shared" si="7"/>
        <v>0</v>
      </c>
      <c r="O17" s="32">
        <f>SUM(D17:N17)</f>
        <v>32031</v>
      </c>
      <c r="P17" s="45">
        <f t="shared" si="1"/>
        <v>291.19090909090909</v>
      </c>
      <c r="Q17" s="10"/>
    </row>
    <row r="18" spans="1:120">
      <c r="A18" s="12"/>
      <c r="B18" s="25">
        <v>343.3</v>
      </c>
      <c r="C18" s="20" t="s">
        <v>24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32031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" si="8">SUM(D18:N18)</f>
        <v>32031</v>
      </c>
      <c r="P18" s="47">
        <f t="shared" si="1"/>
        <v>291.19090909090909</v>
      </c>
      <c r="Q18" s="9"/>
    </row>
    <row r="19" spans="1:120" ht="15.75">
      <c r="A19" s="29" t="s">
        <v>23</v>
      </c>
      <c r="B19" s="30"/>
      <c r="C19" s="31"/>
      <c r="D19" s="32">
        <f t="shared" ref="D19:N19" si="9">SUM(D20:D20)</f>
        <v>2226</v>
      </c>
      <c r="E19" s="32">
        <f t="shared" si="9"/>
        <v>0</v>
      </c>
      <c r="F19" s="32">
        <f t="shared" si="9"/>
        <v>0</v>
      </c>
      <c r="G19" s="32">
        <f t="shared" si="9"/>
        <v>0</v>
      </c>
      <c r="H19" s="32">
        <f t="shared" si="9"/>
        <v>0</v>
      </c>
      <c r="I19" s="32">
        <f t="shared" si="9"/>
        <v>0</v>
      </c>
      <c r="J19" s="32">
        <f t="shared" si="9"/>
        <v>0</v>
      </c>
      <c r="K19" s="32">
        <f t="shared" si="9"/>
        <v>0</v>
      </c>
      <c r="L19" s="32">
        <f t="shared" si="9"/>
        <v>0</v>
      </c>
      <c r="M19" s="32">
        <f t="shared" si="9"/>
        <v>0</v>
      </c>
      <c r="N19" s="32">
        <f t="shared" si="9"/>
        <v>0</v>
      </c>
      <c r="O19" s="32">
        <f>SUM(D19:N19)</f>
        <v>2226</v>
      </c>
      <c r="P19" s="45">
        <f t="shared" si="1"/>
        <v>20.236363636363638</v>
      </c>
      <c r="Q19" s="10"/>
    </row>
    <row r="20" spans="1:120">
      <c r="A20" s="13"/>
      <c r="B20" s="39">
        <v>351.5</v>
      </c>
      <c r="C20" s="21" t="s">
        <v>27</v>
      </c>
      <c r="D20" s="46">
        <v>2226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" si="10">SUM(D20:N20)</f>
        <v>2226</v>
      </c>
      <c r="P20" s="47">
        <f t="shared" si="1"/>
        <v>20.236363636363638</v>
      </c>
      <c r="Q20" s="9"/>
    </row>
    <row r="21" spans="1:120" ht="15.75">
      <c r="A21" s="29" t="s">
        <v>2</v>
      </c>
      <c r="B21" s="30"/>
      <c r="C21" s="31"/>
      <c r="D21" s="32">
        <f t="shared" ref="D21:N21" si="11">SUM(D22:D22)</f>
        <v>314</v>
      </c>
      <c r="E21" s="32">
        <f t="shared" si="11"/>
        <v>0</v>
      </c>
      <c r="F21" s="32">
        <f t="shared" si="11"/>
        <v>0</v>
      </c>
      <c r="G21" s="32">
        <f t="shared" si="11"/>
        <v>0</v>
      </c>
      <c r="H21" s="32">
        <f t="shared" si="11"/>
        <v>0</v>
      </c>
      <c r="I21" s="32">
        <f t="shared" si="11"/>
        <v>0</v>
      </c>
      <c r="J21" s="32">
        <f t="shared" si="11"/>
        <v>0</v>
      </c>
      <c r="K21" s="32">
        <f t="shared" si="11"/>
        <v>0</v>
      </c>
      <c r="L21" s="32">
        <f t="shared" si="11"/>
        <v>0</v>
      </c>
      <c r="M21" s="32">
        <f t="shared" si="11"/>
        <v>0</v>
      </c>
      <c r="N21" s="32">
        <f t="shared" si="11"/>
        <v>0</v>
      </c>
      <c r="O21" s="32">
        <f>SUM(D21:N21)</f>
        <v>314</v>
      </c>
      <c r="P21" s="45">
        <f t="shared" si="1"/>
        <v>2.8545454545454545</v>
      </c>
      <c r="Q21" s="10"/>
    </row>
    <row r="22" spans="1:120">
      <c r="A22" s="12"/>
      <c r="B22" s="25">
        <v>369.9</v>
      </c>
      <c r="C22" s="20" t="s">
        <v>29</v>
      </c>
      <c r="D22" s="46">
        <v>314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" si="12">SUM(D22:N22)</f>
        <v>314</v>
      </c>
      <c r="P22" s="47">
        <f t="shared" si="1"/>
        <v>2.8545454545454545</v>
      </c>
      <c r="Q22" s="9"/>
    </row>
    <row r="23" spans="1:120" ht="15.75">
      <c r="A23" s="29" t="s">
        <v>46</v>
      </c>
      <c r="B23" s="30"/>
      <c r="C23" s="31"/>
      <c r="D23" s="32">
        <f t="shared" ref="D23:N23" si="13">SUM(D24:D24)</f>
        <v>0</v>
      </c>
      <c r="E23" s="32">
        <f t="shared" si="13"/>
        <v>0</v>
      </c>
      <c r="F23" s="32">
        <f t="shared" si="13"/>
        <v>0</v>
      </c>
      <c r="G23" s="32">
        <f t="shared" si="13"/>
        <v>0</v>
      </c>
      <c r="H23" s="32">
        <f t="shared" si="13"/>
        <v>0</v>
      </c>
      <c r="I23" s="32">
        <f t="shared" si="13"/>
        <v>597155</v>
      </c>
      <c r="J23" s="32">
        <f t="shared" si="13"/>
        <v>0</v>
      </c>
      <c r="K23" s="32">
        <f t="shared" si="13"/>
        <v>0</v>
      </c>
      <c r="L23" s="32">
        <f t="shared" si="13"/>
        <v>0</v>
      </c>
      <c r="M23" s="32">
        <f t="shared" si="13"/>
        <v>0</v>
      </c>
      <c r="N23" s="32">
        <f t="shared" si="13"/>
        <v>0</v>
      </c>
      <c r="O23" s="32">
        <f>SUM(D23:N23)</f>
        <v>597155</v>
      </c>
      <c r="P23" s="45">
        <f t="shared" si="1"/>
        <v>5428.681818181818</v>
      </c>
      <c r="Q23" s="9"/>
    </row>
    <row r="24" spans="1:120" ht="15.75" thickBot="1">
      <c r="A24" s="12"/>
      <c r="B24" s="25">
        <v>381</v>
      </c>
      <c r="C24" s="20" t="s">
        <v>47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597155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597155</v>
      </c>
      <c r="P24" s="47">
        <f t="shared" si="1"/>
        <v>5428.681818181818</v>
      </c>
      <c r="Q24" s="9"/>
    </row>
    <row r="25" spans="1:120" ht="16.5" thickBot="1">
      <c r="A25" s="14" t="s">
        <v>25</v>
      </c>
      <c r="B25" s="23"/>
      <c r="C25" s="22"/>
      <c r="D25" s="15">
        <f t="shared" ref="D25:N25" si="14">SUM(D5,D10,D12,D17,D19,D21,D23)</f>
        <v>123317</v>
      </c>
      <c r="E25" s="15">
        <f t="shared" si="14"/>
        <v>446960</v>
      </c>
      <c r="F25" s="15">
        <f t="shared" si="14"/>
        <v>0</v>
      </c>
      <c r="G25" s="15">
        <f t="shared" si="14"/>
        <v>0</v>
      </c>
      <c r="H25" s="15">
        <f t="shared" si="14"/>
        <v>0</v>
      </c>
      <c r="I25" s="15">
        <f t="shared" si="14"/>
        <v>629186</v>
      </c>
      <c r="J25" s="15">
        <f t="shared" si="14"/>
        <v>0</v>
      </c>
      <c r="K25" s="15">
        <f t="shared" si="14"/>
        <v>0</v>
      </c>
      <c r="L25" s="15">
        <f t="shared" si="14"/>
        <v>0</v>
      </c>
      <c r="M25" s="15">
        <f t="shared" si="14"/>
        <v>0</v>
      </c>
      <c r="N25" s="15">
        <f t="shared" si="14"/>
        <v>0</v>
      </c>
      <c r="O25" s="15">
        <f>SUM(D25:N25)</f>
        <v>1199463</v>
      </c>
      <c r="P25" s="38">
        <f t="shared" si="1"/>
        <v>10904.209090909091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</row>
    <row r="27" spans="1:120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118" t="s">
        <v>91</v>
      </c>
      <c r="N27" s="118"/>
      <c r="O27" s="118"/>
      <c r="P27" s="43">
        <v>110</v>
      </c>
    </row>
    <row r="28" spans="1:120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</row>
    <row r="29" spans="1:120" ht="15.75" customHeight="1" thickBot="1">
      <c r="A29" s="120" t="s">
        <v>41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0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67660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67660</v>
      </c>
      <c r="O5" s="33">
        <f t="shared" ref="O5:O25" si="2">(N5/O$27)</f>
        <v>573.38983050847457</v>
      </c>
      <c r="P5" s="6"/>
    </row>
    <row r="6" spans="1:133">
      <c r="A6" s="12"/>
      <c r="B6" s="25">
        <v>311</v>
      </c>
      <c r="C6" s="20" t="s">
        <v>1</v>
      </c>
      <c r="D6" s="46">
        <v>53824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53824</v>
      </c>
      <c r="O6" s="47">
        <f t="shared" si="2"/>
        <v>456.13559322033899</v>
      </c>
      <c r="P6" s="9"/>
    </row>
    <row r="7" spans="1:133">
      <c r="A7" s="12"/>
      <c r="B7" s="25">
        <v>312.41000000000003</v>
      </c>
      <c r="C7" s="20" t="s">
        <v>43</v>
      </c>
      <c r="D7" s="46">
        <v>1088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1088</v>
      </c>
      <c r="O7" s="47">
        <f t="shared" si="2"/>
        <v>9.2203389830508478</v>
      </c>
      <c r="P7" s="9"/>
    </row>
    <row r="8" spans="1:133">
      <c r="A8" s="12"/>
      <c r="B8" s="25">
        <v>312.42</v>
      </c>
      <c r="C8" s="20" t="s">
        <v>75</v>
      </c>
      <c r="D8" s="46">
        <v>733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733</v>
      </c>
      <c r="O8" s="47">
        <f t="shared" si="2"/>
        <v>6.2118644067796609</v>
      </c>
      <c r="P8" s="9"/>
    </row>
    <row r="9" spans="1:133">
      <c r="A9" s="12"/>
      <c r="B9" s="25">
        <v>312.60000000000002</v>
      </c>
      <c r="C9" s="20" t="s">
        <v>10</v>
      </c>
      <c r="D9" s="46">
        <v>11434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11434</v>
      </c>
      <c r="O9" s="47">
        <f t="shared" si="2"/>
        <v>96.898305084745758</v>
      </c>
      <c r="P9" s="9"/>
    </row>
    <row r="10" spans="1:133">
      <c r="A10" s="12"/>
      <c r="B10" s="25">
        <v>315</v>
      </c>
      <c r="C10" s="20" t="s">
        <v>56</v>
      </c>
      <c r="D10" s="46">
        <v>581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581</v>
      </c>
      <c r="O10" s="47">
        <f t="shared" si="2"/>
        <v>4.9237288135593218</v>
      </c>
      <c r="P10" s="9"/>
    </row>
    <row r="11" spans="1:133" ht="15.75">
      <c r="A11" s="29" t="s">
        <v>12</v>
      </c>
      <c r="B11" s="30"/>
      <c r="C11" s="31"/>
      <c r="D11" s="32">
        <f t="shared" ref="D11:M11" si="3">SUM(D12:D12)</f>
        <v>5584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5584</v>
      </c>
      <c r="O11" s="45">
        <f t="shared" si="2"/>
        <v>47.322033898305087</v>
      </c>
      <c r="P11" s="10"/>
    </row>
    <row r="12" spans="1:133">
      <c r="A12" s="12"/>
      <c r="B12" s="25">
        <v>323.10000000000002</v>
      </c>
      <c r="C12" s="20" t="s">
        <v>13</v>
      </c>
      <c r="D12" s="46">
        <v>5584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5584</v>
      </c>
      <c r="O12" s="47">
        <f t="shared" si="2"/>
        <v>47.322033898305087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SUM(D14:D15)</f>
        <v>10799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10799</v>
      </c>
      <c r="O13" s="45">
        <f t="shared" si="2"/>
        <v>91.516949152542367</v>
      </c>
      <c r="P13" s="10"/>
    </row>
    <row r="14" spans="1:133">
      <c r="A14" s="12"/>
      <c r="B14" s="25">
        <v>335.12</v>
      </c>
      <c r="C14" s="20" t="s">
        <v>58</v>
      </c>
      <c r="D14" s="46">
        <v>5294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5294</v>
      </c>
      <c r="O14" s="47">
        <f t="shared" si="2"/>
        <v>44.864406779661017</v>
      </c>
      <c r="P14" s="9"/>
    </row>
    <row r="15" spans="1:133">
      <c r="A15" s="12"/>
      <c r="B15" s="25">
        <v>335.18</v>
      </c>
      <c r="C15" s="20" t="s">
        <v>59</v>
      </c>
      <c r="D15" s="46">
        <v>5505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5505</v>
      </c>
      <c r="O15" s="47">
        <f t="shared" si="2"/>
        <v>46.652542372881356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SUM(D17:D17)</f>
        <v>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25473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25473</v>
      </c>
      <c r="O16" s="45">
        <f t="shared" si="2"/>
        <v>215.87288135593221</v>
      </c>
      <c r="P16" s="10"/>
    </row>
    <row r="17" spans="1:119">
      <c r="A17" s="12"/>
      <c r="B17" s="25">
        <v>343.3</v>
      </c>
      <c r="C17" s="20" t="s">
        <v>24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25473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25473</v>
      </c>
      <c r="O17" s="47">
        <f t="shared" si="2"/>
        <v>215.87288135593221</v>
      </c>
      <c r="P17" s="9"/>
    </row>
    <row r="18" spans="1:119" ht="15.75">
      <c r="A18" s="29" t="s">
        <v>23</v>
      </c>
      <c r="B18" s="30"/>
      <c r="C18" s="31"/>
      <c r="D18" s="32">
        <f t="shared" ref="D18:M18" si="6">SUM(D19:D19)</f>
        <v>1491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1491</v>
      </c>
      <c r="O18" s="45">
        <f t="shared" si="2"/>
        <v>12.635593220338983</v>
      </c>
      <c r="P18" s="10"/>
    </row>
    <row r="19" spans="1:119">
      <c r="A19" s="13"/>
      <c r="B19" s="39">
        <v>351.5</v>
      </c>
      <c r="C19" s="21" t="s">
        <v>27</v>
      </c>
      <c r="D19" s="46">
        <v>1491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1491</v>
      </c>
      <c r="O19" s="47">
        <f t="shared" si="2"/>
        <v>12.635593220338983</v>
      </c>
      <c r="P19" s="9"/>
    </row>
    <row r="20" spans="1:119" ht="15.75">
      <c r="A20" s="29" t="s">
        <v>2</v>
      </c>
      <c r="B20" s="30"/>
      <c r="C20" s="31"/>
      <c r="D20" s="32">
        <f t="shared" ref="D20:M20" si="7">SUM(D21:D22)</f>
        <v>1380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24233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25613</v>
      </c>
      <c r="O20" s="45">
        <f t="shared" si="2"/>
        <v>217.0593220338983</v>
      </c>
      <c r="P20" s="10"/>
    </row>
    <row r="21" spans="1:119">
      <c r="A21" s="12"/>
      <c r="B21" s="25">
        <v>361.1</v>
      </c>
      <c r="C21" s="20" t="s">
        <v>28</v>
      </c>
      <c r="D21" s="46">
        <v>308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308</v>
      </c>
      <c r="O21" s="47">
        <f t="shared" si="2"/>
        <v>2.6101694915254239</v>
      </c>
      <c r="P21" s="9"/>
    </row>
    <row r="22" spans="1:119">
      <c r="A22" s="12"/>
      <c r="B22" s="25">
        <v>369.9</v>
      </c>
      <c r="C22" s="20" t="s">
        <v>29</v>
      </c>
      <c r="D22" s="46">
        <v>1072</v>
      </c>
      <c r="E22" s="46">
        <v>0</v>
      </c>
      <c r="F22" s="46">
        <v>0</v>
      </c>
      <c r="G22" s="46">
        <v>0</v>
      </c>
      <c r="H22" s="46">
        <v>0</v>
      </c>
      <c r="I22" s="46">
        <v>24233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25305</v>
      </c>
      <c r="O22" s="47">
        <f t="shared" si="2"/>
        <v>214.44915254237287</v>
      </c>
      <c r="P22" s="9"/>
    </row>
    <row r="23" spans="1:119" ht="15.75">
      <c r="A23" s="29" t="s">
        <v>46</v>
      </c>
      <c r="B23" s="30"/>
      <c r="C23" s="31"/>
      <c r="D23" s="32">
        <f t="shared" ref="D23:M23" si="8">SUM(D24:D24)</f>
        <v>0</v>
      </c>
      <c r="E23" s="32">
        <f t="shared" si="8"/>
        <v>0</v>
      </c>
      <c r="F23" s="32">
        <f t="shared" si="8"/>
        <v>0</v>
      </c>
      <c r="G23" s="32">
        <f t="shared" si="8"/>
        <v>19770</v>
      </c>
      <c r="H23" s="32">
        <f t="shared" si="8"/>
        <v>0</v>
      </c>
      <c r="I23" s="32">
        <f t="shared" si="8"/>
        <v>0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1"/>
        <v>19770</v>
      </c>
      <c r="O23" s="45">
        <f t="shared" si="2"/>
        <v>167.54237288135593</v>
      </c>
      <c r="P23" s="9"/>
    </row>
    <row r="24" spans="1:119" ht="15.75" thickBot="1">
      <c r="A24" s="12"/>
      <c r="B24" s="25">
        <v>381</v>
      </c>
      <c r="C24" s="20" t="s">
        <v>47</v>
      </c>
      <c r="D24" s="46">
        <v>0</v>
      </c>
      <c r="E24" s="46">
        <v>0</v>
      </c>
      <c r="F24" s="46">
        <v>0</v>
      </c>
      <c r="G24" s="46">
        <v>19770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19770</v>
      </c>
      <c r="O24" s="47">
        <f t="shared" si="2"/>
        <v>167.54237288135593</v>
      </c>
      <c r="P24" s="9"/>
    </row>
    <row r="25" spans="1:119" ht="16.5" thickBot="1">
      <c r="A25" s="14" t="s">
        <v>25</v>
      </c>
      <c r="B25" s="23"/>
      <c r="C25" s="22"/>
      <c r="D25" s="15">
        <f t="shared" ref="D25:M25" si="9">SUM(D5,D11,D13,D16,D18,D20,D23)</f>
        <v>86914</v>
      </c>
      <c r="E25" s="15">
        <f t="shared" si="9"/>
        <v>0</v>
      </c>
      <c r="F25" s="15">
        <f t="shared" si="9"/>
        <v>0</v>
      </c>
      <c r="G25" s="15">
        <f t="shared" si="9"/>
        <v>19770</v>
      </c>
      <c r="H25" s="15">
        <f t="shared" si="9"/>
        <v>0</v>
      </c>
      <c r="I25" s="15">
        <f t="shared" si="9"/>
        <v>49706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156390</v>
      </c>
      <c r="O25" s="38">
        <f t="shared" si="2"/>
        <v>1325.3389830508474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78</v>
      </c>
      <c r="M27" s="118"/>
      <c r="N27" s="118"/>
      <c r="O27" s="43">
        <v>118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41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66413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66413</v>
      </c>
      <c r="O5" s="33">
        <f t="shared" ref="O5:O23" si="2">(N5/O$25)</f>
        <v>553.44166666666672</v>
      </c>
      <c r="P5" s="6"/>
    </row>
    <row r="6" spans="1:133">
      <c r="A6" s="12"/>
      <c r="B6" s="25">
        <v>311</v>
      </c>
      <c r="C6" s="20" t="s">
        <v>1</v>
      </c>
      <c r="D6" s="46">
        <v>53405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53405</v>
      </c>
      <c r="O6" s="47">
        <f t="shared" si="2"/>
        <v>445.04166666666669</v>
      </c>
      <c r="P6" s="9"/>
    </row>
    <row r="7" spans="1:133">
      <c r="A7" s="12"/>
      <c r="B7" s="25">
        <v>312.41000000000003</v>
      </c>
      <c r="C7" s="20" t="s">
        <v>43</v>
      </c>
      <c r="D7" s="46">
        <v>1111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1111</v>
      </c>
      <c r="O7" s="47">
        <f t="shared" si="2"/>
        <v>9.2583333333333329</v>
      </c>
      <c r="P7" s="9"/>
    </row>
    <row r="8" spans="1:133">
      <c r="A8" s="12"/>
      <c r="B8" s="25">
        <v>312.42</v>
      </c>
      <c r="C8" s="20" t="s">
        <v>75</v>
      </c>
      <c r="D8" s="46">
        <v>731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731</v>
      </c>
      <c r="O8" s="47">
        <f t="shared" si="2"/>
        <v>6.0916666666666668</v>
      </c>
      <c r="P8" s="9"/>
    </row>
    <row r="9" spans="1:133">
      <c r="A9" s="12"/>
      <c r="B9" s="25">
        <v>312.60000000000002</v>
      </c>
      <c r="C9" s="20" t="s">
        <v>10</v>
      </c>
      <c r="D9" s="46">
        <v>10705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10705</v>
      </c>
      <c r="O9" s="47">
        <f t="shared" si="2"/>
        <v>89.208333333333329</v>
      </c>
      <c r="P9" s="9"/>
    </row>
    <row r="10" spans="1:133">
      <c r="A10" s="12"/>
      <c r="B10" s="25">
        <v>315</v>
      </c>
      <c r="C10" s="20" t="s">
        <v>56</v>
      </c>
      <c r="D10" s="46">
        <v>461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461</v>
      </c>
      <c r="O10" s="47">
        <f t="shared" si="2"/>
        <v>3.8416666666666668</v>
      </c>
      <c r="P10" s="9"/>
    </row>
    <row r="11" spans="1:133" ht="15.75">
      <c r="A11" s="29" t="s">
        <v>12</v>
      </c>
      <c r="B11" s="30"/>
      <c r="C11" s="31"/>
      <c r="D11" s="32">
        <f t="shared" ref="D11:M11" si="3">SUM(D12:D12)</f>
        <v>5808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5808</v>
      </c>
      <c r="O11" s="45">
        <f t="shared" si="2"/>
        <v>48.4</v>
      </c>
      <c r="P11" s="10"/>
    </row>
    <row r="12" spans="1:133">
      <c r="A12" s="12"/>
      <c r="B12" s="25">
        <v>323.10000000000002</v>
      </c>
      <c r="C12" s="20" t="s">
        <v>13</v>
      </c>
      <c r="D12" s="46">
        <v>5808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5808</v>
      </c>
      <c r="O12" s="47">
        <f t="shared" si="2"/>
        <v>48.4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SUM(D14:D15)</f>
        <v>10599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10599</v>
      </c>
      <c r="O13" s="45">
        <f t="shared" si="2"/>
        <v>88.325000000000003</v>
      </c>
      <c r="P13" s="10"/>
    </row>
    <row r="14" spans="1:133">
      <c r="A14" s="12"/>
      <c r="B14" s="25">
        <v>335.12</v>
      </c>
      <c r="C14" s="20" t="s">
        <v>58</v>
      </c>
      <c r="D14" s="46">
        <v>5318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5318</v>
      </c>
      <c r="O14" s="47">
        <f t="shared" si="2"/>
        <v>44.31666666666667</v>
      </c>
      <c r="P14" s="9"/>
    </row>
    <row r="15" spans="1:133">
      <c r="A15" s="12"/>
      <c r="B15" s="25">
        <v>335.18</v>
      </c>
      <c r="C15" s="20" t="s">
        <v>59</v>
      </c>
      <c r="D15" s="46">
        <v>5281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5281</v>
      </c>
      <c r="O15" s="47">
        <f t="shared" si="2"/>
        <v>44.008333333333333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SUM(D17:D17)</f>
        <v>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25662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25662</v>
      </c>
      <c r="O16" s="45">
        <f t="shared" si="2"/>
        <v>213.85</v>
      </c>
      <c r="P16" s="10"/>
    </row>
    <row r="17" spans="1:119">
      <c r="A17" s="12"/>
      <c r="B17" s="25">
        <v>343.3</v>
      </c>
      <c r="C17" s="20" t="s">
        <v>24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25662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25662</v>
      </c>
      <c r="O17" s="47">
        <f t="shared" si="2"/>
        <v>213.85</v>
      </c>
      <c r="P17" s="9"/>
    </row>
    <row r="18" spans="1:119" ht="15.75">
      <c r="A18" s="29" t="s">
        <v>23</v>
      </c>
      <c r="B18" s="30"/>
      <c r="C18" s="31"/>
      <c r="D18" s="32">
        <f t="shared" ref="D18:M18" si="6">SUM(D19:D19)</f>
        <v>206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206</v>
      </c>
      <c r="O18" s="45">
        <f t="shared" si="2"/>
        <v>1.7166666666666666</v>
      </c>
      <c r="P18" s="10"/>
    </row>
    <row r="19" spans="1:119">
      <c r="A19" s="13"/>
      <c r="B19" s="39">
        <v>351.5</v>
      </c>
      <c r="C19" s="21" t="s">
        <v>27</v>
      </c>
      <c r="D19" s="46">
        <v>206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206</v>
      </c>
      <c r="O19" s="47">
        <f t="shared" si="2"/>
        <v>1.7166666666666666</v>
      </c>
      <c r="P19" s="9"/>
    </row>
    <row r="20" spans="1:119" ht="15.75">
      <c r="A20" s="29" t="s">
        <v>2</v>
      </c>
      <c r="B20" s="30"/>
      <c r="C20" s="31"/>
      <c r="D20" s="32">
        <f t="shared" ref="D20:M20" si="7">SUM(D21:D22)</f>
        <v>807</v>
      </c>
      <c r="E20" s="32">
        <f t="shared" si="7"/>
        <v>0</v>
      </c>
      <c r="F20" s="32">
        <f t="shared" si="7"/>
        <v>0</v>
      </c>
      <c r="G20" s="32">
        <f t="shared" si="7"/>
        <v>54485</v>
      </c>
      <c r="H20" s="32">
        <f t="shared" si="7"/>
        <v>0</v>
      </c>
      <c r="I20" s="32">
        <f t="shared" si="7"/>
        <v>90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55382</v>
      </c>
      <c r="O20" s="45">
        <f t="shared" si="2"/>
        <v>461.51666666666665</v>
      </c>
      <c r="P20" s="10"/>
    </row>
    <row r="21" spans="1:119">
      <c r="A21" s="12"/>
      <c r="B21" s="25">
        <v>361.1</v>
      </c>
      <c r="C21" s="20" t="s">
        <v>28</v>
      </c>
      <c r="D21" s="46">
        <v>306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306</v>
      </c>
      <c r="O21" s="47">
        <f t="shared" si="2"/>
        <v>2.5499999999999998</v>
      </c>
      <c r="P21" s="9"/>
    </row>
    <row r="22" spans="1:119" ht="15.75" thickBot="1">
      <c r="A22" s="12"/>
      <c r="B22" s="25">
        <v>369.9</v>
      </c>
      <c r="C22" s="20" t="s">
        <v>29</v>
      </c>
      <c r="D22" s="46">
        <v>501</v>
      </c>
      <c r="E22" s="46">
        <v>0</v>
      </c>
      <c r="F22" s="46">
        <v>0</v>
      </c>
      <c r="G22" s="46">
        <v>54485</v>
      </c>
      <c r="H22" s="46">
        <v>0</v>
      </c>
      <c r="I22" s="46">
        <v>90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55076</v>
      </c>
      <c r="O22" s="47">
        <f t="shared" si="2"/>
        <v>458.96666666666664</v>
      </c>
      <c r="P22" s="9"/>
    </row>
    <row r="23" spans="1:119" ht="16.5" thickBot="1">
      <c r="A23" s="14" t="s">
        <v>25</v>
      </c>
      <c r="B23" s="23"/>
      <c r="C23" s="22"/>
      <c r="D23" s="15">
        <f>SUM(D5,D11,D13,D16,D18,D20)</f>
        <v>83833</v>
      </c>
      <c r="E23" s="15">
        <f t="shared" ref="E23:M23" si="8">SUM(E5,E11,E13,E16,E18,E20)</f>
        <v>0</v>
      </c>
      <c r="F23" s="15">
        <f t="shared" si="8"/>
        <v>0</v>
      </c>
      <c r="G23" s="15">
        <f t="shared" si="8"/>
        <v>54485</v>
      </c>
      <c r="H23" s="15">
        <f t="shared" si="8"/>
        <v>0</v>
      </c>
      <c r="I23" s="15">
        <f t="shared" si="8"/>
        <v>25752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1"/>
        <v>164070</v>
      </c>
      <c r="O23" s="38">
        <f t="shared" si="2"/>
        <v>1367.25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118" t="s">
        <v>76</v>
      </c>
      <c r="M25" s="118"/>
      <c r="N25" s="118"/>
      <c r="O25" s="43">
        <v>120</v>
      </c>
    </row>
    <row r="26" spans="1:119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customHeight="1" thickBot="1">
      <c r="A27" s="120" t="s">
        <v>41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65211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65211</v>
      </c>
      <c r="O5" s="33">
        <f t="shared" ref="O5:O23" si="2">(N5/O$25)</f>
        <v>534.51639344262298</v>
      </c>
      <c r="P5" s="6"/>
    </row>
    <row r="6" spans="1:133">
      <c r="A6" s="12"/>
      <c r="B6" s="25">
        <v>311</v>
      </c>
      <c r="C6" s="20" t="s">
        <v>1</v>
      </c>
      <c r="D6" s="46">
        <v>52667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52667</v>
      </c>
      <c r="O6" s="47">
        <f t="shared" si="2"/>
        <v>431.69672131147541</v>
      </c>
      <c r="P6" s="9"/>
    </row>
    <row r="7" spans="1:133">
      <c r="A7" s="12"/>
      <c r="B7" s="25">
        <v>312.10000000000002</v>
      </c>
      <c r="C7" s="20" t="s">
        <v>9</v>
      </c>
      <c r="D7" s="46">
        <v>1545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1545</v>
      </c>
      <c r="O7" s="47">
        <f t="shared" si="2"/>
        <v>12.663934426229508</v>
      </c>
      <c r="P7" s="9"/>
    </row>
    <row r="8" spans="1:133">
      <c r="A8" s="12"/>
      <c r="B8" s="25">
        <v>312.60000000000002</v>
      </c>
      <c r="C8" s="20" t="s">
        <v>10</v>
      </c>
      <c r="D8" s="46">
        <v>10641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10641</v>
      </c>
      <c r="O8" s="47">
        <f t="shared" si="2"/>
        <v>87.221311475409834</v>
      </c>
      <c r="P8" s="9"/>
    </row>
    <row r="9" spans="1:133">
      <c r="A9" s="12"/>
      <c r="B9" s="25">
        <v>315</v>
      </c>
      <c r="C9" s="20" t="s">
        <v>56</v>
      </c>
      <c r="D9" s="46">
        <v>358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358</v>
      </c>
      <c r="O9" s="47">
        <f t="shared" si="2"/>
        <v>2.9344262295081966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SUM(D11:D11)</f>
        <v>5490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5490</v>
      </c>
      <c r="O10" s="45">
        <f t="shared" si="2"/>
        <v>45</v>
      </c>
      <c r="P10" s="10"/>
    </row>
    <row r="11" spans="1:133">
      <c r="A11" s="12"/>
      <c r="B11" s="25">
        <v>323.10000000000002</v>
      </c>
      <c r="C11" s="20" t="s">
        <v>13</v>
      </c>
      <c r="D11" s="46">
        <v>5490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5490</v>
      </c>
      <c r="O11" s="47">
        <f t="shared" si="2"/>
        <v>45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SUM(D13:D15)</f>
        <v>25765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25765</v>
      </c>
      <c r="O12" s="45">
        <f t="shared" si="2"/>
        <v>211.18852459016392</v>
      </c>
      <c r="P12" s="10"/>
    </row>
    <row r="13" spans="1:133">
      <c r="A13" s="12"/>
      <c r="B13" s="25">
        <v>331.5</v>
      </c>
      <c r="C13" s="20" t="s">
        <v>72</v>
      </c>
      <c r="D13" s="46">
        <v>15155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15155</v>
      </c>
      <c r="O13" s="47">
        <f t="shared" si="2"/>
        <v>124.22131147540983</v>
      </c>
      <c r="P13" s="9"/>
    </row>
    <row r="14" spans="1:133">
      <c r="A14" s="12"/>
      <c r="B14" s="25">
        <v>335.12</v>
      </c>
      <c r="C14" s="20" t="s">
        <v>58</v>
      </c>
      <c r="D14" s="46">
        <v>5299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5299</v>
      </c>
      <c r="O14" s="47">
        <f t="shared" si="2"/>
        <v>43.434426229508198</v>
      </c>
      <c r="P14" s="9"/>
    </row>
    <row r="15" spans="1:133">
      <c r="A15" s="12"/>
      <c r="B15" s="25">
        <v>335.18</v>
      </c>
      <c r="C15" s="20" t="s">
        <v>59</v>
      </c>
      <c r="D15" s="46">
        <v>5311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5311</v>
      </c>
      <c r="O15" s="47">
        <f t="shared" si="2"/>
        <v>43.532786885245905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SUM(D17:D17)</f>
        <v>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26122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26122</v>
      </c>
      <c r="O16" s="45">
        <f t="shared" si="2"/>
        <v>214.11475409836066</v>
      </c>
      <c r="P16" s="10"/>
    </row>
    <row r="17" spans="1:119">
      <c r="A17" s="12"/>
      <c r="B17" s="25">
        <v>343.3</v>
      </c>
      <c r="C17" s="20" t="s">
        <v>24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26122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26122</v>
      </c>
      <c r="O17" s="47">
        <f t="shared" si="2"/>
        <v>214.11475409836066</v>
      </c>
      <c r="P17" s="9"/>
    </row>
    <row r="18" spans="1:119" ht="15.75">
      <c r="A18" s="29" t="s">
        <v>23</v>
      </c>
      <c r="B18" s="30"/>
      <c r="C18" s="31"/>
      <c r="D18" s="32">
        <f t="shared" ref="D18:M18" si="6">SUM(D19:D19)</f>
        <v>670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670</v>
      </c>
      <c r="O18" s="45">
        <f t="shared" si="2"/>
        <v>5.4918032786885247</v>
      </c>
      <c r="P18" s="10"/>
    </row>
    <row r="19" spans="1:119">
      <c r="A19" s="13"/>
      <c r="B19" s="39">
        <v>351.9</v>
      </c>
      <c r="C19" s="21" t="s">
        <v>69</v>
      </c>
      <c r="D19" s="46">
        <v>670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670</v>
      </c>
      <c r="O19" s="47">
        <f t="shared" si="2"/>
        <v>5.4918032786885247</v>
      </c>
      <c r="P19" s="9"/>
    </row>
    <row r="20" spans="1:119" ht="15.75">
      <c r="A20" s="29" t="s">
        <v>2</v>
      </c>
      <c r="B20" s="30"/>
      <c r="C20" s="31"/>
      <c r="D20" s="32">
        <f t="shared" ref="D20:M20" si="7">SUM(D21:D22)</f>
        <v>1597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1597</v>
      </c>
      <c r="O20" s="45">
        <f t="shared" si="2"/>
        <v>13.090163934426229</v>
      </c>
      <c r="P20" s="10"/>
    </row>
    <row r="21" spans="1:119">
      <c r="A21" s="12"/>
      <c r="B21" s="25">
        <v>361.1</v>
      </c>
      <c r="C21" s="20" t="s">
        <v>28</v>
      </c>
      <c r="D21" s="46">
        <v>306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306</v>
      </c>
      <c r="O21" s="47">
        <f t="shared" si="2"/>
        <v>2.5081967213114753</v>
      </c>
      <c r="P21" s="9"/>
    </row>
    <row r="22" spans="1:119" ht="15.75" thickBot="1">
      <c r="A22" s="12"/>
      <c r="B22" s="25">
        <v>369.9</v>
      </c>
      <c r="C22" s="20" t="s">
        <v>29</v>
      </c>
      <c r="D22" s="46">
        <v>1291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1291</v>
      </c>
      <c r="O22" s="47">
        <f t="shared" si="2"/>
        <v>10.581967213114755</v>
      </c>
      <c r="P22" s="9"/>
    </row>
    <row r="23" spans="1:119" ht="16.5" thickBot="1">
      <c r="A23" s="14" t="s">
        <v>25</v>
      </c>
      <c r="B23" s="23"/>
      <c r="C23" s="22"/>
      <c r="D23" s="15">
        <f>SUM(D5,D10,D12,D16,D18,D20)</f>
        <v>98733</v>
      </c>
      <c r="E23" s="15">
        <f t="shared" ref="E23:M23" si="8">SUM(E5,E10,E12,E16,E18,E20)</f>
        <v>0</v>
      </c>
      <c r="F23" s="15">
        <f t="shared" si="8"/>
        <v>0</v>
      </c>
      <c r="G23" s="15">
        <f t="shared" si="8"/>
        <v>0</v>
      </c>
      <c r="H23" s="15">
        <f t="shared" si="8"/>
        <v>0</v>
      </c>
      <c r="I23" s="15">
        <f t="shared" si="8"/>
        <v>26122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1"/>
        <v>124855</v>
      </c>
      <c r="O23" s="38">
        <f t="shared" si="2"/>
        <v>1023.4016393442623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118" t="s">
        <v>73</v>
      </c>
      <c r="M25" s="118"/>
      <c r="N25" s="118"/>
      <c r="O25" s="43">
        <v>122</v>
      </c>
    </row>
    <row r="26" spans="1:119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customHeight="1" thickBot="1">
      <c r="A27" s="120" t="s">
        <v>41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64974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64974</v>
      </c>
      <c r="O5" s="33">
        <f t="shared" ref="O5:O24" si="2">(N5/O$26)</f>
        <v>550.62711864406776</v>
      </c>
      <c r="P5" s="6"/>
    </row>
    <row r="6" spans="1:133">
      <c r="A6" s="12"/>
      <c r="B6" s="25">
        <v>311</v>
      </c>
      <c r="C6" s="20" t="s">
        <v>1</v>
      </c>
      <c r="D6" s="46">
        <v>53514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53514</v>
      </c>
      <c r="O6" s="47">
        <f t="shared" si="2"/>
        <v>453.50847457627117</v>
      </c>
      <c r="P6" s="9"/>
    </row>
    <row r="7" spans="1:133">
      <c r="A7" s="12"/>
      <c r="B7" s="25">
        <v>312.10000000000002</v>
      </c>
      <c r="C7" s="20" t="s">
        <v>9</v>
      </c>
      <c r="D7" s="46">
        <v>1086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1086</v>
      </c>
      <c r="O7" s="47">
        <f t="shared" si="2"/>
        <v>9.203389830508474</v>
      </c>
      <c r="P7" s="9"/>
    </row>
    <row r="8" spans="1:133">
      <c r="A8" s="12"/>
      <c r="B8" s="25">
        <v>312.60000000000002</v>
      </c>
      <c r="C8" s="20" t="s">
        <v>10</v>
      </c>
      <c r="D8" s="46">
        <v>10024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10024</v>
      </c>
      <c r="O8" s="47">
        <f t="shared" si="2"/>
        <v>84.949152542372886</v>
      </c>
      <c r="P8" s="9"/>
    </row>
    <row r="9" spans="1:133">
      <c r="A9" s="12"/>
      <c r="B9" s="25">
        <v>315</v>
      </c>
      <c r="C9" s="20" t="s">
        <v>56</v>
      </c>
      <c r="D9" s="46">
        <v>350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350</v>
      </c>
      <c r="O9" s="47">
        <f t="shared" si="2"/>
        <v>2.9661016949152543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SUM(D11:D11)</f>
        <v>5233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5233</v>
      </c>
      <c r="O10" s="45">
        <f t="shared" si="2"/>
        <v>44.347457627118644</v>
      </c>
      <c r="P10" s="10"/>
    </row>
    <row r="11" spans="1:133">
      <c r="A11" s="12"/>
      <c r="B11" s="25">
        <v>323.10000000000002</v>
      </c>
      <c r="C11" s="20" t="s">
        <v>13</v>
      </c>
      <c r="D11" s="46">
        <v>5233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5233</v>
      </c>
      <c r="O11" s="47">
        <f t="shared" si="2"/>
        <v>44.347457627118644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SUM(D13:D14)</f>
        <v>10312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10312</v>
      </c>
      <c r="O12" s="45">
        <f t="shared" si="2"/>
        <v>87.389830508474574</v>
      </c>
      <c r="P12" s="10"/>
    </row>
    <row r="13" spans="1:133">
      <c r="A13" s="12"/>
      <c r="B13" s="25">
        <v>335.12</v>
      </c>
      <c r="C13" s="20" t="s">
        <v>58</v>
      </c>
      <c r="D13" s="46">
        <v>5290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5290</v>
      </c>
      <c r="O13" s="47">
        <f t="shared" si="2"/>
        <v>44.83050847457627</v>
      </c>
      <c r="P13" s="9"/>
    </row>
    <row r="14" spans="1:133">
      <c r="A14" s="12"/>
      <c r="B14" s="25">
        <v>335.18</v>
      </c>
      <c r="C14" s="20" t="s">
        <v>59</v>
      </c>
      <c r="D14" s="46">
        <v>5022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5022</v>
      </c>
      <c r="O14" s="47">
        <f t="shared" si="2"/>
        <v>42.559322033898304</v>
      </c>
      <c r="P14" s="9"/>
    </row>
    <row r="15" spans="1:133" ht="15.75">
      <c r="A15" s="29" t="s">
        <v>22</v>
      </c>
      <c r="B15" s="30"/>
      <c r="C15" s="31"/>
      <c r="D15" s="32">
        <f t="shared" ref="D15:M15" si="5">SUM(D16:D16)</f>
        <v>0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24072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24072</v>
      </c>
      <c r="O15" s="45">
        <f t="shared" si="2"/>
        <v>204</v>
      </c>
      <c r="P15" s="10"/>
    </row>
    <row r="16" spans="1:133">
      <c r="A16" s="12"/>
      <c r="B16" s="25">
        <v>343.3</v>
      </c>
      <c r="C16" s="20" t="s">
        <v>24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24072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24072</v>
      </c>
      <c r="O16" s="47">
        <f t="shared" si="2"/>
        <v>204</v>
      </c>
      <c r="P16" s="9"/>
    </row>
    <row r="17" spans="1:119" ht="15.75">
      <c r="A17" s="29" t="s">
        <v>23</v>
      </c>
      <c r="B17" s="30"/>
      <c r="C17" s="31"/>
      <c r="D17" s="32">
        <f t="shared" ref="D17:M17" si="6">SUM(D18:D18)</f>
        <v>77</v>
      </c>
      <c r="E17" s="32">
        <f t="shared" si="6"/>
        <v>0</v>
      </c>
      <c r="F17" s="32">
        <f t="shared" si="6"/>
        <v>0</v>
      </c>
      <c r="G17" s="32">
        <f t="shared" si="6"/>
        <v>0</v>
      </c>
      <c r="H17" s="32">
        <f t="shared" si="6"/>
        <v>0</v>
      </c>
      <c r="I17" s="32">
        <f t="shared" si="6"/>
        <v>0</v>
      </c>
      <c r="J17" s="32">
        <f t="shared" si="6"/>
        <v>0</v>
      </c>
      <c r="K17" s="32">
        <f t="shared" si="6"/>
        <v>0</v>
      </c>
      <c r="L17" s="32">
        <f t="shared" si="6"/>
        <v>0</v>
      </c>
      <c r="M17" s="32">
        <f t="shared" si="6"/>
        <v>0</v>
      </c>
      <c r="N17" s="32">
        <f t="shared" si="1"/>
        <v>77</v>
      </c>
      <c r="O17" s="45">
        <f t="shared" si="2"/>
        <v>0.65254237288135597</v>
      </c>
      <c r="P17" s="10"/>
    </row>
    <row r="18" spans="1:119">
      <c r="A18" s="13"/>
      <c r="B18" s="39">
        <v>351.9</v>
      </c>
      <c r="C18" s="21" t="s">
        <v>69</v>
      </c>
      <c r="D18" s="46">
        <v>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77</v>
      </c>
      <c r="O18" s="47">
        <f t="shared" si="2"/>
        <v>0.65254237288135597</v>
      </c>
      <c r="P18" s="9"/>
    </row>
    <row r="19" spans="1:119" ht="15.75">
      <c r="A19" s="29" t="s">
        <v>2</v>
      </c>
      <c r="B19" s="30"/>
      <c r="C19" s="31"/>
      <c r="D19" s="32">
        <f t="shared" ref="D19:M19" si="7">SUM(D20:D21)</f>
        <v>1174</v>
      </c>
      <c r="E19" s="32">
        <f t="shared" si="7"/>
        <v>0</v>
      </c>
      <c r="F19" s="32">
        <f t="shared" si="7"/>
        <v>0</v>
      </c>
      <c r="G19" s="32">
        <f t="shared" si="7"/>
        <v>0</v>
      </c>
      <c r="H19" s="32">
        <f t="shared" si="7"/>
        <v>0</v>
      </c>
      <c r="I19" s="32">
        <f t="shared" si="7"/>
        <v>0</v>
      </c>
      <c r="J19" s="32">
        <f t="shared" si="7"/>
        <v>0</v>
      </c>
      <c r="K19" s="32">
        <f t="shared" si="7"/>
        <v>0</v>
      </c>
      <c r="L19" s="32">
        <f t="shared" si="7"/>
        <v>0</v>
      </c>
      <c r="M19" s="32">
        <f t="shared" si="7"/>
        <v>0</v>
      </c>
      <c r="N19" s="32">
        <f t="shared" si="1"/>
        <v>1174</v>
      </c>
      <c r="O19" s="45">
        <f t="shared" si="2"/>
        <v>9.9491525423728806</v>
      </c>
      <c r="P19" s="10"/>
    </row>
    <row r="20" spans="1:119">
      <c r="A20" s="12"/>
      <c r="B20" s="25">
        <v>361.1</v>
      </c>
      <c r="C20" s="20" t="s">
        <v>28</v>
      </c>
      <c r="D20" s="46">
        <v>363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363</v>
      </c>
      <c r="O20" s="47">
        <f t="shared" si="2"/>
        <v>3.0762711864406778</v>
      </c>
      <c r="P20" s="9"/>
    </row>
    <row r="21" spans="1:119">
      <c r="A21" s="12"/>
      <c r="B21" s="25">
        <v>369.9</v>
      </c>
      <c r="C21" s="20" t="s">
        <v>29</v>
      </c>
      <c r="D21" s="46">
        <v>811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811</v>
      </c>
      <c r="O21" s="47">
        <f t="shared" si="2"/>
        <v>6.8728813559322033</v>
      </c>
      <c r="P21" s="9"/>
    </row>
    <row r="22" spans="1:119" ht="15.75">
      <c r="A22" s="29" t="s">
        <v>46</v>
      </c>
      <c r="B22" s="30"/>
      <c r="C22" s="31"/>
      <c r="D22" s="32">
        <f t="shared" ref="D22:M22" si="8">SUM(D23:D23)</f>
        <v>0</v>
      </c>
      <c r="E22" s="32">
        <f t="shared" si="8"/>
        <v>0</v>
      </c>
      <c r="F22" s="32">
        <f t="shared" si="8"/>
        <v>0</v>
      </c>
      <c r="G22" s="32">
        <f t="shared" si="8"/>
        <v>0</v>
      </c>
      <c r="H22" s="32">
        <f t="shared" si="8"/>
        <v>0</v>
      </c>
      <c r="I22" s="32">
        <f t="shared" si="8"/>
        <v>18145</v>
      </c>
      <c r="J22" s="32">
        <f t="shared" si="8"/>
        <v>0</v>
      </c>
      <c r="K22" s="32">
        <f t="shared" si="8"/>
        <v>0</v>
      </c>
      <c r="L22" s="32">
        <f t="shared" si="8"/>
        <v>0</v>
      </c>
      <c r="M22" s="32">
        <f t="shared" si="8"/>
        <v>0</v>
      </c>
      <c r="N22" s="32">
        <f t="shared" si="1"/>
        <v>18145</v>
      </c>
      <c r="O22" s="45">
        <f t="shared" si="2"/>
        <v>153.77118644067798</v>
      </c>
      <c r="P22" s="9"/>
    </row>
    <row r="23" spans="1:119" ht="15.75" thickBot="1">
      <c r="A23" s="12"/>
      <c r="B23" s="25">
        <v>381</v>
      </c>
      <c r="C23" s="20" t="s">
        <v>47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18145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18145</v>
      </c>
      <c r="O23" s="47">
        <f t="shared" si="2"/>
        <v>153.77118644067798</v>
      </c>
      <c r="P23" s="9"/>
    </row>
    <row r="24" spans="1:119" ht="16.5" thickBot="1">
      <c r="A24" s="14" t="s">
        <v>25</v>
      </c>
      <c r="B24" s="23"/>
      <c r="C24" s="22"/>
      <c r="D24" s="15">
        <f t="shared" ref="D24:M24" si="9">SUM(D5,D10,D12,D15,D17,D19,D22)</f>
        <v>81770</v>
      </c>
      <c r="E24" s="15">
        <f t="shared" si="9"/>
        <v>0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42217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1"/>
        <v>123987</v>
      </c>
      <c r="O24" s="38">
        <f t="shared" si="2"/>
        <v>1050.7372881355932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70</v>
      </c>
      <c r="M26" s="118"/>
      <c r="N26" s="118"/>
      <c r="O26" s="43">
        <v>118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41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65205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65205</v>
      </c>
      <c r="O5" s="33">
        <f t="shared" ref="O5:O20" si="2">(N5/O$22)</f>
        <v>534.46721311475414</v>
      </c>
      <c r="P5" s="6"/>
    </row>
    <row r="6" spans="1:133">
      <c r="A6" s="12"/>
      <c r="B6" s="25">
        <v>311</v>
      </c>
      <c r="C6" s="20" t="s">
        <v>1</v>
      </c>
      <c r="D6" s="46">
        <v>53574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53574</v>
      </c>
      <c r="O6" s="47">
        <f t="shared" si="2"/>
        <v>439.13114754098359</v>
      </c>
      <c r="P6" s="9"/>
    </row>
    <row r="7" spans="1:133">
      <c r="A7" s="12"/>
      <c r="B7" s="25">
        <v>312.10000000000002</v>
      </c>
      <c r="C7" s="20" t="s">
        <v>9</v>
      </c>
      <c r="D7" s="46">
        <v>1125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1125</v>
      </c>
      <c r="O7" s="47">
        <f t="shared" si="2"/>
        <v>9.221311475409836</v>
      </c>
      <c r="P7" s="9"/>
    </row>
    <row r="8" spans="1:133">
      <c r="A8" s="12"/>
      <c r="B8" s="25">
        <v>312.60000000000002</v>
      </c>
      <c r="C8" s="20" t="s">
        <v>10</v>
      </c>
      <c r="D8" s="46">
        <v>10179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10179</v>
      </c>
      <c r="O8" s="47">
        <f t="shared" si="2"/>
        <v>83.43442622950819</v>
      </c>
      <c r="P8" s="9"/>
    </row>
    <row r="9" spans="1:133">
      <c r="A9" s="12"/>
      <c r="B9" s="25">
        <v>315</v>
      </c>
      <c r="C9" s="20" t="s">
        <v>56</v>
      </c>
      <c r="D9" s="46">
        <v>327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327</v>
      </c>
      <c r="O9" s="47">
        <f t="shared" si="2"/>
        <v>2.680327868852459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SUM(D11:D11)</f>
        <v>5621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5621</v>
      </c>
      <c r="O10" s="45">
        <f t="shared" si="2"/>
        <v>46.07377049180328</v>
      </c>
      <c r="P10" s="10"/>
    </row>
    <row r="11" spans="1:133">
      <c r="A11" s="12"/>
      <c r="B11" s="25">
        <v>323.10000000000002</v>
      </c>
      <c r="C11" s="20" t="s">
        <v>13</v>
      </c>
      <c r="D11" s="46">
        <v>5621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5621</v>
      </c>
      <c r="O11" s="47">
        <f t="shared" si="2"/>
        <v>46.07377049180328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SUM(D13:D14)</f>
        <v>10425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10425</v>
      </c>
      <c r="O12" s="45">
        <f t="shared" si="2"/>
        <v>85.450819672131146</v>
      </c>
      <c r="P12" s="10"/>
    </row>
    <row r="13" spans="1:133">
      <c r="A13" s="12"/>
      <c r="B13" s="25">
        <v>335.12</v>
      </c>
      <c r="C13" s="20" t="s">
        <v>58</v>
      </c>
      <c r="D13" s="46">
        <v>5287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5287</v>
      </c>
      <c r="O13" s="47">
        <f t="shared" si="2"/>
        <v>43.33606557377049</v>
      </c>
      <c r="P13" s="9"/>
    </row>
    <row r="14" spans="1:133">
      <c r="A14" s="12"/>
      <c r="B14" s="25">
        <v>335.18</v>
      </c>
      <c r="C14" s="20" t="s">
        <v>59</v>
      </c>
      <c r="D14" s="46">
        <v>5138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5138</v>
      </c>
      <c r="O14" s="47">
        <f t="shared" si="2"/>
        <v>42.114754098360656</v>
      </c>
      <c r="P14" s="9"/>
    </row>
    <row r="15" spans="1:133" ht="15.75">
      <c r="A15" s="29" t="s">
        <v>22</v>
      </c>
      <c r="B15" s="30"/>
      <c r="C15" s="31"/>
      <c r="D15" s="32">
        <f t="shared" ref="D15:M15" si="5">SUM(D16:D16)</f>
        <v>0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21916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21916</v>
      </c>
      <c r="O15" s="45">
        <f t="shared" si="2"/>
        <v>179.63934426229508</v>
      </c>
      <c r="P15" s="10"/>
    </row>
    <row r="16" spans="1:133">
      <c r="A16" s="12"/>
      <c r="B16" s="25">
        <v>343.3</v>
      </c>
      <c r="C16" s="20" t="s">
        <v>24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21916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21916</v>
      </c>
      <c r="O16" s="47">
        <f t="shared" si="2"/>
        <v>179.63934426229508</v>
      </c>
      <c r="P16" s="9"/>
    </row>
    <row r="17" spans="1:119" ht="15.75">
      <c r="A17" s="29" t="s">
        <v>2</v>
      </c>
      <c r="B17" s="30"/>
      <c r="C17" s="31"/>
      <c r="D17" s="32">
        <f t="shared" ref="D17:M17" si="6">SUM(D18:D19)</f>
        <v>1100</v>
      </c>
      <c r="E17" s="32">
        <f t="shared" si="6"/>
        <v>0</v>
      </c>
      <c r="F17" s="32">
        <f t="shared" si="6"/>
        <v>0</v>
      </c>
      <c r="G17" s="32">
        <f t="shared" si="6"/>
        <v>0</v>
      </c>
      <c r="H17" s="32">
        <f t="shared" si="6"/>
        <v>0</v>
      </c>
      <c r="I17" s="32">
        <f t="shared" si="6"/>
        <v>0</v>
      </c>
      <c r="J17" s="32">
        <f t="shared" si="6"/>
        <v>0</v>
      </c>
      <c r="K17" s="32">
        <f t="shared" si="6"/>
        <v>0</v>
      </c>
      <c r="L17" s="32">
        <f t="shared" si="6"/>
        <v>0</v>
      </c>
      <c r="M17" s="32">
        <f t="shared" si="6"/>
        <v>0</v>
      </c>
      <c r="N17" s="32">
        <f t="shared" si="1"/>
        <v>1100</v>
      </c>
      <c r="O17" s="45">
        <f t="shared" si="2"/>
        <v>9.0163934426229506</v>
      </c>
      <c r="P17" s="10"/>
    </row>
    <row r="18" spans="1:119">
      <c r="A18" s="12"/>
      <c r="B18" s="25">
        <v>361.1</v>
      </c>
      <c r="C18" s="20" t="s">
        <v>28</v>
      </c>
      <c r="D18" s="46">
        <v>458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458</v>
      </c>
      <c r="O18" s="47">
        <f t="shared" si="2"/>
        <v>3.7540983606557377</v>
      </c>
      <c r="P18" s="9"/>
    </row>
    <row r="19" spans="1:119" ht="15.75" thickBot="1">
      <c r="A19" s="12"/>
      <c r="B19" s="25">
        <v>369.9</v>
      </c>
      <c r="C19" s="20" t="s">
        <v>29</v>
      </c>
      <c r="D19" s="46">
        <v>642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642</v>
      </c>
      <c r="O19" s="47">
        <f t="shared" si="2"/>
        <v>5.2622950819672134</v>
      </c>
      <c r="P19" s="9"/>
    </row>
    <row r="20" spans="1:119" ht="16.5" thickBot="1">
      <c r="A20" s="14" t="s">
        <v>25</v>
      </c>
      <c r="B20" s="23"/>
      <c r="C20" s="22"/>
      <c r="D20" s="15">
        <f>SUM(D5,D10,D12,D15,D17)</f>
        <v>82351</v>
      </c>
      <c r="E20" s="15">
        <f t="shared" ref="E20:M20" si="7">SUM(E5,E10,E12,E15,E17)</f>
        <v>0</v>
      </c>
      <c r="F20" s="15">
        <f t="shared" si="7"/>
        <v>0</v>
      </c>
      <c r="G20" s="15">
        <f t="shared" si="7"/>
        <v>0</v>
      </c>
      <c r="H20" s="15">
        <f t="shared" si="7"/>
        <v>0</v>
      </c>
      <c r="I20" s="15">
        <f t="shared" si="7"/>
        <v>21916</v>
      </c>
      <c r="J20" s="15">
        <f t="shared" si="7"/>
        <v>0</v>
      </c>
      <c r="K20" s="15">
        <f t="shared" si="7"/>
        <v>0</v>
      </c>
      <c r="L20" s="15">
        <f t="shared" si="7"/>
        <v>0</v>
      </c>
      <c r="M20" s="15">
        <f t="shared" si="7"/>
        <v>0</v>
      </c>
      <c r="N20" s="15">
        <f t="shared" si="1"/>
        <v>104267</v>
      </c>
      <c r="O20" s="38">
        <f t="shared" si="2"/>
        <v>854.64754098360652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</row>
    <row r="22" spans="1:119">
      <c r="A22" s="40"/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118" t="s">
        <v>67</v>
      </c>
      <c r="M22" s="118"/>
      <c r="N22" s="118"/>
      <c r="O22" s="43">
        <v>122</v>
      </c>
    </row>
    <row r="23" spans="1:119">
      <c r="A23" s="119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  <row r="24" spans="1:119" ht="15.75" customHeight="1" thickBot="1">
      <c r="A24" s="120" t="s">
        <v>41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30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66572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66572</v>
      </c>
      <c r="O5" s="33">
        <f t="shared" ref="O5:O22" si="2">(N5/O$24)</f>
        <v>554.76666666666665</v>
      </c>
      <c r="P5" s="6"/>
    </row>
    <row r="6" spans="1:133">
      <c r="A6" s="12"/>
      <c r="B6" s="25">
        <v>311</v>
      </c>
      <c r="C6" s="20" t="s">
        <v>1</v>
      </c>
      <c r="D6" s="46">
        <v>54300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54300</v>
      </c>
      <c r="O6" s="47">
        <f t="shared" si="2"/>
        <v>452.5</v>
      </c>
      <c r="P6" s="9"/>
    </row>
    <row r="7" spans="1:133">
      <c r="A7" s="12"/>
      <c r="B7" s="25">
        <v>312.10000000000002</v>
      </c>
      <c r="C7" s="20" t="s">
        <v>9</v>
      </c>
      <c r="D7" s="46">
        <v>1846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1846</v>
      </c>
      <c r="O7" s="47">
        <f t="shared" si="2"/>
        <v>15.383333333333333</v>
      </c>
      <c r="P7" s="9"/>
    </row>
    <row r="8" spans="1:133">
      <c r="A8" s="12"/>
      <c r="B8" s="25">
        <v>312.60000000000002</v>
      </c>
      <c r="C8" s="20" t="s">
        <v>10</v>
      </c>
      <c r="D8" s="46">
        <v>10159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10159</v>
      </c>
      <c r="O8" s="47">
        <f t="shared" si="2"/>
        <v>84.658333333333331</v>
      </c>
      <c r="P8" s="9"/>
    </row>
    <row r="9" spans="1:133">
      <c r="A9" s="12"/>
      <c r="B9" s="25">
        <v>315</v>
      </c>
      <c r="C9" s="20" t="s">
        <v>56</v>
      </c>
      <c r="D9" s="46">
        <v>267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267</v>
      </c>
      <c r="O9" s="47">
        <f t="shared" si="2"/>
        <v>2.2250000000000001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SUM(D11:D11)</f>
        <v>5295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5295</v>
      </c>
      <c r="O10" s="45">
        <f t="shared" si="2"/>
        <v>44.125</v>
      </c>
      <c r="P10" s="10"/>
    </row>
    <row r="11" spans="1:133">
      <c r="A11" s="12"/>
      <c r="B11" s="25">
        <v>323.10000000000002</v>
      </c>
      <c r="C11" s="20" t="s">
        <v>13</v>
      </c>
      <c r="D11" s="46">
        <v>5295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5295</v>
      </c>
      <c r="O11" s="47">
        <f t="shared" si="2"/>
        <v>44.125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SUM(D13:D14)</f>
        <v>9916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9916</v>
      </c>
      <c r="O12" s="45">
        <f t="shared" si="2"/>
        <v>82.63333333333334</v>
      </c>
      <c r="P12" s="10"/>
    </row>
    <row r="13" spans="1:133">
      <c r="A13" s="12"/>
      <c r="B13" s="25">
        <v>335.12</v>
      </c>
      <c r="C13" s="20" t="s">
        <v>58</v>
      </c>
      <c r="D13" s="46">
        <v>4837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4837</v>
      </c>
      <c r="O13" s="47">
        <f t="shared" si="2"/>
        <v>40.30833333333333</v>
      </c>
      <c r="P13" s="9"/>
    </row>
    <row r="14" spans="1:133">
      <c r="A14" s="12"/>
      <c r="B14" s="25">
        <v>335.18</v>
      </c>
      <c r="C14" s="20" t="s">
        <v>59</v>
      </c>
      <c r="D14" s="46">
        <v>5079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5079</v>
      </c>
      <c r="O14" s="47">
        <f t="shared" si="2"/>
        <v>42.325000000000003</v>
      </c>
      <c r="P14" s="9"/>
    </row>
    <row r="15" spans="1:133" ht="15.75">
      <c r="A15" s="29" t="s">
        <v>22</v>
      </c>
      <c r="B15" s="30"/>
      <c r="C15" s="31"/>
      <c r="D15" s="32">
        <f t="shared" ref="D15:M15" si="5">SUM(D16:D16)</f>
        <v>0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18219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18219</v>
      </c>
      <c r="O15" s="45">
        <f t="shared" si="2"/>
        <v>151.82499999999999</v>
      </c>
      <c r="P15" s="10"/>
    </row>
    <row r="16" spans="1:133">
      <c r="A16" s="12"/>
      <c r="B16" s="25">
        <v>343.3</v>
      </c>
      <c r="C16" s="20" t="s">
        <v>24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18219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18219</v>
      </c>
      <c r="O16" s="47">
        <f t="shared" si="2"/>
        <v>151.82499999999999</v>
      </c>
      <c r="P16" s="9"/>
    </row>
    <row r="17" spans="1:119" ht="15.75">
      <c r="A17" s="29" t="s">
        <v>23</v>
      </c>
      <c r="B17" s="30"/>
      <c r="C17" s="31"/>
      <c r="D17" s="32">
        <f t="shared" ref="D17:M17" si="6">SUM(D18:D18)</f>
        <v>103</v>
      </c>
      <c r="E17" s="32">
        <f t="shared" si="6"/>
        <v>0</v>
      </c>
      <c r="F17" s="32">
        <f t="shared" si="6"/>
        <v>0</v>
      </c>
      <c r="G17" s="32">
        <f t="shared" si="6"/>
        <v>0</v>
      </c>
      <c r="H17" s="32">
        <f t="shared" si="6"/>
        <v>0</v>
      </c>
      <c r="I17" s="32">
        <f t="shared" si="6"/>
        <v>0</v>
      </c>
      <c r="J17" s="32">
        <f t="shared" si="6"/>
        <v>0</v>
      </c>
      <c r="K17" s="32">
        <f t="shared" si="6"/>
        <v>0</v>
      </c>
      <c r="L17" s="32">
        <f t="shared" si="6"/>
        <v>0</v>
      </c>
      <c r="M17" s="32">
        <f t="shared" si="6"/>
        <v>0</v>
      </c>
      <c r="N17" s="32">
        <f t="shared" si="1"/>
        <v>103</v>
      </c>
      <c r="O17" s="45">
        <f t="shared" si="2"/>
        <v>0.85833333333333328</v>
      </c>
      <c r="P17" s="10"/>
    </row>
    <row r="18" spans="1:119">
      <c r="A18" s="13"/>
      <c r="B18" s="39">
        <v>354</v>
      </c>
      <c r="C18" s="21" t="s">
        <v>60</v>
      </c>
      <c r="D18" s="46">
        <v>103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103</v>
      </c>
      <c r="O18" s="47">
        <f t="shared" si="2"/>
        <v>0.85833333333333328</v>
      </c>
      <c r="P18" s="9"/>
    </row>
    <row r="19" spans="1:119" ht="15.75">
      <c r="A19" s="29" t="s">
        <v>2</v>
      </c>
      <c r="B19" s="30"/>
      <c r="C19" s="31"/>
      <c r="D19" s="32">
        <f t="shared" ref="D19:M19" si="7">SUM(D20:D21)</f>
        <v>971</v>
      </c>
      <c r="E19" s="32">
        <f t="shared" si="7"/>
        <v>0</v>
      </c>
      <c r="F19" s="32">
        <f t="shared" si="7"/>
        <v>0</v>
      </c>
      <c r="G19" s="32">
        <f t="shared" si="7"/>
        <v>0</v>
      </c>
      <c r="H19" s="32">
        <f t="shared" si="7"/>
        <v>0</v>
      </c>
      <c r="I19" s="32">
        <f t="shared" si="7"/>
        <v>0</v>
      </c>
      <c r="J19" s="32">
        <f t="shared" si="7"/>
        <v>0</v>
      </c>
      <c r="K19" s="32">
        <f t="shared" si="7"/>
        <v>0</v>
      </c>
      <c r="L19" s="32">
        <f t="shared" si="7"/>
        <v>0</v>
      </c>
      <c r="M19" s="32">
        <f t="shared" si="7"/>
        <v>0</v>
      </c>
      <c r="N19" s="32">
        <f t="shared" si="1"/>
        <v>971</v>
      </c>
      <c r="O19" s="45">
        <f t="shared" si="2"/>
        <v>8.0916666666666668</v>
      </c>
      <c r="P19" s="10"/>
    </row>
    <row r="20" spans="1:119">
      <c r="A20" s="12"/>
      <c r="B20" s="25">
        <v>361.1</v>
      </c>
      <c r="C20" s="20" t="s">
        <v>28</v>
      </c>
      <c r="D20" s="46">
        <v>835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835</v>
      </c>
      <c r="O20" s="47">
        <f t="shared" si="2"/>
        <v>6.958333333333333</v>
      </c>
      <c r="P20" s="9"/>
    </row>
    <row r="21" spans="1:119" ht="15.75" thickBot="1">
      <c r="A21" s="12"/>
      <c r="B21" s="25">
        <v>369.9</v>
      </c>
      <c r="C21" s="20" t="s">
        <v>29</v>
      </c>
      <c r="D21" s="46">
        <v>136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136</v>
      </c>
      <c r="O21" s="47">
        <f t="shared" si="2"/>
        <v>1.1333333333333333</v>
      </c>
      <c r="P21" s="9"/>
    </row>
    <row r="22" spans="1:119" ht="16.5" thickBot="1">
      <c r="A22" s="14" t="s">
        <v>25</v>
      </c>
      <c r="B22" s="23"/>
      <c r="C22" s="22"/>
      <c r="D22" s="15">
        <f>SUM(D5,D10,D12,D15,D17,D19)</f>
        <v>82857</v>
      </c>
      <c r="E22" s="15">
        <f t="shared" ref="E22:M22" si="8">SUM(E5,E10,E12,E15,E17,E19)</f>
        <v>0</v>
      </c>
      <c r="F22" s="15">
        <f t="shared" si="8"/>
        <v>0</v>
      </c>
      <c r="G22" s="15">
        <f t="shared" si="8"/>
        <v>0</v>
      </c>
      <c r="H22" s="15">
        <f t="shared" si="8"/>
        <v>0</v>
      </c>
      <c r="I22" s="15">
        <f t="shared" si="8"/>
        <v>18219</v>
      </c>
      <c r="J22" s="15">
        <f t="shared" si="8"/>
        <v>0</v>
      </c>
      <c r="K22" s="15">
        <f t="shared" si="8"/>
        <v>0</v>
      </c>
      <c r="L22" s="15">
        <f t="shared" si="8"/>
        <v>0</v>
      </c>
      <c r="M22" s="15">
        <f t="shared" si="8"/>
        <v>0</v>
      </c>
      <c r="N22" s="15">
        <f t="shared" si="1"/>
        <v>101076</v>
      </c>
      <c r="O22" s="38">
        <f t="shared" si="2"/>
        <v>842.3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40"/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118" t="s">
        <v>65</v>
      </c>
      <c r="M24" s="118"/>
      <c r="N24" s="118"/>
      <c r="O24" s="43">
        <v>120</v>
      </c>
    </row>
    <row r="25" spans="1:119">
      <c r="A25" s="119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</row>
    <row r="26" spans="1:119" ht="15.75" customHeight="1" thickBot="1">
      <c r="A26" s="120" t="s">
        <v>41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2025-04-22T21:20:51Z</cp:lastPrinted>
  <dcterms:created xsi:type="dcterms:W3CDTF">2000-08-31T21:26:31Z</dcterms:created>
  <dcterms:modified xsi:type="dcterms:W3CDTF">2025-04-22T21:20:56Z</dcterms:modified>
</cp:coreProperties>
</file>