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22" documentId="11_812BB7385DB3BC9A4FA316272B30AFB032184ECD" xr6:coauthVersionLast="47" xr6:coauthVersionMax="47" xr10:uidLastSave="{8B377276-938C-4605-ABA3-75E7E8D6C45E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  <sheet name="2007" sheetId="40" r:id="rId17"/>
  </sheets>
  <definedNames>
    <definedName name="_xlnm.Print_Area" localSheetId="16">'2007'!$A$1:$O$25</definedName>
    <definedName name="_xlnm.Print_Area" localSheetId="15">'2008'!$A$1:$O$25</definedName>
    <definedName name="_xlnm.Print_Area" localSheetId="14">'2009'!$A$1:$O$23</definedName>
    <definedName name="_xlnm.Print_Area" localSheetId="13">'2010'!$A$1:$O$22</definedName>
    <definedName name="_xlnm.Print_Area" localSheetId="12">'2011'!$A$1:$O$26</definedName>
    <definedName name="_xlnm.Print_Area" localSheetId="11">'2012'!$A$1:$O$22</definedName>
    <definedName name="_xlnm.Print_Area" localSheetId="10">'2013'!$A$1:$O$23</definedName>
    <definedName name="_xlnm.Print_Area" localSheetId="9">'2014'!$A$1:$O$23</definedName>
    <definedName name="_xlnm.Print_Area" localSheetId="8">'2015'!$A$1:$O$21</definedName>
    <definedName name="_xlnm.Print_Area" localSheetId="7">'2016'!$A$1:$O$21</definedName>
    <definedName name="_xlnm.Print_Area" localSheetId="6">'2017'!$A$1:$O$23</definedName>
    <definedName name="_xlnm.Print_Area" localSheetId="5">'2018'!$A$1:$O$23</definedName>
    <definedName name="_xlnm.Print_Area" localSheetId="4">'2019'!$A$1:$O$24</definedName>
    <definedName name="_xlnm.Print_Area" localSheetId="3">'2020'!$A$1:$O$22</definedName>
    <definedName name="_xlnm.Print_Area" localSheetId="2">'2021'!$A$1:$P$19</definedName>
    <definedName name="_xlnm.Print_Area" localSheetId="1">'2022'!$A$1:$P$16</definedName>
    <definedName name="_xlnm.Print_Area" localSheetId="0">'2023'!$A$1:$P$15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9" l="1"/>
  <c r="F11" i="49"/>
  <c r="G11" i="49"/>
  <c r="H11" i="49"/>
  <c r="I11" i="49"/>
  <c r="J11" i="49"/>
  <c r="K11" i="49"/>
  <c r="L11" i="49"/>
  <c r="M11" i="49"/>
  <c r="N11" i="49"/>
  <c r="D11" i="49"/>
  <c r="O10" i="49"/>
  <c r="P10" i="49" s="1"/>
  <c r="N9" i="49"/>
  <c r="M9" i="49"/>
  <c r="L9" i="49"/>
  <c r="K9" i="49"/>
  <c r="J9" i="49"/>
  <c r="I9" i="49"/>
  <c r="H9" i="49"/>
  <c r="G9" i="49"/>
  <c r="F9" i="49"/>
  <c r="E9" i="49"/>
  <c r="D9" i="49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9" i="49" l="1"/>
  <c r="P9" i="49" s="1"/>
  <c r="O5" i="49"/>
  <c r="P5" i="49" s="1"/>
  <c r="O11" i="49"/>
  <c r="P11" i="49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N8" i="48"/>
  <c r="M8" i="48"/>
  <c r="L8" i="48"/>
  <c r="K8" i="48"/>
  <c r="J8" i="48"/>
  <c r="I8" i="48"/>
  <c r="H8" i="48"/>
  <c r="G8" i="48"/>
  <c r="F8" i="48"/>
  <c r="E8" i="48"/>
  <c r="D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F12" i="48" s="1"/>
  <c r="E5" i="48"/>
  <c r="E12" i="48" s="1"/>
  <c r="D5" i="48"/>
  <c r="D12" i="48" s="1"/>
  <c r="L12" i="48" l="1"/>
  <c r="G12" i="48"/>
  <c r="M12" i="48"/>
  <c r="H12" i="48"/>
  <c r="I12" i="48"/>
  <c r="J12" i="48"/>
  <c r="K12" i="48"/>
  <c r="N12" i="48"/>
  <c r="O10" i="48"/>
  <c r="P10" i="48" s="1"/>
  <c r="O8" i="48"/>
  <c r="P8" i="48" s="1"/>
  <c r="O5" i="48"/>
  <c r="P5" i="48" s="1"/>
  <c r="O12" i="48" l="1"/>
  <c r="P12" i="48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N9" i="47"/>
  <c r="M9" i="47"/>
  <c r="L9" i="47"/>
  <c r="K9" i="47"/>
  <c r="J9" i="47"/>
  <c r="I9" i="47"/>
  <c r="H9" i="47"/>
  <c r="G9" i="47"/>
  <c r="F9" i="47"/>
  <c r="E9" i="47"/>
  <c r="D9" i="47"/>
  <c r="O8" i="47"/>
  <c r="P8" i="47" s="1"/>
  <c r="N7" i="47"/>
  <c r="M7" i="47"/>
  <c r="L7" i="47"/>
  <c r="K7" i="47"/>
  <c r="J7" i="47"/>
  <c r="I7" i="47"/>
  <c r="H7" i="47"/>
  <c r="G7" i="47"/>
  <c r="F7" i="47"/>
  <c r="E7" i="47"/>
  <c r="D7" i="47"/>
  <c r="O6" i="47"/>
  <c r="P6" i="47" s="1"/>
  <c r="N5" i="47"/>
  <c r="M5" i="47"/>
  <c r="L5" i="47"/>
  <c r="K5" i="47"/>
  <c r="K15" i="47" s="1"/>
  <c r="J5" i="47"/>
  <c r="J15" i="47" s="1"/>
  <c r="I5" i="47"/>
  <c r="I15" i="47" s="1"/>
  <c r="H5" i="47"/>
  <c r="H15" i="47" s="1"/>
  <c r="G5" i="47"/>
  <c r="F5" i="47"/>
  <c r="E5" i="47"/>
  <c r="D5" i="47"/>
  <c r="N17" i="46"/>
  <c r="O17" i="46" s="1"/>
  <c r="M16" i="46"/>
  <c r="L16" i="46"/>
  <c r="K16" i="46"/>
  <c r="J16" i="46"/>
  <c r="I16" i="46"/>
  <c r="H16" i="46"/>
  <c r="G16" i="46"/>
  <c r="F16" i="46"/>
  <c r="E16" i="46"/>
  <c r="D16" i="46"/>
  <c r="N15" i="46"/>
  <c r="O15" i="46" s="1"/>
  <c r="M14" i="46"/>
  <c r="L14" i="46"/>
  <c r="N14" i="46" s="1"/>
  <c r="O14" i="46" s="1"/>
  <c r="K14" i="46"/>
  <c r="J14" i="46"/>
  <c r="I14" i="46"/>
  <c r="H14" i="46"/>
  <c r="G14" i="46"/>
  <c r="F14" i="46"/>
  <c r="E14" i="46"/>
  <c r="D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M10" i="46"/>
  <c r="L10" i="46"/>
  <c r="K10" i="46"/>
  <c r="J10" i="46"/>
  <c r="I10" i="46"/>
  <c r="H10" i="46"/>
  <c r="G10" i="46"/>
  <c r="F10" i="46"/>
  <c r="E10" i="46"/>
  <c r="D10" i="46"/>
  <c r="N9" i="46"/>
  <c r="O9" i="46" s="1"/>
  <c r="N8" i="46"/>
  <c r="O8" i="46" s="1"/>
  <c r="N7" i="46"/>
  <c r="O7" i="46" s="1"/>
  <c r="N6" i="46"/>
  <c r="O6" i="46" s="1"/>
  <c r="M5" i="46"/>
  <c r="L5" i="46"/>
  <c r="K5" i="46"/>
  <c r="K18" i="46" s="1"/>
  <c r="J5" i="46"/>
  <c r="J18" i="46" s="1"/>
  <c r="I5" i="46"/>
  <c r="H5" i="46"/>
  <c r="G5" i="46"/>
  <c r="F5" i="46"/>
  <c r="F18" i="46" s="1"/>
  <c r="E5" i="46"/>
  <c r="E18" i="46" s="1"/>
  <c r="D5" i="46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8" i="45" s="1"/>
  <c r="O18" i="45" s="1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4" i="45" s="1"/>
  <c r="O14" i="45" s="1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 s="1"/>
  <c r="N7" i="45"/>
  <c r="O7" i="45" s="1"/>
  <c r="N6" i="45"/>
  <c r="O6" i="45" s="1"/>
  <c r="M5" i="45"/>
  <c r="M20" i="45" s="1"/>
  <c r="L5" i="45"/>
  <c r="K5" i="45"/>
  <c r="J5" i="45"/>
  <c r="I5" i="45"/>
  <c r="H5" i="45"/>
  <c r="G5" i="45"/>
  <c r="F5" i="45"/>
  <c r="E5" i="45"/>
  <c r="D5" i="45"/>
  <c r="D5" i="44"/>
  <c r="D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M11" i="44"/>
  <c r="L11" i="44"/>
  <c r="K11" i="44"/>
  <c r="J11" i="44"/>
  <c r="I11" i="44"/>
  <c r="H11" i="44"/>
  <c r="G11" i="44"/>
  <c r="F11" i="44"/>
  <c r="E11" i="44"/>
  <c r="D11" i="44"/>
  <c r="N10" i="44"/>
  <c r="O10" i="44" s="1"/>
  <c r="M9" i="44"/>
  <c r="L9" i="44"/>
  <c r="K9" i="44"/>
  <c r="J9" i="44"/>
  <c r="I9" i="44"/>
  <c r="H9" i="44"/>
  <c r="G9" i="44"/>
  <c r="F9" i="44"/>
  <c r="E9" i="44"/>
  <c r="D9" i="44"/>
  <c r="N8" i="44"/>
  <c r="O8" i="44" s="1"/>
  <c r="N7" i="44"/>
  <c r="O7" i="44" s="1"/>
  <c r="N6" i="44"/>
  <c r="O6" i="44"/>
  <c r="M5" i="44"/>
  <c r="L5" i="44"/>
  <c r="K5" i="44"/>
  <c r="J5" i="44"/>
  <c r="J19" i="44" s="1"/>
  <c r="I5" i="44"/>
  <c r="H5" i="44"/>
  <c r="G5" i="44"/>
  <c r="F5" i="44"/>
  <c r="E5" i="44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M11" i="43"/>
  <c r="L11" i="43"/>
  <c r="K11" i="43"/>
  <c r="J11" i="43"/>
  <c r="I11" i="43"/>
  <c r="H11" i="43"/>
  <c r="G11" i="43"/>
  <c r="F11" i="43"/>
  <c r="E11" i="43"/>
  <c r="D11" i="43"/>
  <c r="N10" i="43"/>
  <c r="O10" i="43" s="1"/>
  <c r="M9" i="43"/>
  <c r="L9" i="43"/>
  <c r="K9" i="43"/>
  <c r="J9" i="43"/>
  <c r="N9" i="43" s="1"/>
  <c r="O9" i="43" s="1"/>
  <c r="I9" i="43"/>
  <c r="H9" i="43"/>
  <c r="G9" i="43"/>
  <c r="F9" i="43"/>
  <c r="E9" i="43"/>
  <c r="D9" i="43"/>
  <c r="N8" i="43"/>
  <c r="O8" i="43" s="1"/>
  <c r="N7" i="43"/>
  <c r="O7" i="43" s="1"/>
  <c r="N6" i="43"/>
  <c r="O6" i="43"/>
  <c r="M5" i="43"/>
  <c r="M19" i="43" s="1"/>
  <c r="L5" i="43"/>
  <c r="K5" i="43"/>
  <c r="J5" i="43"/>
  <c r="I5" i="43"/>
  <c r="H5" i="43"/>
  <c r="H19" i="43" s="1"/>
  <c r="G5" i="43"/>
  <c r="G19" i="43" s="1"/>
  <c r="F5" i="43"/>
  <c r="E5" i="43"/>
  <c r="E19" i="43" s="1"/>
  <c r="D5" i="43"/>
  <c r="D19" i="43" s="1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M9" i="42"/>
  <c r="L9" i="42"/>
  <c r="K9" i="42"/>
  <c r="J9" i="42"/>
  <c r="I9" i="42"/>
  <c r="H9" i="42"/>
  <c r="G9" i="42"/>
  <c r="F9" i="42"/>
  <c r="E9" i="42"/>
  <c r="D9" i="42"/>
  <c r="N8" i="42"/>
  <c r="O8" i="42" s="1"/>
  <c r="N7" i="42"/>
  <c r="O7" i="42"/>
  <c r="N6" i="42"/>
  <c r="O6" i="42" s="1"/>
  <c r="M5" i="42"/>
  <c r="L5" i="42"/>
  <c r="K5" i="42"/>
  <c r="J5" i="42"/>
  <c r="I5" i="42"/>
  <c r="H5" i="42"/>
  <c r="G5" i="42"/>
  <c r="F5" i="42"/>
  <c r="F17" i="42" s="1"/>
  <c r="E5" i="42"/>
  <c r="E17" i="42" s="1"/>
  <c r="D5" i="42"/>
  <c r="N5" i="42" s="1"/>
  <c r="O5" i="42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5" i="41" s="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N13" i="41" s="1"/>
  <c r="O13" i="41" s="1"/>
  <c r="D13" i="41"/>
  <c r="N12" i="41"/>
  <c r="O12" i="41" s="1"/>
  <c r="M11" i="41"/>
  <c r="L11" i="41"/>
  <c r="K11" i="41"/>
  <c r="J11" i="41"/>
  <c r="I11" i="41"/>
  <c r="H11" i="41"/>
  <c r="G11" i="41"/>
  <c r="F11" i="41"/>
  <c r="E11" i="41"/>
  <c r="D11" i="41"/>
  <c r="N11" i="41" s="1"/>
  <c r="O11" i="41" s="1"/>
  <c r="N10" i="41"/>
  <c r="O10" i="41"/>
  <c r="M9" i="41"/>
  <c r="L9" i="41"/>
  <c r="K9" i="41"/>
  <c r="J9" i="41"/>
  <c r="I9" i="41"/>
  <c r="H9" i="41"/>
  <c r="G9" i="41"/>
  <c r="F9" i="41"/>
  <c r="E9" i="41"/>
  <c r="D9" i="4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17" i="41" s="1"/>
  <c r="F5" i="41"/>
  <c r="F17" i="41" s="1"/>
  <c r="E5" i="41"/>
  <c r="D5" i="41"/>
  <c r="D17" i="41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M17" i="40"/>
  <c r="L17" i="40"/>
  <c r="K17" i="40"/>
  <c r="J17" i="40"/>
  <c r="I17" i="40"/>
  <c r="H17" i="40"/>
  <c r="H21" i="40" s="1"/>
  <c r="G17" i="40"/>
  <c r="F17" i="40"/>
  <c r="E17" i="40"/>
  <c r="D17" i="40"/>
  <c r="N16" i="40"/>
  <c r="O16" i="40" s="1"/>
  <c r="M15" i="40"/>
  <c r="L15" i="40"/>
  <c r="K15" i="40"/>
  <c r="J15" i="40"/>
  <c r="I15" i="40"/>
  <c r="H15" i="40"/>
  <c r="G15" i="40"/>
  <c r="G21" i="40" s="1"/>
  <c r="F15" i="40"/>
  <c r="F21" i="40" s="1"/>
  <c r="E15" i="40"/>
  <c r="E21" i="40" s="1"/>
  <c r="D15" i="40"/>
  <c r="N15" i="40" s="1"/>
  <c r="O15" i="40" s="1"/>
  <c r="N14" i="40"/>
  <c r="O14" i="40" s="1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/>
  <c r="M5" i="40"/>
  <c r="L5" i="40"/>
  <c r="L21" i="40"/>
  <c r="K5" i="40"/>
  <c r="K21" i="40"/>
  <c r="J5" i="40"/>
  <c r="J21" i="40" s="1"/>
  <c r="I5" i="40"/>
  <c r="H5" i="40"/>
  <c r="G5" i="40"/>
  <c r="F5" i="40"/>
  <c r="E5" i="40"/>
  <c r="D5" i="40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M15" i="39"/>
  <c r="L15" i="39"/>
  <c r="K15" i="39"/>
  <c r="J15" i="39"/>
  <c r="I15" i="39"/>
  <c r="H15" i="39"/>
  <c r="G15" i="39"/>
  <c r="F15" i="39"/>
  <c r="E15" i="39"/>
  <c r="D15" i="39"/>
  <c r="N14" i="39"/>
  <c r="O14" i="39" s="1"/>
  <c r="M13" i="39"/>
  <c r="L13" i="39"/>
  <c r="K13" i="39"/>
  <c r="J13" i="39"/>
  <c r="I13" i="39"/>
  <c r="H13" i="39"/>
  <c r="G13" i="39"/>
  <c r="F13" i="39"/>
  <c r="E13" i="39"/>
  <c r="D13" i="39"/>
  <c r="N12" i="39"/>
  <c r="O12" i="39"/>
  <c r="M11" i="39"/>
  <c r="L11" i="39"/>
  <c r="K11" i="39"/>
  <c r="J11" i="39"/>
  <c r="I11" i="39"/>
  <c r="H11" i="39"/>
  <c r="G11" i="39"/>
  <c r="F11" i="39"/>
  <c r="E11" i="39"/>
  <c r="D11" i="39"/>
  <c r="N11" i="39" s="1"/>
  <c r="O11" i="39" s="1"/>
  <c r="N10" i="39"/>
  <c r="O10" i="39"/>
  <c r="M9" i="39"/>
  <c r="L9" i="39"/>
  <c r="K9" i="39"/>
  <c r="J9" i="39"/>
  <c r="I9" i="39"/>
  <c r="H9" i="39"/>
  <c r="G9" i="39"/>
  <c r="F9" i="39"/>
  <c r="E9" i="39"/>
  <c r="D9" i="39"/>
  <c r="N8" i="39"/>
  <c r="O8" i="39" s="1"/>
  <c r="N7" i="39"/>
  <c r="O7" i="39" s="1"/>
  <c r="N6" i="39"/>
  <c r="O6" i="39"/>
  <c r="M5" i="39"/>
  <c r="L5" i="39"/>
  <c r="K5" i="39"/>
  <c r="J5" i="39"/>
  <c r="I5" i="39"/>
  <c r="H5" i="39"/>
  <c r="H19" i="39" s="1"/>
  <c r="G5" i="39"/>
  <c r="F5" i="39"/>
  <c r="E5" i="39"/>
  <c r="D5" i="39"/>
  <c r="N18" i="38"/>
  <c r="O18" i="38" s="1"/>
  <c r="M17" i="38"/>
  <c r="L17" i="38"/>
  <c r="K17" i="38"/>
  <c r="J17" i="38"/>
  <c r="I17" i="38"/>
  <c r="H17" i="38"/>
  <c r="G17" i="38"/>
  <c r="F17" i="38"/>
  <c r="E17" i="38"/>
  <c r="D17" i="38"/>
  <c r="N17" i="38" s="1"/>
  <c r="O17" i="38" s="1"/>
  <c r="N16" i="38"/>
  <c r="O16" i="38" s="1"/>
  <c r="M15" i="38"/>
  <c r="L15" i="38"/>
  <c r="K15" i="38"/>
  <c r="K19" i="38" s="1"/>
  <c r="J15" i="38"/>
  <c r="I15" i="38"/>
  <c r="H15" i="38"/>
  <c r="G15" i="38"/>
  <c r="F15" i="38"/>
  <c r="E15" i="38"/>
  <c r="D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3" i="38" s="1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/>
  <c r="M9" i="38"/>
  <c r="L9" i="38"/>
  <c r="K9" i="38"/>
  <c r="J9" i="38"/>
  <c r="I9" i="38"/>
  <c r="I19" i="38" s="1"/>
  <c r="H9" i="38"/>
  <c r="G9" i="38"/>
  <c r="G19" i="38" s="1"/>
  <c r="F9" i="38"/>
  <c r="E9" i="38"/>
  <c r="E19" i="38" s="1"/>
  <c r="D9" i="38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5" i="38" s="1"/>
  <c r="O5" i="38" s="1"/>
  <c r="N20" i="37"/>
  <c r="O20" i="37" s="1"/>
  <c r="M19" i="37"/>
  <c r="L19" i="37"/>
  <c r="N19" i="37" s="1"/>
  <c r="O19" i="37" s="1"/>
  <c r="K19" i="37"/>
  <c r="J19" i="37"/>
  <c r="I19" i="37"/>
  <c r="H19" i="37"/>
  <c r="G19" i="37"/>
  <c r="F19" i="37"/>
  <c r="E19" i="37"/>
  <c r="D19" i="37"/>
  <c r="N18" i="37"/>
  <c r="O18" i="37" s="1"/>
  <c r="M17" i="37"/>
  <c r="L17" i="37"/>
  <c r="K17" i="37"/>
  <c r="J17" i="37"/>
  <c r="I17" i="37"/>
  <c r="H17" i="37"/>
  <c r="G17" i="37"/>
  <c r="F17" i="37"/>
  <c r="E17" i="37"/>
  <c r="E21" i="37" s="1"/>
  <c r="D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/>
  <c r="N10" i="37"/>
  <c r="O10" i="37" s="1"/>
  <c r="N9" i="37"/>
  <c r="O9" i="37" s="1"/>
  <c r="N8" i="37"/>
  <c r="O8" i="37"/>
  <c r="N7" i="37"/>
  <c r="O7" i="37" s="1"/>
  <c r="N6" i="37"/>
  <c r="O6" i="37"/>
  <c r="M5" i="37"/>
  <c r="L5" i="37"/>
  <c r="K5" i="37"/>
  <c r="J5" i="37"/>
  <c r="I5" i="37"/>
  <c r="H5" i="37"/>
  <c r="H21" i="37" s="1"/>
  <c r="G5" i="37"/>
  <c r="F5" i="37"/>
  <c r="F21" i="37" s="1"/>
  <c r="E5" i="37"/>
  <c r="D5" i="37"/>
  <c r="N17" i="36"/>
  <c r="O17" i="36" s="1"/>
  <c r="M16" i="36"/>
  <c r="L16" i="36"/>
  <c r="K16" i="36"/>
  <c r="J16" i="36"/>
  <c r="I16" i="36"/>
  <c r="H16" i="36"/>
  <c r="G16" i="36"/>
  <c r="F16" i="36"/>
  <c r="E16" i="36"/>
  <c r="D16" i="36"/>
  <c r="N16" i="36" s="1"/>
  <c r="O16" i="36" s="1"/>
  <c r="N15" i="36"/>
  <c r="O15" i="36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M12" i="36"/>
  <c r="L12" i="36"/>
  <c r="K12" i="36"/>
  <c r="J12" i="36"/>
  <c r="I12" i="36"/>
  <c r="H12" i="36"/>
  <c r="G12" i="36"/>
  <c r="F12" i="36"/>
  <c r="E12" i="36"/>
  <c r="N12" i="36" s="1"/>
  <c r="O12" i="36" s="1"/>
  <c r="D12" i="36"/>
  <c r="N11" i="36"/>
  <c r="O11" i="36"/>
  <c r="M10" i="36"/>
  <c r="L10" i="36"/>
  <c r="K10" i="36"/>
  <c r="J10" i="36"/>
  <c r="I10" i="36"/>
  <c r="H10" i="36"/>
  <c r="G10" i="36"/>
  <c r="F10" i="36"/>
  <c r="E10" i="36"/>
  <c r="D10" i="36"/>
  <c r="N9" i="36"/>
  <c r="O9" i="36" s="1"/>
  <c r="N8" i="36"/>
  <c r="O8" i="36"/>
  <c r="N7" i="36"/>
  <c r="O7" i="36"/>
  <c r="N6" i="36"/>
  <c r="O6" i="36" s="1"/>
  <c r="M5" i="36"/>
  <c r="L5" i="36"/>
  <c r="K5" i="36"/>
  <c r="K18" i="36" s="1"/>
  <c r="J5" i="36"/>
  <c r="J18" i="36" s="1"/>
  <c r="I5" i="36"/>
  <c r="H5" i="36"/>
  <c r="G5" i="36"/>
  <c r="F5" i="36"/>
  <c r="E5" i="36"/>
  <c r="D5" i="36"/>
  <c r="N21" i="35"/>
  <c r="O21" i="35" s="1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M18" i="35"/>
  <c r="L18" i="35"/>
  <c r="N18" i="35" s="1"/>
  <c r="O18" i="35" s="1"/>
  <c r="K18" i="35"/>
  <c r="J18" i="35"/>
  <c r="I18" i="35"/>
  <c r="H18" i="35"/>
  <c r="G18" i="35"/>
  <c r="F18" i="35"/>
  <c r="E18" i="35"/>
  <c r="D18" i="35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6" i="35" s="1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4" i="35" s="1"/>
  <c r="O14" i="35" s="1"/>
  <c r="N13" i="35"/>
  <c r="O13" i="35"/>
  <c r="M12" i="35"/>
  <c r="L12" i="35"/>
  <c r="K12" i="35"/>
  <c r="J12" i="35"/>
  <c r="I12" i="35"/>
  <c r="H12" i="35"/>
  <c r="G12" i="35"/>
  <c r="F12" i="35"/>
  <c r="E12" i="35"/>
  <c r="D12" i="35"/>
  <c r="N11" i="35"/>
  <c r="O11" i="35" s="1"/>
  <c r="N10" i="35"/>
  <c r="O10" i="35"/>
  <c r="N9" i="35"/>
  <c r="O9" i="35" s="1"/>
  <c r="N8" i="35"/>
  <c r="O8" i="35"/>
  <c r="N7" i="35"/>
  <c r="O7" i="35"/>
  <c r="N6" i="35"/>
  <c r="O6" i="35" s="1"/>
  <c r="M5" i="35"/>
  <c r="L5" i="35"/>
  <c r="K5" i="35"/>
  <c r="N5" i="35" s="1"/>
  <c r="O5" i="35" s="1"/>
  <c r="J5" i="35"/>
  <c r="I5" i="35"/>
  <c r="H5" i="35"/>
  <c r="G5" i="35"/>
  <c r="F5" i="35"/>
  <c r="F22" i="35" s="1"/>
  <c r="E5" i="35"/>
  <c r="D5" i="35"/>
  <c r="N17" i="34"/>
  <c r="O17" i="34" s="1"/>
  <c r="M16" i="34"/>
  <c r="L16" i="34"/>
  <c r="K16" i="34"/>
  <c r="J16" i="34"/>
  <c r="I16" i="34"/>
  <c r="H16" i="34"/>
  <c r="G16" i="34"/>
  <c r="F16" i="34"/>
  <c r="F18" i="34" s="1"/>
  <c r="E16" i="34"/>
  <c r="D16" i="34"/>
  <c r="N15" i="34"/>
  <c r="O15" i="34" s="1"/>
  <c r="M14" i="34"/>
  <c r="L14" i="34"/>
  <c r="K14" i="34"/>
  <c r="J14" i="34"/>
  <c r="I14" i="34"/>
  <c r="H14" i="34"/>
  <c r="G14" i="34"/>
  <c r="F14" i="34"/>
  <c r="E14" i="34"/>
  <c r="D14" i="34"/>
  <c r="N13" i="34"/>
  <c r="O13" i="34" s="1"/>
  <c r="M12" i="34"/>
  <c r="L12" i="34"/>
  <c r="K12" i="34"/>
  <c r="J12" i="34"/>
  <c r="I12" i="34"/>
  <c r="H12" i="34"/>
  <c r="G12" i="34"/>
  <c r="G18" i="34" s="1"/>
  <c r="F12" i="34"/>
  <c r="E12" i="34"/>
  <c r="D12" i="34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9" i="34"/>
  <c r="O9" i="34" s="1"/>
  <c r="N8" i="34"/>
  <c r="O8" i="34"/>
  <c r="N7" i="34"/>
  <c r="O7" i="34" s="1"/>
  <c r="N6" i="34"/>
  <c r="O6" i="34"/>
  <c r="M5" i="34"/>
  <c r="M18" i="34"/>
  <c r="L5" i="34"/>
  <c r="L18" i="34" s="1"/>
  <c r="K5" i="34"/>
  <c r="J5" i="34"/>
  <c r="I5" i="34"/>
  <c r="H5" i="34"/>
  <c r="H18" i="34" s="1"/>
  <c r="G5" i="34"/>
  <c r="F5" i="34"/>
  <c r="E5" i="34"/>
  <c r="D5" i="34"/>
  <c r="E17" i="33"/>
  <c r="F17" i="33"/>
  <c r="G17" i="33"/>
  <c r="H17" i="33"/>
  <c r="I17" i="33"/>
  <c r="J17" i="33"/>
  <c r="J19" i="33" s="1"/>
  <c r="K17" i="33"/>
  <c r="L17" i="33"/>
  <c r="M17" i="33"/>
  <c r="E15" i="33"/>
  <c r="F15" i="33"/>
  <c r="G15" i="33"/>
  <c r="H15" i="33"/>
  <c r="I15" i="33"/>
  <c r="J15" i="33"/>
  <c r="K15" i="33"/>
  <c r="L15" i="33"/>
  <c r="M15" i="33"/>
  <c r="E13" i="33"/>
  <c r="F13" i="33"/>
  <c r="G13" i="33"/>
  <c r="H13" i="33"/>
  <c r="I13" i="33"/>
  <c r="J13" i="33"/>
  <c r="K13" i="33"/>
  <c r="L13" i="33"/>
  <c r="M13" i="33"/>
  <c r="E10" i="33"/>
  <c r="N10" i="33" s="1"/>
  <c r="O10" i="33" s="1"/>
  <c r="F10" i="33"/>
  <c r="G10" i="33"/>
  <c r="H10" i="33"/>
  <c r="I10" i="33"/>
  <c r="J10" i="33"/>
  <c r="K10" i="33"/>
  <c r="L10" i="33"/>
  <c r="M10" i="33"/>
  <c r="E5" i="33"/>
  <c r="F5" i="33"/>
  <c r="G5" i="33"/>
  <c r="H5" i="33"/>
  <c r="I5" i="33"/>
  <c r="J5" i="33"/>
  <c r="K5" i="33"/>
  <c r="L5" i="33"/>
  <c r="M5" i="33"/>
  <c r="D17" i="33"/>
  <c r="D15" i="33"/>
  <c r="D13" i="33"/>
  <c r="N13" i="33" s="1"/>
  <c r="O13" i="33" s="1"/>
  <c r="D10" i="33"/>
  <c r="D5" i="33"/>
  <c r="D19" i="33" s="1"/>
  <c r="N18" i="33"/>
  <c r="O18" i="33" s="1"/>
  <c r="N16" i="33"/>
  <c r="O16" i="33"/>
  <c r="N11" i="33"/>
  <c r="O11" i="33" s="1"/>
  <c r="N12" i="33"/>
  <c r="O12" i="33"/>
  <c r="N7" i="33"/>
  <c r="O7" i="33"/>
  <c r="N8" i="33"/>
  <c r="O8" i="33" s="1"/>
  <c r="N9" i="33"/>
  <c r="O9" i="33" s="1"/>
  <c r="N6" i="33"/>
  <c r="O6" i="33"/>
  <c r="N14" i="33"/>
  <c r="O14" i="33" s="1"/>
  <c r="D21" i="37"/>
  <c r="I19" i="33"/>
  <c r="K18" i="34"/>
  <c r="D22" i="35"/>
  <c r="D21" i="40"/>
  <c r="N12" i="34" l="1"/>
  <c r="O12" i="34" s="1"/>
  <c r="I21" i="40"/>
  <c r="N17" i="40"/>
  <c r="O17" i="40" s="1"/>
  <c r="I17" i="41"/>
  <c r="E15" i="47"/>
  <c r="I22" i="35"/>
  <c r="G21" i="37"/>
  <c r="N12" i="37"/>
  <c r="O12" i="37" s="1"/>
  <c r="N5" i="39"/>
  <c r="O5" i="39" s="1"/>
  <c r="K19" i="44"/>
  <c r="G18" i="46"/>
  <c r="N10" i="46"/>
  <c r="O10" i="46" s="1"/>
  <c r="F15" i="47"/>
  <c r="D18" i="36"/>
  <c r="N18" i="36" s="1"/>
  <c r="O18" i="36" s="1"/>
  <c r="L18" i="36"/>
  <c r="N9" i="38"/>
  <c r="O9" i="38" s="1"/>
  <c r="N17" i="39"/>
  <c r="O17" i="39" s="1"/>
  <c r="E17" i="41"/>
  <c r="N17" i="41" s="1"/>
  <c r="O17" i="41" s="1"/>
  <c r="I17" i="42"/>
  <c r="L19" i="44"/>
  <c r="D20" i="45"/>
  <c r="H18" i="46"/>
  <c r="G15" i="47"/>
  <c r="N13" i="43"/>
  <c r="O13" i="43" s="1"/>
  <c r="J17" i="41"/>
  <c r="K19" i="33"/>
  <c r="J19" i="43"/>
  <c r="E20" i="45"/>
  <c r="N15" i="47"/>
  <c r="N10" i="36"/>
  <c r="O10" i="36" s="1"/>
  <c r="N17" i="37"/>
  <c r="O17" i="37" s="1"/>
  <c r="M17" i="41"/>
  <c r="K17" i="42"/>
  <c r="K19" i="43"/>
  <c r="F20" i="45"/>
  <c r="N20" i="45" s="1"/>
  <c r="O20" i="45" s="1"/>
  <c r="F19" i="43"/>
  <c r="N19" i="43" s="1"/>
  <c r="O19" i="43" s="1"/>
  <c r="K21" i="37"/>
  <c r="I19" i="43"/>
  <c r="N19" i="40"/>
  <c r="O19" i="40" s="1"/>
  <c r="N5" i="43"/>
  <c r="O5" i="43" s="1"/>
  <c r="J19" i="38"/>
  <c r="N9" i="39"/>
  <c r="O9" i="39" s="1"/>
  <c r="I19" i="44"/>
  <c r="I20" i="45"/>
  <c r="N12" i="45"/>
  <c r="O12" i="45" s="1"/>
  <c r="M18" i="36"/>
  <c r="N16" i="34"/>
  <c r="O16" i="34" s="1"/>
  <c r="N9" i="42"/>
  <c r="O9" i="42" s="1"/>
  <c r="H19" i="38"/>
  <c r="L18" i="46"/>
  <c r="L15" i="47"/>
  <c r="K17" i="41"/>
  <c r="J22" i="35"/>
  <c r="H19" i="33"/>
  <c r="M17" i="42"/>
  <c r="M19" i="38"/>
  <c r="N11" i="43"/>
  <c r="O11" i="43" s="1"/>
  <c r="J20" i="45"/>
  <c r="N16" i="46"/>
  <c r="O16" i="46" s="1"/>
  <c r="M15" i="47"/>
  <c r="J17" i="42"/>
  <c r="M19" i="33"/>
  <c r="J18" i="34"/>
  <c r="N14" i="34"/>
  <c r="O14" i="34" s="1"/>
  <c r="N12" i="35"/>
  <c r="O12" i="35" s="1"/>
  <c r="E18" i="36"/>
  <c r="L19" i="38"/>
  <c r="N12" i="40"/>
  <c r="O12" i="40" s="1"/>
  <c r="E19" i="44"/>
  <c r="N19" i="44" s="1"/>
  <c r="O19" i="44" s="1"/>
  <c r="N13" i="44"/>
  <c r="O13" i="44" s="1"/>
  <c r="K20" i="45"/>
  <c r="N16" i="45"/>
  <c r="O16" i="45" s="1"/>
  <c r="M21" i="40"/>
  <c r="N21" i="40" s="1"/>
  <c r="O21" i="40" s="1"/>
  <c r="K19" i="39"/>
  <c r="N15" i="44"/>
  <c r="O15" i="44" s="1"/>
  <c r="L17" i="41"/>
  <c r="N5" i="33"/>
  <c r="O5" i="33" s="1"/>
  <c r="N10" i="34"/>
  <c r="O10" i="34" s="1"/>
  <c r="M22" i="35"/>
  <c r="F18" i="36"/>
  <c r="G19" i="39"/>
  <c r="N11" i="42"/>
  <c r="O11" i="42" s="1"/>
  <c r="N15" i="43"/>
  <c r="O15" i="43" s="1"/>
  <c r="F19" i="44"/>
  <c r="L20" i="45"/>
  <c r="H17" i="41"/>
  <c r="L19" i="39"/>
  <c r="H17" i="42"/>
  <c r="N17" i="43"/>
  <c r="O17" i="43" s="1"/>
  <c r="M18" i="46"/>
  <c r="D19" i="39"/>
  <c r="E19" i="33"/>
  <c r="N11" i="38"/>
  <c r="O11" i="38" s="1"/>
  <c r="N5" i="34"/>
  <c r="O5" i="34" s="1"/>
  <c r="E22" i="35"/>
  <c r="N22" i="35" s="1"/>
  <c r="O22" i="35" s="1"/>
  <c r="I18" i="34"/>
  <c r="G18" i="36"/>
  <c r="N5" i="37"/>
  <c r="O5" i="37" s="1"/>
  <c r="N5" i="40"/>
  <c r="O5" i="40" s="1"/>
  <c r="G19" i="44"/>
  <c r="N11" i="44"/>
  <c r="O11" i="44" s="1"/>
  <c r="J21" i="37"/>
  <c r="J19" i="39"/>
  <c r="G17" i="42"/>
  <c r="L19" i="33"/>
  <c r="N13" i="42"/>
  <c r="O13" i="42" s="1"/>
  <c r="F19" i="38"/>
  <c r="M19" i="39"/>
  <c r="N5" i="36"/>
  <c r="O5" i="36" s="1"/>
  <c r="N14" i="36"/>
  <c r="O14" i="36" s="1"/>
  <c r="N13" i="39"/>
  <c r="O13" i="39" s="1"/>
  <c r="N15" i="42"/>
  <c r="O15" i="42" s="1"/>
  <c r="H19" i="44"/>
  <c r="D18" i="46"/>
  <c r="N18" i="46" s="1"/>
  <c r="O18" i="46" s="1"/>
  <c r="I18" i="46"/>
  <c r="M19" i="44"/>
  <c r="N20" i="35"/>
  <c r="O20" i="35" s="1"/>
  <c r="I21" i="37"/>
  <c r="N21" i="37" s="1"/>
  <c r="O21" i="37" s="1"/>
  <c r="L21" i="37"/>
  <c r="D18" i="34"/>
  <c r="L17" i="42"/>
  <c r="L19" i="43"/>
  <c r="G20" i="45"/>
  <c r="G19" i="33"/>
  <c r="H20" i="45"/>
  <c r="N12" i="46"/>
  <c r="O12" i="46" s="1"/>
  <c r="N15" i="33"/>
  <c r="O15" i="33" s="1"/>
  <c r="I19" i="39"/>
  <c r="N9" i="41"/>
  <c r="O9" i="41" s="1"/>
  <c r="G22" i="35"/>
  <c r="H22" i="35"/>
  <c r="I18" i="36"/>
  <c r="N15" i="37"/>
  <c r="O15" i="37" s="1"/>
  <c r="N15" i="38"/>
  <c r="O15" i="38" s="1"/>
  <c r="E19" i="39"/>
  <c r="N19" i="39" s="1"/>
  <c r="O19" i="39" s="1"/>
  <c r="N17" i="44"/>
  <c r="O17" i="44" s="1"/>
  <c r="D15" i="47"/>
  <c r="O9" i="47"/>
  <c r="P9" i="47" s="1"/>
  <c r="O13" i="47"/>
  <c r="P13" i="47" s="1"/>
  <c r="O11" i="47"/>
  <c r="P11" i="47" s="1"/>
  <c r="O7" i="47"/>
  <c r="P7" i="47" s="1"/>
  <c r="O5" i="47"/>
  <c r="P5" i="47" s="1"/>
  <c r="F19" i="33"/>
  <c r="N19" i="33" s="1"/>
  <c r="O19" i="33" s="1"/>
  <c r="K22" i="35"/>
  <c r="H18" i="36"/>
  <c r="F19" i="39"/>
  <c r="E18" i="34"/>
  <c r="M21" i="37"/>
  <c r="N5" i="45"/>
  <c r="O5" i="45" s="1"/>
  <c r="D19" i="38"/>
  <c r="N19" i="38" s="1"/>
  <c r="O19" i="38" s="1"/>
  <c r="N15" i="39"/>
  <c r="O15" i="39" s="1"/>
  <c r="N17" i="33"/>
  <c r="O17" i="33" s="1"/>
  <c r="N5" i="46"/>
  <c r="O5" i="46" s="1"/>
  <c r="D17" i="42"/>
  <c r="N5" i="44"/>
  <c r="O5" i="44" s="1"/>
  <c r="L22" i="35"/>
  <c r="N9" i="44"/>
  <c r="O9" i="44" s="1"/>
  <c r="N10" i="45"/>
  <c r="O10" i="45" s="1"/>
  <c r="N5" i="41"/>
  <c r="O5" i="41" s="1"/>
  <c r="N18" i="34" l="1"/>
  <c r="O18" i="34" s="1"/>
  <c r="N17" i="42"/>
  <c r="O17" i="42" s="1"/>
  <c r="O15" i="47"/>
  <c r="P15" i="47" s="1"/>
</calcChain>
</file>

<file path=xl/sharedStrings.xml><?xml version="1.0" encoding="utf-8"?>
<sst xmlns="http://schemas.openxmlformats.org/spreadsheetml/2006/main" count="580" uniqueCount="87">
  <si>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</si>
  <si>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</si>
  <si>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</si>
  <si>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</si>
  <si>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</si>
  <si>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</si>
  <si>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</si>
  <si>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</si>
  <si>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</si>
  <si>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</si>
  <si>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</si>
  <si>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</si>
  <si>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</si>
  <si>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</si>
  <si>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</si>
  <si>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</si>
  <si>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</si>
  <si>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</si>
  <si>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</si>
  <si>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</si>
  <si>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</si>
  <si>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Legal Counsel</t>
  </si>
  <si>
    <t>Other General Government Services</t>
  </si>
  <si>
    <t>Public Safety</t>
  </si>
  <si>
    <t>Fire Control</t>
  </si>
  <si>
    <t>Protective Inspections</t>
  </si>
  <si>
    <t>Physical Environment</t>
  </si>
  <si>
    <t>Water Utility Services</t>
  </si>
  <si>
    <t>Transportation</t>
  </si>
  <si>
    <t>Road and Street Facilities</t>
  </si>
  <si>
    <t>Culture / Recreation</t>
  </si>
  <si>
    <t>Other Culture / Recreation</t>
  </si>
  <si>
    <t>2009 Municipal Population:</t>
  </si>
  <si>
    <t>Otter Creek Expenditures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</si>
  <si>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</si>
  <si>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</si>
  <si>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</si>
  <si>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</si>
  <si>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Financial and Administrative</t>
  </si>
  <si>
    <t>Comprehensive Planning</t>
  </si>
  <si>
    <t>Parks and Recreation</t>
  </si>
  <si>
    <t>Other Uses and Non-Operating</t>
  </si>
  <si>
    <t>Inter-Fund Group Transfers Out</t>
  </si>
  <si>
    <t>2011 Municipal Population:</t>
  </si>
  <si>
    <t>Local Fiscal Year Ended September 30, 2012</t>
  </si>
  <si>
    <t>2012 Municipal Population:</t>
  </si>
  <si>
    <t>Local Fiscal Year Ended September 30, 2008</t>
  </si>
  <si>
    <t>2008 Municipal Population:</t>
  </si>
  <si>
    <t>Local Fiscal Year Ended September 30, 2013</t>
  </si>
  <si>
    <t>2013 Municipal Population:</t>
  </si>
  <si>
    <t>Local Fiscal Year Ended September 30, 2014</t>
  </si>
  <si>
    <t>Other General Government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</si>
  <si>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</si>
  <si>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</si>
  <si>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</si>
  <si>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</si>
  <si>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</si>
  <si>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</si>
  <si>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</si>
  <si>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</si>
  <si>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</si>
  <si>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</si>
  <si>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</si>
  <si>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</si>
  <si>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</si>
  <si>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</si>
  <si>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Economic Environment</t>
  </si>
  <si>
    <t>Other Economic Environment</t>
  </si>
  <si>
    <t>2018 Municipal Population:</t>
  </si>
  <si>
    <t>Local Fiscal Year Ended September 30, 2019</t>
  </si>
  <si>
    <t>2019 Municipal Population:</t>
  </si>
  <si>
    <t>Local Fiscal Year Ended September 30, 2020</t>
  </si>
  <si>
    <t>Electric Utility Services</t>
  </si>
  <si>
    <t>Water</t>
  </si>
  <si>
    <t>2020 Municipal Population:</t>
  </si>
  <si>
    <t>Local Fiscal Year Ended September 30, 2021</t>
  </si>
  <si>
    <t>Per Capita Account</t>
  </si>
  <si>
    <t>Custodial</t>
  </si>
  <si>
    <t>Total Account</t>
  </si>
  <si>
    <t>Law Enforcement</t>
  </si>
  <si>
    <t>Cultural Services</t>
  </si>
  <si>
    <t>2021 Municipal Population:</t>
  </si>
  <si>
    <t>Local Fiscal Year Ended September 30, 2022</t>
  </si>
  <si>
    <t>Water-Sewer Combination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</si>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</sst>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8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309E5-982B-4EC6-8EF7-45B1840FB345}">
  <sheetPr>
    <pageSetUpPr fitToPage="1"/>
  </sheetPr>
  <dimension ref="A1:ED15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5" customWidth="1"/>
    <col min="6" max="7" width="15.77734375" style="135" customWidth="1"/>
    <col min="8" max="8" width="13.77734375" style="135" customWidth="1"/>
    <col min="9" max="10" width="15.77734375" style="135" customWidth="1"/>
    <col min="11" max="14" width="13.77734375" style="135" customWidth="1"/>
    <col min="15" max="15" width="16.77734375" style="135" customWidth="1"/>
    <col min="16" max="16" width="13.77734375" style="107" customWidth="1"/>
    <col min="17" max="18" width="9.77734375" style="107"/>
  </cols>
  <sheetData>
    <row r="1" spans="1:134" ht="27.75">
      <c r="A1" s="143" t="s">
        <v>33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5"/>
      <c r="Q1" s="93"/>
      <c r="R1"/>
    </row>
    <row r="2" spans="1:134" ht="24" thickBot="1">
      <c r="A2" s="146" t="s">
        <v>85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8"/>
      <c r="Q2" s="93"/>
      <c r="R2"/>
    </row>
    <row r="3" spans="1:134" ht="18" customHeight="1">
      <c r="A3" s="149" t="s">
        <v>12</v>
      </c>
      <c r="B3" s="150"/>
      <c r="C3" s="151"/>
      <c r="D3" s="155" t="s">
        <v>6</v>
      </c>
      <c r="E3" s="156"/>
      <c r="F3" s="156"/>
      <c r="G3" s="156"/>
      <c r="H3" s="157"/>
      <c r="I3" s="155" t="s">
        <v>7</v>
      </c>
      <c r="J3" s="157"/>
      <c r="K3" s="155" t="s">
        <v>9</v>
      </c>
      <c r="L3" s="156"/>
      <c r="M3" s="157"/>
      <c r="N3" s="94"/>
      <c r="O3" s="95"/>
      <c r="P3" s="158" t="s">
        <v>76</v>
      </c>
      <c r="Q3" s="96"/>
      <c r="R3"/>
    </row>
    <row r="4" spans="1:134" ht="32.25" customHeight="1" thickBot="1">
      <c r="A4" s="152"/>
      <c r="B4" s="153"/>
      <c r="C4" s="154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77</v>
      </c>
      <c r="N4" s="98" t="s">
        <v>5</v>
      </c>
      <c r="O4" s="98" t="s">
        <v>78</v>
      </c>
      <c r="P4" s="159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SUM(D6:D8)</f>
        <v>149542</v>
      </c>
      <c r="E5" s="103">
        <f>SUM(E6:E8)</f>
        <v>0</v>
      </c>
      <c r="F5" s="103">
        <f>SUM(F6:F8)</f>
        <v>0</v>
      </c>
      <c r="G5" s="103">
        <f>SUM(G6:G8)</f>
        <v>0</v>
      </c>
      <c r="H5" s="103">
        <f>SUM(H6:H8)</f>
        <v>0</v>
      </c>
      <c r="I5" s="103">
        <f>SUM(I6:I8)</f>
        <v>37670</v>
      </c>
      <c r="J5" s="103">
        <f>SUM(J6:J8)</f>
        <v>0</v>
      </c>
      <c r="K5" s="103">
        <f>SUM(K6:K8)</f>
        <v>0</v>
      </c>
      <c r="L5" s="103">
        <f>SUM(L6:L8)</f>
        <v>0</v>
      </c>
      <c r="M5" s="103">
        <f>SUM(M6:M8)</f>
        <v>0</v>
      </c>
      <c r="N5" s="103">
        <f>SUM(N6:N8)</f>
        <v>0</v>
      </c>
      <c r="O5" s="104">
        <f>SUM(D5:N5)</f>
        <v>187212</v>
      </c>
      <c r="P5" s="105">
        <f>(O5/P$13)</f>
        <v>1701.9272727272728</v>
      </c>
      <c r="Q5" s="106"/>
    </row>
    <row r="6" spans="1:134">
      <c r="A6" s="108"/>
      <c r="B6" s="109">
        <v>512</v>
      </c>
      <c r="C6" s="110" t="s">
        <v>20</v>
      </c>
      <c r="D6" s="111">
        <v>40668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 t="shared" ref="O6:O8" si="0">SUM(D6:N6)</f>
        <v>40668</v>
      </c>
      <c r="P6" s="112">
        <f>(O6/P$13)</f>
        <v>369.70909090909089</v>
      </c>
      <c r="Q6" s="113"/>
    </row>
    <row r="7" spans="1:134">
      <c r="A7" s="108"/>
      <c r="B7" s="109">
        <v>513</v>
      </c>
      <c r="C7" s="110" t="s">
        <v>38</v>
      </c>
      <c r="D7" s="111">
        <v>108874</v>
      </c>
      <c r="E7" s="111">
        <v>0</v>
      </c>
      <c r="F7" s="111">
        <v>0</v>
      </c>
      <c r="G7" s="111">
        <v>0</v>
      </c>
      <c r="H7" s="111">
        <v>0</v>
      </c>
      <c r="I7" s="111">
        <v>9266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si="0"/>
        <v>118140</v>
      </c>
      <c r="P7" s="112">
        <f>(O7/P$13)</f>
        <v>1074</v>
      </c>
      <c r="Q7" s="113"/>
    </row>
    <row r="8" spans="1:134">
      <c r="A8" s="108"/>
      <c r="B8" s="109">
        <v>519</v>
      </c>
      <c r="C8" s="110" t="s">
        <v>22</v>
      </c>
      <c r="D8" s="111">
        <v>0</v>
      </c>
      <c r="E8" s="111">
        <v>0</v>
      </c>
      <c r="F8" s="111">
        <v>0</v>
      </c>
      <c r="G8" s="111">
        <v>0</v>
      </c>
      <c r="H8" s="111">
        <v>0</v>
      </c>
      <c r="I8" s="111">
        <v>28404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0"/>
        <v>28404</v>
      </c>
      <c r="P8" s="112">
        <f>(O8/P$13)</f>
        <v>258.21818181818179</v>
      </c>
      <c r="Q8" s="113"/>
    </row>
    <row r="9" spans="1:134" ht="15.75">
      <c r="A9" s="114" t="s">
        <v>26</v>
      </c>
      <c r="B9" s="115"/>
      <c r="C9" s="116"/>
      <c r="D9" s="117">
        <f>SUM(D10:D10)</f>
        <v>37170</v>
      </c>
      <c r="E9" s="117">
        <f>SUM(E10:E10)</f>
        <v>0</v>
      </c>
      <c r="F9" s="117">
        <f>SUM(F10:F10)</f>
        <v>0</v>
      </c>
      <c r="G9" s="117">
        <f>SUM(G10:G10)</f>
        <v>0</v>
      </c>
      <c r="H9" s="117">
        <f>SUM(H10:H10)</f>
        <v>0</v>
      </c>
      <c r="I9" s="117">
        <f>SUM(I10:I10)</f>
        <v>22627</v>
      </c>
      <c r="J9" s="117">
        <f>SUM(J10:J10)</f>
        <v>0</v>
      </c>
      <c r="K9" s="117">
        <f>SUM(K10:K10)</f>
        <v>0</v>
      </c>
      <c r="L9" s="117">
        <f>SUM(L10:L10)</f>
        <v>0</v>
      </c>
      <c r="M9" s="117">
        <f>SUM(M10:M10)</f>
        <v>0</v>
      </c>
      <c r="N9" s="117">
        <f>SUM(N10:N10)</f>
        <v>0</v>
      </c>
      <c r="O9" s="118">
        <f>SUM(D9:N9)</f>
        <v>59797</v>
      </c>
      <c r="P9" s="119">
        <f>(O9/P$13)</f>
        <v>543.60909090909092</v>
      </c>
      <c r="Q9" s="120"/>
    </row>
    <row r="10" spans="1:134" ht="15.75" thickBot="1">
      <c r="A10" s="108"/>
      <c r="B10" s="109">
        <v>533</v>
      </c>
      <c r="C10" s="110" t="s">
        <v>27</v>
      </c>
      <c r="D10" s="111">
        <v>37170</v>
      </c>
      <c r="E10" s="111">
        <v>0</v>
      </c>
      <c r="F10" s="111">
        <v>0</v>
      </c>
      <c r="G10" s="111">
        <v>0</v>
      </c>
      <c r="H10" s="111">
        <v>0</v>
      </c>
      <c r="I10" s="111">
        <v>22627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ref="O10" si="1">SUM(D10:N10)</f>
        <v>59797</v>
      </c>
      <c r="P10" s="112">
        <f>(O10/P$13)</f>
        <v>543.60909090909092</v>
      </c>
      <c r="Q10" s="113"/>
    </row>
    <row r="11" spans="1:134" ht="16.5" thickBot="1">
      <c r="A11" s="121" t="s">
        <v>10</v>
      </c>
      <c r="B11" s="122"/>
      <c r="C11" s="123"/>
      <c r="D11" s="124">
        <f>SUM(D5,D9)</f>
        <v>186712</v>
      </c>
      <c r="E11" s="124">
        <f t="shared" ref="E11:N11" si="2">SUM(E5,E9)</f>
        <v>0</v>
      </c>
      <c r="F11" s="124">
        <f t="shared" si="2"/>
        <v>0</v>
      </c>
      <c r="G11" s="124">
        <f t="shared" si="2"/>
        <v>0</v>
      </c>
      <c r="H11" s="124">
        <f t="shared" si="2"/>
        <v>0</v>
      </c>
      <c r="I11" s="124">
        <f t="shared" si="2"/>
        <v>60297</v>
      </c>
      <c r="J11" s="124">
        <f t="shared" si="2"/>
        <v>0</v>
      </c>
      <c r="K11" s="124">
        <f t="shared" si="2"/>
        <v>0</v>
      </c>
      <c r="L11" s="124">
        <f t="shared" si="2"/>
        <v>0</v>
      </c>
      <c r="M11" s="124">
        <f t="shared" si="2"/>
        <v>0</v>
      </c>
      <c r="N11" s="124">
        <f t="shared" si="2"/>
        <v>0</v>
      </c>
      <c r="O11" s="124">
        <f>SUM(D11:N11)</f>
        <v>247009</v>
      </c>
      <c r="P11" s="125">
        <f>(O11/P$13)</f>
        <v>2245.5363636363636</v>
      </c>
      <c r="Q11" s="106"/>
      <c r="R11" s="12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6"/>
      <c r="BI11" s="96"/>
      <c r="BJ11" s="96"/>
      <c r="BK11" s="96"/>
      <c r="BL11" s="96"/>
      <c r="BM11" s="96"/>
      <c r="BN11" s="96"/>
      <c r="BO11" s="96"/>
      <c r="BP11" s="96"/>
      <c r="BQ11" s="96"/>
      <c r="BR11" s="96"/>
      <c r="BS11" s="96"/>
      <c r="BT11" s="96"/>
      <c r="BU11" s="96"/>
      <c r="BV11" s="96"/>
      <c r="BW11" s="96"/>
      <c r="BX11" s="96"/>
      <c r="BY11" s="96"/>
      <c r="BZ11" s="96"/>
      <c r="CA11" s="96"/>
      <c r="CB11" s="96"/>
      <c r="CC11" s="9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96"/>
      <c r="CT11" s="96"/>
      <c r="CU11" s="96"/>
      <c r="CV11" s="96"/>
      <c r="CW11" s="96"/>
      <c r="CX11" s="96"/>
      <c r="CY11" s="96"/>
      <c r="CZ11" s="9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6"/>
    </row>
    <row r="12" spans="1:134">
      <c r="A12" s="127"/>
      <c r="B12" s="128"/>
      <c r="C12" s="128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30"/>
    </row>
    <row r="13" spans="1:134">
      <c r="A13" s="131"/>
      <c r="B13" s="132"/>
      <c r="C13" s="132"/>
      <c r="D13" s="133"/>
      <c r="E13" s="133"/>
      <c r="F13" s="133"/>
      <c r="G13" s="133"/>
      <c r="H13" s="133"/>
      <c r="I13" s="133"/>
      <c r="J13" s="133"/>
      <c r="K13" s="133"/>
      <c r="L13" s="133"/>
      <c r="M13" s="136" t="s">
        <v>86</v>
      </c>
      <c r="N13" s="136"/>
      <c r="O13" s="136"/>
      <c r="P13" s="134">
        <v>110</v>
      </c>
    </row>
    <row r="14" spans="1:134">
      <c r="A14" s="137"/>
      <c r="B14" s="138"/>
      <c r="C14" s="138"/>
      <c r="D14" s="138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9"/>
    </row>
    <row r="15" spans="1:134" ht="15.75" customHeight="1" thickBot="1">
      <c r="A15" s="140" t="s">
        <v>36</v>
      </c>
      <c r="B15" s="141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2"/>
    </row>
  </sheetData>
  <mergeCells count="10">
    <mergeCell ref="M13:O13"/>
    <mergeCell ref="A14:P14"/>
    <mergeCell ref="A15:P1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81" t="s">
        <v>33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3"/>
      <c r="P1" s="45"/>
      <c r="Q1" s="46"/>
    </row>
    <row r="2" spans="1:133" ht="24" thickBot="1">
      <c r="A2" s="184" t="s">
        <v>50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6"/>
      <c r="P2" s="45"/>
      <c r="Q2" s="46"/>
    </row>
    <row r="3" spans="1:133" ht="18" customHeight="1">
      <c r="A3" s="187" t="s">
        <v>12</v>
      </c>
      <c r="B3" s="188"/>
      <c r="C3" s="189"/>
      <c r="D3" s="193" t="s">
        <v>6</v>
      </c>
      <c r="E3" s="194"/>
      <c r="F3" s="194"/>
      <c r="G3" s="194"/>
      <c r="H3" s="195"/>
      <c r="I3" s="193" t="s">
        <v>7</v>
      </c>
      <c r="J3" s="195"/>
      <c r="K3" s="193" t="s">
        <v>9</v>
      </c>
      <c r="L3" s="195"/>
      <c r="M3" s="47"/>
      <c r="N3" s="48"/>
      <c r="O3" s="196" t="s">
        <v>17</v>
      </c>
      <c r="P3" s="49"/>
      <c r="Q3" s="46"/>
    </row>
    <row r="4" spans="1:133" ht="32.25" customHeight="1" thickBot="1">
      <c r="A4" s="190"/>
      <c r="B4" s="191"/>
      <c r="C4" s="192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7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SUM(D6:D8)</f>
        <v>61071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0</v>
      </c>
      <c r="J5" s="56">
        <f t="shared" si="0"/>
        <v>0</v>
      </c>
      <c r="K5" s="56">
        <f t="shared" si="0"/>
        <v>0</v>
      </c>
      <c r="L5" s="56">
        <f t="shared" si="0"/>
        <v>0</v>
      </c>
      <c r="M5" s="56">
        <f t="shared" si="0"/>
        <v>0</v>
      </c>
      <c r="N5" s="57">
        <f t="shared" ref="N5:N19" si="1">SUM(D5:M5)</f>
        <v>61071</v>
      </c>
      <c r="O5" s="58">
        <f t="shared" ref="O5:O19" si="2">(N5/O$21)</f>
        <v>473.41860465116281</v>
      </c>
      <c r="P5" s="59"/>
    </row>
    <row r="6" spans="1:133">
      <c r="A6" s="61"/>
      <c r="B6" s="62">
        <v>511</v>
      </c>
      <c r="C6" s="63" t="s">
        <v>19</v>
      </c>
      <c r="D6" s="64">
        <v>4800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4800</v>
      </c>
      <c r="O6" s="65">
        <f t="shared" si="2"/>
        <v>37.209302325581397</v>
      </c>
      <c r="P6" s="66"/>
    </row>
    <row r="7" spans="1:133">
      <c r="A7" s="61"/>
      <c r="B7" s="62">
        <v>514</v>
      </c>
      <c r="C7" s="63" t="s">
        <v>21</v>
      </c>
      <c r="D7" s="64">
        <v>7013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0</v>
      </c>
      <c r="L7" s="64">
        <v>0</v>
      </c>
      <c r="M7" s="64">
        <v>0</v>
      </c>
      <c r="N7" s="64">
        <f t="shared" si="1"/>
        <v>7013</v>
      </c>
      <c r="O7" s="65">
        <f t="shared" si="2"/>
        <v>54.36434108527132</v>
      </c>
      <c r="P7" s="66"/>
    </row>
    <row r="8" spans="1:133">
      <c r="A8" s="61"/>
      <c r="B8" s="62">
        <v>519</v>
      </c>
      <c r="C8" s="63" t="s">
        <v>51</v>
      </c>
      <c r="D8" s="64">
        <v>49258</v>
      </c>
      <c r="E8" s="64">
        <v>0</v>
      </c>
      <c r="F8" s="64">
        <v>0</v>
      </c>
      <c r="G8" s="64">
        <v>0</v>
      </c>
      <c r="H8" s="64">
        <v>0</v>
      </c>
      <c r="I8" s="64">
        <v>0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49258</v>
      </c>
      <c r="O8" s="65">
        <f t="shared" si="2"/>
        <v>381.84496124031006</v>
      </c>
      <c r="P8" s="66"/>
    </row>
    <row r="9" spans="1:133" ht="15.75">
      <c r="A9" s="67" t="s">
        <v>23</v>
      </c>
      <c r="B9" s="68"/>
      <c r="C9" s="69"/>
      <c r="D9" s="70">
        <f t="shared" ref="D9:M9" si="3">SUM(D10:D10)</f>
        <v>6075</v>
      </c>
      <c r="E9" s="70">
        <f t="shared" si="3"/>
        <v>0</v>
      </c>
      <c r="F9" s="70">
        <f t="shared" si="3"/>
        <v>0</v>
      </c>
      <c r="G9" s="70">
        <f t="shared" si="3"/>
        <v>0</v>
      </c>
      <c r="H9" s="70">
        <f t="shared" si="3"/>
        <v>0</v>
      </c>
      <c r="I9" s="70">
        <f t="shared" si="3"/>
        <v>0</v>
      </c>
      <c r="J9" s="70">
        <f t="shared" si="3"/>
        <v>0</v>
      </c>
      <c r="K9" s="70">
        <f t="shared" si="3"/>
        <v>0</v>
      </c>
      <c r="L9" s="70">
        <f t="shared" si="3"/>
        <v>0</v>
      </c>
      <c r="M9" s="70">
        <f t="shared" si="3"/>
        <v>0</v>
      </c>
      <c r="N9" s="71">
        <f t="shared" si="1"/>
        <v>6075</v>
      </c>
      <c r="O9" s="72">
        <f t="shared" si="2"/>
        <v>47.093023255813954</v>
      </c>
      <c r="P9" s="73"/>
    </row>
    <row r="10" spans="1:133">
      <c r="A10" s="61"/>
      <c r="B10" s="62">
        <v>522</v>
      </c>
      <c r="C10" s="63" t="s">
        <v>24</v>
      </c>
      <c r="D10" s="64">
        <v>6075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6075</v>
      </c>
      <c r="O10" s="65">
        <f t="shared" si="2"/>
        <v>47.093023255813954</v>
      </c>
      <c r="P10" s="66"/>
    </row>
    <row r="11" spans="1:133" ht="15.75">
      <c r="A11" s="67" t="s">
        <v>26</v>
      </c>
      <c r="B11" s="68"/>
      <c r="C11" s="69"/>
      <c r="D11" s="70">
        <f t="shared" ref="D11:M11" si="4">SUM(D12:D12)</f>
        <v>0</v>
      </c>
      <c r="E11" s="70">
        <f t="shared" si="4"/>
        <v>0</v>
      </c>
      <c r="F11" s="70">
        <f t="shared" si="4"/>
        <v>0</v>
      </c>
      <c r="G11" s="70">
        <f t="shared" si="4"/>
        <v>0</v>
      </c>
      <c r="H11" s="70">
        <f t="shared" si="4"/>
        <v>0</v>
      </c>
      <c r="I11" s="70">
        <f t="shared" si="4"/>
        <v>64598</v>
      </c>
      <c r="J11" s="70">
        <f t="shared" si="4"/>
        <v>0</v>
      </c>
      <c r="K11" s="70">
        <f t="shared" si="4"/>
        <v>0</v>
      </c>
      <c r="L11" s="70">
        <f t="shared" si="4"/>
        <v>0</v>
      </c>
      <c r="M11" s="70">
        <f t="shared" si="4"/>
        <v>0</v>
      </c>
      <c r="N11" s="71">
        <f t="shared" si="1"/>
        <v>64598</v>
      </c>
      <c r="O11" s="72">
        <f t="shared" si="2"/>
        <v>500.75968992248062</v>
      </c>
      <c r="P11" s="73"/>
    </row>
    <row r="12" spans="1:133">
      <c r="A12" s="61"/>
      <c r="B12" s="62">
        <v>533</v>
      </c>
      <c r="C12" s="63" t="s">
        <v>27</v>
      </c>
      <c r="D12" s="64">
        <v>0</v>
      </c>
      <c r="E12" s="64">
        <v>0</v>
      </c>
      <c r="F12" s="64">
        <v>0</v>
      </c>
      <c r="G12" s="64">
        <v>0</v>
      </c>
      <c r="H12" s="64">
        <v>0</v>
      </c>
      <c r="I12" s="64">
        <v>64598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64598</v>
      </c>
      <c r="O12" s="65">
        <f t="shared" si="2"/>
        <v>500.75968992248062</v>
      </c>
      <c r="P12" s="66"/>
    </row>
    <row r="13" spans="1:133" ht="15.75">
      <c r="A13" s="67" t="s">
        <v>28</v>
      </c>
      <c r="B13" s="68"/>
      <c r="C13" s="69"/>
      <c r="D13" s="70">
        <f t="shared" ref="D13:M13" si="5">SUM(D14:D14)</f>
        <v>309</v>
      </c>
      <c r="E13" s="70">
        <f t="shared" si="5"/>
        <v>0</v>
      </c>
      <c r="F13" s="70">
        <f t="shared" si="5"/>
        <v>0</v>
      </c>
      <c r="G13" s="70">
        <f t="shared" si="5"/>
        <v>0</v>
      </c>
      <c r="H13" s="70">
        <f t="shared" si="5"/>
        <v>0</v>
      </c>
      <c r="I13" s="70">
        <f t="shared" si="5"/>
        <v>0</v>
      </c>
      <c r="J13" s="70">
        <f t="shared" si="5"/>
        <v>0</v>
      </c>
      <c r="K13" s="70">
        <f t="shared" si="5"/>
        <v>0</v>
      </c>
      <c r="L13" s="70">
        <f t="shared" si="5"/>
        <v>0</v>
      </c>
      <c r="M13" s="70">
        <f t="shared" si="5"/>
        <v>0</v>
      </c>
      <c r="N13" s="70">
        <f t="shared" si="1"/>
        <v>309</v>
      </c>
      <c r="O13" s="72">
        <f t="shared" si="2"/>
        <v>2.3953488372093021</v>
      </c>
      <c r="P13" s="73"/>
    </row>
    <row r="14" spans="1:133">
      <c r="A14" s="61"/>
      <c r="B14" s="62">
        <v>541</v>
      </c>
      <c r="C14" s="63" t="s">
        <v>52</v>
      </c>
      <c r="D14" s="64">
        <v>309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309</v>
      </c>
      <c r="O14" s="65">
        <f t="shared" si="2"/>
        <v>2.3953488372093021</v>
      </c>
      <c r="P14" s="66"/>
    </row>
    <row r="15" spans="1:133" ht="15.75">
      <c r="A15" s="67" t="s">
        <v>30</v>
      </c>
      <c r="B15" s="68"/>
      <c r="C15" s="69"/>
      <c r="D15" s="70">
        <f t="shared" ref="D15:M15" si="6">SUM(D16:D16)</f>
        <v>382</v>
      </c>
      <c r="E15" s="70">
        <f t="shared" si="6"/>
        <v>0</v>
      </c>
      <c r="F15" s="70">
        <f t="shared" si="6"/>
        <v>0</v>
      </c>
      <c r="G15" s="70">
        <f t="shared" si="6"/>
        <v>0</v>
      </c>
      <c r="H15" s="70">
        <f t="shared" si="6"/>
        <v>0</v>
      </c>
      <c r="I15" s="70">
        <f t="shared" si="6"/>
        <v>0</v>
      </c>
      <c r="J15" s="70">
        <f t="shared" si="6"/>
        <v>0</v>
      </c>
      <c r="K15" s="70">
        <f t="shared" si="6"/>
        <v>0</v>
      </c>
      <c r="L15" s="70">
        <f t="shared" si="6"/>
        <v>0</v>
      </c>
      <c r="M15" s="70">
        <f t="shared" si="6"/>
        <v>0</v>
      </c>
      <c r="N15" s="70">
        <f t="shared" si="1"/>
        <v>382</v>
      </c>
      <c r="O15" s="72">
        <f t="shared" si="2"/>
        <v>2.9612403100775193</v>
      </c>
      <c r="P15" s="66"/>
    </row>
    <row r="16" spans="1:133">
      <c r="A16" s="61"/>
      <c r="B16" s="62">
        <v>572</v>
      </c>
      <c r="C16" s="63" t="s">
        <v>53</v>
      </c>
      <c r="D16" s="64">
        <v>382</v>
      </c>
      <c r="E16" s="64">
        <v>0</v>
      </c>
      <c r="F16" s="64">
        <v>0</v>
      </c>
      <c r="G16" s="64">
        <v>0</v>
      </c>
      <c r="H16" s="64">
        <v>0</v>
      </c>
      <c r="I16" s="64">
        <v>0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382</v>
      </c>
      <c r="O16" s="65">
        <f t="shared" si="2"/>
        <v>2.9612403100775193</v>
      </c>
      <c r="P16" s="66"/>
    </row>
    <row r="17" spans="1:119" ht="15.75">
      <c r="A17" s="67" t="s">
        <v>54</v>
      </c>
      <c r="B17" s="68"/>
      <c r="C17" s="69"/>
      <c r="D17" s="70">
        <f t="shared" ref="D17:M17" si="7">SUM(D18:D18)</f>
        <v>5968</v>
      </c>
      <c r="E17" s="70">
        <f t="shared" si="7"/>
        <v>0</v>
      </c>
      <c r="F17" s="70">
        <f t="shared" si="7"/>
        <v>0</v>
      </c>
      <c r="G17" s="70">
        <f t="shared" si="7"/>
        <v>0</v>
      </c>
      <c r="H17" s="70">
        <f t="shared" si="7"/>
        <v>0</v>
      </c>
      <c r="I17" s="70">
        <f t="shared" si="7"/>
        <v>0</v>
      </c>
      <c r="J17" s="70">
        <f t="shared" si="7"/>
        <v>0</v>
      </c>
      <c r="K17" s="70">
        <f t="shared" si="7"/>
        <v>0</v>
      </c>
      <c r="L17" s="70">
        <f t="shared" si="7"/>
        <v>0</v>
      </c>
      <c r="M17" s="70">
        <f t="shared" si="7"/>
        <v>0</v>
      </c>
      <c r="N17" s="70">
        <f t="shared" si="1"/>
        <v>5968</v>
      </c>
      <c r="O17" s="72">
        <f t="shared" si="2"/>
        <v>46.263565891472865</v>
      </c>
      <c r="P17" s="66"/>
    </row>
    <row r="18" spans="1:119" ht="15.75" thickBot="1">
      <c r="A18" s="61"/>
      <c r="B18" s="62">
        <v>581</v>
      </c>
      <c r="C18" s="63" t="s">
        <v>55</v>
      </c>
      <c r="D18" s="64">
        <v>5968</v>
      </c>
      <c r="E18" s="64">
        <v>0</v>
      </c>
      <c r="F18" s="64">
        <v>0</v>
      </c>
      <c r="G18" s="64">
        <v>0</v>
      </c>
      <c r="H18" s="64">
        <v>0</v>
      </c>
      <c r="I18" s="64">
        <v>0</v>
      </c>
      <c r="J18" s="64">
        <v>0</v>
      </c>
      <c r="K18" s="64">
        <v>0</v>
      </c>
      <c r="L18" s="64">
        <v>0</v>
      </c>
      <c r="M18" s="64">
        <v>0</v>
      </c>
      <c r="N18" s="64">
        <f t="shared" si="1"/>
        <v>5968</v>
      </c>
      <c r="O18" s="65">
        <f t="shared" si="2"/>
        <v>46.263565891472865</v>
      </c>
      <c r="P18" s="66"/>
    </row>
    <row r="19" spans="1:119" ht="16.5" thickBot="1">
      <c r="A19" s="74" t="s">
        <v>10</v>
      </c>
      <c r="B19" s="75"/>
      <c r="C19" s="76"/>
      <c r="D19" s="77">
        <f>SUM(D5,D9,D11,D13,D15,D17)</f>
        <v>73805</v>
      </c>
      <c r="E19" s="77">
        <f t="shared" ref="E19:M19" si="8">SUM(E5,E9,E11,E13,E15,E17)</f>
        <v>0</v>
      </c>
      <c r="F19" s="77">
        <f t="shared" si="8"/>
        <v>0</v>
      </c>
      <c r="G19" s="77">
        <f t="shared" si="8"/>
        <v>0</v>
      </c>
      <c r="H19" s="77">
        <f t="shared" si="8"/>
        <v>0</v>
      </c>
      <c r="I19" s="77">
        <f t="shared" si="8"/>
        <v>64598</v>
      </c>
      <c r="J19" s="77">
        <f t="shared" si="8"/>
        <v>0</v>
      </c>
      <c r="K19" s="77">
        <f t="shared" si="8"/>
        <v>0</v>
      </c>
      <c r="L19" s="77">
        <f t="shared" si="8"/>
        <v>0</v>
      </c>
      <c r="M19" s="77">
        <f t="shared" si="8"/>
        <v>0</v>
      </c>
      <c r="N19" s="77">
        <f t="shared" si="1"/>
        <v>138403</v>
      </c>
      <c r="O19" s="78">
        <f t="shared" si="2"/>
        <v>1072.8914728682171</v>
      </c>
      <c r="P19" s="59"/>
      <c r="Q19" s="79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  <c r="BM19" s="80"/>
      <c r="BN19" s="80"/>
      <c r="BO19" s="80"/>
      <c r="BP19" s="80"/>
      <c r="BQ19" s="80"/>
      <c r="BR19" s="80"/>
      <c r="BS19" s="80"/>
      <c r="BT19" s="80"/>
      <c r="BU19" s="80"/>
      <c r="BV19" s="80"/>
      <c r="BW19" s="80"/>
      <c r="BX19" s="80"/>
      <c r="BY19" s="80"/>
      <c r="BZ19" s="80"/>
      <c r="CA19" s="80"/>
      <c r="CB19" s="80"/>
      <c r="CC19" s="80"/>
      <c r="CD19" s="80"/>
      <c r="CE19" s="80"/>
      <c r="CF19" s="80"/>
      <c r="CG19" s="80"/>
      <c r="CH19" s="80"/>
      <c r="CI19" s="80"/>
      <c r="CJ19" s="80"/>
      <c r="CK19" s="80"/>
      <c r="CL19" s="80"/>
      <c r="CM19" s="80"/>
      <c r="CN19" s="80"/>
      <c r="CO19" s="80"/>
      <c r="CP19" s="80"/>
      <c r="CQ19" s="80"/>
      <c r="CR19" s="80"/>
      <c r="CS19" s="80"/>
      <c r="CT19" s="80"/>
      <c r="CU19" s="80"/>
      <c r="CV19" s="80"/>
      <c r="CW19" s="80"/>
      <c r="CX19" s="80"/>
      <c r="CY19" s="80"/>
      <c r="CZ19" s="80"/>
      <c r="DA19" s="80"/>
      <c r="DB19" s="80"/>
      <c r="DC19" s="80"/>
      <c r="DD19" s="80"/>
      <c r="DE19" s="80"/>
      <c r="DF19" s="80"/>
      <c r="DG19" s="80"/>
      <c r="DH19" s="80"/>
      <c r="DI19" s="80"/>
      <c r="DJ19" s="80"/>
      <c r="DK19" s="80"/>
      <c r="DL19" s="80"/>
      <c r="DM19" s="80"/>
      <c r="DN19" s="80"/>
      <c r="DO19" s="80"/>
    </row>
    <row r="20" spans="1:119">
      <c r="A20" s="81"/>
      <c r="B20" s="82"/>
      <c r="C20" s="82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4"/>
    </row>
    <row r="21" spans="1:119">
      <c r="A21" s="85"/>
      <c r="B21" s="86"/>
      <c r="C21" s="86"/>
      <c r="D21" s="87"/>
      <c r="E21" s="87"/>
      <c r="F21" s="87"/>
      <c r="G21" s="87"/>
      <c r="H21" s="87"/>
      <c r="I21" s="87"/>
      <c r="J21" s="87"/>
      <c r="K21" s="87"/>
      <c r="L21" s="174" t="s">
        <v>56</v>
      </c>
      <c r="M21" s="174"/>
      <c r="N21" s="174"/>
      <c r="O21" s="88">
        <v>129</v>
      </c>
    </row>
    <row r="22" spans="1:119">
      <c r="A22" s="175"/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7"/>
    </row>
    <row r="23" spans="1:119" ht="15.75" customHeight="1" thickBot="1">
      <c r="A23" s="178" t="s">
        <v>36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80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48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59988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59988</v>
      </c>
      <c r="O5" s="30">
        <f t="shared" ref="O5:O19" si="2">(N5/O$21)</f>
        <v>447.67164179104475</v>
      </c>
      <c r="P5" s="6"/>
    </row>
    <row r="6" spans="1:133">
      <c r="A6" s="12"/>
      <c r="B6" s="42">
        <v>511</v>
      </c>
      <c r="C6" s="19" t="s">
        <v>19</v>
      </c>
      <c r="D6" s="43">
        <v>4275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4275</v>
      </c>
      <c r="O6" s="44">
        <f t="shared" si="2"/>
        <v>31.902985074626866</v>
      </c>
      <c r="P6" s="9"/>
    </row>
    <row r="7" spans="1:133">
      <c r="A7" s="12"/>
      <c r="B7" s="42">
        <v>514</v>
      </c>
      <c r="C7" s="19" t="s">
        <v>21</v>
      </c>
      <c r="D7" s="43">
        <v>9761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9761</v>
      </c>
      <c r="O7" s="44">
        <f t="shared" si="2"/>
        <v>72.843283582089555</v>
      </c>
      <c r="P7" s="9"/>
    </row>
    <row r="8" spans="1:133">
      <c r="A8" s="12"/>
      <c r="B8" s="42">
        <v>519</v>
      </c>
      <c r="C8" s="19" t="s">
        <v>22</v>
      </c>
      <c r="D8" s="43">
        <v>45952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45952</v>
      </c>
      <c r="O8" s="44">
        <f t="shared" si="2"/>
        <v>342.92537313432837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180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180</v>
      </c>
      <c r="O9" s="41">
        <f t="shared" si="2"/>
        <v>1.3432835820895523</v>
      </c>
      <c r="P9" s="10"/>
    </row>
    <row r="10" spans="1:133">
      <c r="A10" s="12"/>
      <c r="B10" s="42">
        <v>522</v>
      </c>
      <c r="C10" s="19" t="s">
        <v>24</v>
      </c>
      <c r="D10" s="43">
        <v>180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180</v>
      </c>
      <c r="O10" s="44">
        <f t="shared" si="2"/>
        <v>1.3432835820895523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60741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60741</v>
      </c>
      <c r="O11" s="41">
        <f t="shared" si="2"/>
        <v>453.29104477611941</v>
      </c>
      <c r="P11" s="10"/>
    </row>
    <row r="12" spans="1:133">
      <c r="A12" s="12"/>
      <c r="B12" s="42">
        <v>533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60741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60741</v>
      </c>
      <c r="O12" s="44">
        <f t="shared" si="2"/>
        <v>453.29104477611941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306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306</v>
      </c>
      <c r="O13" s="41">
        <f t="shared" si="2"/>
        <v>2.283582089552239</v>
      </c>
      <c r="P13" s="10"/>
    </row>
    <row r="14" spans="1:133">
      <c r="A14" s="12"/>
      <c r="B14" s="42">
        <v>541</v>
      </c>
      <c r="C14" s="19" t="s">
        <v>29</v>
      </c>
      <c r="D14" s="43">
        <v>306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306</v>
      </c>
      <c r="O14" s="44">
        <f t="shared" si="2"/>
        <v>2.283582089552239</v>
      </c>
      <c r="P14" s="9"/>
    </row>
    <row r="15" spans="1:133" ht="15.75">
      <c r="A15" s="26" t="s">
        <v>30</v>
      </c>
      <c r="B15" s="27"/>
      <c r="C15" s="28"/>
      <c r="D15" s="29">
        <f t="shared" ref="D15:M15" si="6">SUM(D16:D16)</f>
        <v>730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730</v>
      </c>
      <c r="O15" s="41">
        <f t="shared" si="2"/>
        <v>5.4477611940298507</v>
      </c>
      <c r="P15" s="9"/>
    </row>
    <row r="16" spans="1:133">
      <c r="A16" s="12"/>
      <c r="B16" s="42">
        <v>572</v>
      </c>
      <c r="C16" s="19" t="s">
        <v>40</v>
      </c>
      <c r="D16" s="43">
        <v>730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730</v>
      </c>
      <c r="O16" s="44">
        <f t="shared" si="2"/>
        <v>5.4477611940298507</v>
      </c>
      <c r="P16" s="9"/>
    </row>
    <row r="17" spans="1:119" ht="15.75">
      <c r="A17" s="26" t="s">
        <v>41</v>
      </c>
      <c r="B17" s="27"/>
      <c r="C17" s="28"/>
      <c r="D17" s="29">
        <f t="shared" ref="D17:M17" si="7">SUM(D18:D18)</f>
        <v>31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31</v>
      </c>
      <c r="O17" s="41">
        <f t="shared" si="2"/>
        <v>0.23134328358208955</v>
      </c>
      <c r="P17" s="9"/>
    </row>
    <row r="18" spans="1:119" ht="15.75" thickBot="1">
      <c r="A18" s="12"/>
      <c r="B18" s="42">
        <v>581</v>
      </c>
      <c r="C18" s="19" t="s">
        <v>42</v>
      </c>
      <c r="D18" s="43">
        <v>31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31</v>
      </c>
      <c r="O18" s="44">
        <f t="shared" si="2"/>
        <v>0.23134328358208955</v>
      </c>
      <c r="P18" s="9"/>
    </row>
    <row r="19" spans="1:119" ht="16.5" thickBot="1">
      <c r="A19" s="13" t="s">
        <v>10</v>
      </c>
      <c r="B19" s="21"/>
      <c r="C19" s="20"/>
      <c r="D19" s="14">
        <f>SUM(D5,D9,D11,D13,D15,D17)</f>
        <v>61235</v>
      </c>
      <c r="E19" s="14">
        <f t="shared" ref="E19:M19" si="8">SUM(E5,E9,E11,E13,E15,E17)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60741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121976</v>
      </c>
      <c r="O19" s="35">
        <f t="shared" si="2"/>
        <v>910.26865671641792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49</v>
      </c>
      <c r="M21" s="160"/>
      <c r="N21" s="160"/>
      <c r="O21" s="39">
        <v>134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44755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44755</v>
      </c>
      <c r="O5" s="30">
        <f t="shared" ref="O5:O18" si="2">(N5/O$20)</f>
        <v>333.99253731343282</v>
      </c>
      <c r="P5" s="6"/>
    </row>
    <row r="6" spans="1:133">
      <c r="A6" s="12"/>
      <c r="B6" s="42">
        <v>511</v>
      </c>
      <c r="C6" s="19" t="s">
        <v>19</v>
      </c>
      <c r="D6" s="43">
        <v>4700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4700</v>
      </c>
      <c r="O6" s="44">
        <f t="shared" si="2"/>
        <v>35.07462686567164</v>
      </c>
      <c r="P6" s="9"/>
    </row>
    <row r="7" spans="1:133">
      <c r="A7" s="12"/>
      <c r="B7" s="42">
        <v>512</v>
      </c>
      <c r="C7" s="19" t="s">
        <v>20</v>
      </c>
      <c r="D7" s="43">
        <v>24477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24477</v>
      </c>
      <c r="O7" s="44">
        <f t="shared" si="2"/>
        <v>182.66417910447763</v>
      </c>
      <c r="P7" s="9"/>
    </row>
    <row r="8" spans="1:133">
      <c r="A8" s="12"/>
      <c r="B8" s="42">
        <v>514</v>
      </c>
      <c r="C8" s="19" t="s">
        <v>21</v>
      </c>
      <c r="D8" s="43">
        <v>6078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6078</v>
      </c>
      <c r="O8" s="44">
        <f t="shared" si="2"/>
        <v>45.35820895522388</v>
      </c>
      <c r="P8" s="9"/>
    </row>
    <row r="9" spans="1:133">
      <c r="A9" s="12"/>
      <c r="B9" s="42">
        <v>515</v>
      </c>
      <c r="C9" s="19" t="s">
        <v>39</v>
      </c>
      <c r="D9" s="43">
        <v>9500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9500</v>
      </c>
      <c r="O9" s="44">
        <f t="shared" si="2"/>
        <v>70.895522388059703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40550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40550</v>
      </c>
      <c r="O10" s="41">
        <f t="shared" si="2"/>
        <v>302.61194029850748</v>
      </c>
      <c r="P10" s="10"/>
    </row>
    <row r="11" spans="1:133">
      <c r="A11" s="12"/>
      <c r="B11" s="42">
        <v>522</v>
      </c>
      <c r="C11" s="19" t="s">
        <v>24</v>
      </c>
      <c r="D11" s="43">
        <v>40550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40550</v>
      </c>
      <c r="O11" s="44">
        <f t="shared" si="2"/>
        <v>302.61194029850748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34168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34168</v>
      </c>
      <c r="O12" s="41">
        <f t="shared" si="2"/>
        <v>254.98507462686567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34168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34168</v>
      </c>
      <c r="O13" s="44">
        <f t="shared" si="2"/>
        <v>254.98507462686567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4825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4825</v>
      </c>
      <c r="O14" s="41">
        <f t="shared" si="2"/>
        <v>36.007462686567166</v>
      </c>
      <c r="P14" s="10"/>
    </row>
    <row r="15" spans="1:133">
      <c r="A15" s="12"/>
      <c r="B15" s="42">
        <v>541</v>
      </c>
      <c r="C15" s="19" t="s">
        <v>29</v>
      </c>
      <c r="D15" s="43">
        <v>4825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4825</v>
      </c>
      <c r="O15" s="44">
        <f t="shared" si="2"/>
        <v>36.007462686567166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535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535</v>
      </c>
      <c r="O16" s="41">
        <f t="shared" si="2"/>
        <v>3.9925373134328357</v>
      </c>
      <c r="P16" s="9"/>
    </row>
    <row r="17" spans="1:119" ht="15.75" thickBot="1">
      <c r="A17" s="12"/>
      <c r="B17" s="42">
        <v>579</v>
      </c>
      <c r="C17" s="19" t="s">
        <v>31</v>
      </c>
      <c r="D17" s="43">
        <v>535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535</v>
      </c>
      <c r="O17" s="44">
        <f t="shared" si="2"/>
        <v>3.9925373134328357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90665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34168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124833</v>
      </c>
      <c r="O18" s="35">
        <f t="shared" si="2"/>
        <v>931.58955223880594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45</v>
      </c>
      <c r="M20" s="160"/>
      <c r="N20" s="160"/>
      <c r="O20" s="39">
        <v>134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46019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13262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2" si="1">SUM(D5:M5)</f>
        <v>59281</v>
      </c>
      <c r="O5" s="30">
        <f t="shared" ref="O5:O22" si="2">(N5/O$24)</f>
        <v>442.3955223880597</v>
      </c>
      <c r="P5" s="6"/>
    </row>
    <row r="6" spans="1:133">
      <c r="A6" s="12"/>
      <c r="B6" s="42">
        <v>511</v>
      </c>
      <c r="C6" s="19" t="s">
        <v>19</v>
      </c>
      <c r="D6" s="43">
        <v>4675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4675</v>
      </c>
      <c r="O6" s="44">
        <f t="shared" si="2"/>
        <v>34.888059701492537</v>
      </c>
      <c r="P6" s="9"/>
    </row>
    <row r="7" spans="1:133">
      <c r="A7" s="12"/>
      <c r="B7" s="42">
        <v>512</v>
      </c>
      <c r="C7" s="19" t="s">
        <v>20</v>
      </c>
      <c r="D7" s="43">
        <v>19390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19390</v>
      </c>
      <c r="O7" s="44">
        <f t="shared" si="2"/>
        <v>144.70149253731344</v>
      </c>
      <c r="P7" s="9"/>
    </row>
    <row r="8" spans="1:133">
      <c r="A8" s="12"/>
      <c r="B8" s="42">
        <v>513</v>
      </c>
      <c r="C8" s="19" t="s">
        <v>38</v>
      </c>
      <c r="D8" s="43">
        <v>3200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3200</v>
      </c>
      <c r="O8" s="44">
        <f t="shared" si="2"/>
        <v>23.880597014925375</v>
      </c>
      <c r="P8" s="9"/>
    </row>
    <row r="9" spans="1:133">
      <c r="A9" s="12"/>
      <c r="B9" s="42">
        <v>514</v>
      </c>
      <c r="C9" s="19" t="s">
        <v>21</v>
      </c>
      <c r="D9" s="43">
        <v>5611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5611</v>
      </c>
      <c r="O9" s="44">
        <f t="shared" si="2"/>
        <v>41.873134328358212</v>
      </c>
      <c r="P9" s="9"/>
    </row>
    <row r="10" spans="1:133">
      <c r="A10" s="12"/>
      <c r="B10" s="42">
        <v>515</v>
      </c>
      <c r="C10" s="19" t="s">
        <v>39</v>
      </c>
      <c r="D10" s="43">
        <v>75</v>
      </c>
      <c r="E10" s="43">
        <v>0</v>
      </c>
      <c r="F10" s="43">
        <v>0</v>
      </c>
      <c r="G10" s="43">
        <v>0</v>
      </c>
      <c r="H10" s="43">
        <v>0</v>
      </c>
      <c r="I10" s="43">
        <v>12500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12575</v>
      </c>
      <c r="O10" s="44">
        <f t="shared" si="2"/>
        <v>93.843283582089555</v>
      </c>
      <c r="P10" s="9"/>
    </row>
    <row r="11" spans="1:133">
      <c r="A11" s="12"/>
      <c r="B11" s="42">
        <v>519</v>
      </c>
      <c r="C11" s="19" t="s">
        <v>22</v>
      </c>
      <c r="D11" s="43">
        <v>13068</v>
      </c>
      <c r="E11" s="43">
        <v>0</v>
      </c>
      <c r="F11" s="43">
        <v>0</v>
      </c>
      <c r="G11" s="43">
        <v>0</v>
      </c>
      <c r="H11" s="43">
        <v>0</v>
      </c>
      <c r="I11" s="43">
        <v>762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13830</v>
      </c>
      <c r="O11" s="44">
        <f t="shared" si="2"/>
        <v>103.20895522388059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SUM(D13:D13)</f>
        <v>29532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29532</v>
      </c>
      <c r="O12" s="41">
        <f t="shared" si="2"/>
        <v>220.38805970149255</v>
      </c>
      <c r="P12" s="10"/>
    </row>
    <row r="13" spans="1:133">
      <c r="A13" s="12"/>
      <c r="B13" s="42">
        <v>522</v>
      </c>
      <c r="C13" s="19" t="s">
        <v>24</v>
      </c>
      <c r="D13" s="43">
        <v>29532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29532</v>
      </c>
      <c r="O13" s="44">
        <f t="shared" si="2"/>
        <v>220.38805970149255</v>
      </c>
      <c r="P13" s="9"/>
    </row>
    <row r="14" spans="1:133" ht="15.75">
      <c r="A14" s="26" t="s">
        <v>26</v>
      </c>
      <c r="B14" s="27"/>
      <c r="C14" s="28"/>
      <c r="D14" s="29">
        <f t="shared" ref="D14:M14" si="4">SUM(D15:D15)</f>
        <v>0</v>
      </c>
      <c r="E14" s="29">
        <f t="shared" si="4"/>
        <v>0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60239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60239</v>
      </c>
      <c r="O14" s="41">
        <f t="shared" si="2"/>
        <v>449.54477611940297</v>
      </c>
      <c r="P14" s="10"/>
    </row>
    <row r="15" spans="1:133">
      <c r="A15" s="12"/>
      <c r="B15" s="42">
        <v>533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60239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60239</v>
      </c>
      <c r="O15" s="44">
        <f t="shared" si="2"/>
        <v>449.54477611940297</v>
      </c>
      <c r="P15" s="9"/>
    </row>
    <row r="16" spans="1:133" ht="15.75">
      <c r="A16" s="26" t="s">
        <v>28</v>
      </c>
      <c r="B16" s="27"/>
      <c r="C16" s="28"/>
      <c r="D16" s="29">
        <f t="shared" ref="D16:M16" si="5">SUM(D17:D17)</f>
        <v>4375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4375</v>
      </c>
      <c r="O16" s="41">
        <f t="shared" si="2"/>
        <v>32.649253731343286</v>
      </c>
      <c r="P16" s="10"/>
    </row>
    <row r="17" spans="1:119">
      <c r="A17" s="12"/>
      <c r="B17" s="42">
        <v>541</v>
      </c>
      <c r="C17" s="19" t="s">
        <v>29</v>
      </c>
      <c r="D17" s="43">
        <v>4375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4375</v>
      </c>
      <c r="O17" s="44">
        <f t="shared" si="2"/>
        <v>32.649253731343286</v>
      </c>
      <c r="P17" s="9"/>
    </row>
    <row r="18" spans="1:119" ht="15.75">
      <c r="A18" s="26" t="s">
        <v>30</v>
      </c>
      <c r="B18" s="27"/>
      <c r="C18" s="28"/>
      <c r="D18" s="29">
        <f t="shared" ref="D18:M18" si="6">SUM(D19:D19)</f>
        <v>391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391</v>
      </c>
      <c r="O18" s="41">
        <f t="shared" si="2"/>
        <v>2.9179104477611939</v>
      </c>
      <c r="P18" s="9"/>
    </row>
    <row r="19" spans="1:119">
      <c r="A19" s="12"/>
      <c r="B19" s="42">
        <v>572</v>
      </c>
      <c r="C19" s="19" t="s">
        <v>40</v>
      </c>
      <c r="D19" s="43">
        <v>391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391</v>
      </c>
      <c r="O19" s="44">
        <f t="shared" si="2"/>
        <v>2.9179104477611939</v>
      </c>
      <c r="P19" s="9"/>
    </row>
    <row r="20" spans="1:119" ht="15.75">
      <c r="A20" s="26" t="s">
        <v>41</v>
      </c>
      <c r="B20" s="27"/>
      <c r="C20" s="28"/>
      <c r="D20" s="29">
        <f t="shared" ref="D20:M20" si="7">SUM(D21:D21)</f>
        <v>23368</v>
      </c>
      <c r="E20" s="29">
        <f t="shared" si="7"/>
        <v>0</v>
      </c>
      <c r="F20" s="29">
        <f t="shared" si="7"/>
        <v>0</v>
      </c>
      <c r="G20" s="29">
        <f t="shared" si="7"/>
        <v>0</v>
      </c>
      <c r="H20" s="29">
        <f t="shared" si="7"/>
        <v>0</v>
      </c>
      <c r="I20" s="29">
        <f t="shared" si="7"/>
        <v>5770</v>
      </c>
      <c r="J20" s="29">
        <f t="shared" si="7"/>
        <v>0</v>
      </c>
      <c r="K20" s="29">
        <f t="shared" si="7"/>
        <v>0</v>
      </c>
      <c r="L20" s="29">
        <f t="shared" si="7"/>
        <v>0</v>
      </c>
      <c r="M20" s="29">
        <f t="shared" si="7"/>
        <v>0</v>
      </c>
      <c r="N20" s="29">
        <f t="shared" si="1"/>
        <v>29138</v>
      </c>
      <c r="O20" s="41">
        <f t="shared" si="2"/>
        <v>217.44776119402985</v>
      </c>
      <c r="P20" s="9"/>
    </row>
    <row r="21" spans="1:119" ht="15.75" thickBot="1">
      <c r="A21" s="12"/>
      <c r="B21" s="42">
        <v>581</v>
      </c>
      <c r="C21" s="19" t="s">
        <v>42</v>
      </c>
      <c r="D21" s="43">
        <v>23368</v>
      </c>
      <c r="E21" s="43">
        <v>0</v>
      </c>
      <c r="F21" s="43">
        <v>0</v>
      </c>
      <c r="G21" s="43">
        <v>0</v>
      </c>
      <c r="H21" s="43">
        <v>0</v>
      </c>
      <c r="I21" s="43">
        <v>5770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29138</v>
      </c>
      <c r="O21" s="44">
        <f t="shared" si="2"/>
        <v>217.44776119402985</v>
      </c>
      <c r="P21" s="9"/>
    </row>
    <row r="22" spans="1:119" ht="16.5" thickBot="1">
      <c r="A22" s="13" t="s">
        <v>10</v>
      </c>
      <c r="B22" s="21"/>
      <c r="C22" s="20"/>
      <c r="D22" s="14">
        <f>SUM(D5,D12,D14,D16,D18,D20)</f>
        <v>103685</v>
      </c>
      <c r="E22" s="14">
        <f t="shared" ref="E22:M22" si="8">SUM(E5,E12,E14,E16,E18,E20)</f>
        <v>0</v>
      </c>
      <c r="F22" s="14">
        <f t="shared" si="8"/>
        <v>0</v>
      </c>
      <c r="G22" s="14">
        <f t="shared" si="8"/>
        <v>0</v>
      </c>
      <c r="H22" s="14">
        <f t="shared" si="8"/>
        <v>0</v>
      </c>
      <c r="I22" s="14">
        <f t="shared" si="8"/>
        <v>79271</v>
      </c>
      <c r="J22" s="14">
        <f t="shared" si="8"/>
        <v>0</v>
      </c>
      <c r="K22" s="14">
        <f t="shared" si="8"/>
        <v>0</v>
      </c>
      <c r="L22" s="14">
        <f t="shared" si="8"/>
        <v>0</v>
      </c>
      <c r="M22" s="14">
        <f t="shared" si="8"/>
        <v>0</v>
      </c>
      <c r="N22" s="14">
        <f t="shared" si="1"/>
        <v>182956</v>
      </c>
      <c r="O22" s="35">
        <f t="shared" si="2"/>
        <v>1365.3432835820895</v>
      </c>
      <c r="P22" s="6"/>
      <c r="Q22" s="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</row>
    <row r="23" spans="1:119">
      <c r="A23" s="15"/>
      <c r="B23" s="17"/>
      <c r="C23" s="17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/>
    </row>
    <row r="24" spans="1:119">
      <c r="A24" s="36"/>
      <c r="B24" s="37"/>
      <c r="C24" s="37"/>
      <c r="D24" s="38"/>
      <c r="E24" s="38"/>
      <c r="F24" s="38"/>
      <c r="G24" s="38"/>
      <c r="H24" s="38"/>
      <c r="I24" s="38"/>
      <c r="J24" s="38"/>
      <c r="K24" s="38"/>
      <c r="L24" s="160" t="s">
        <v>43</v>
      </c>
      <c r="M24" s="160"/>
      <c r="N24" s="160"/>
      <c r="O24" s="39">
        <v>134</v>
      </c>
    </row>
    <row r="25" spans="1:119">
      <c r="A25" s="161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9"/>
    </row>
    <row r="26" spans="1:119" ht="15.75" customHeight="1" thickBot="1">
      <c r="A26" s="162" t="s">
        <v>36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2"/>
    </row>
  </sheetData>
  <mergeCells count="10">
    <mergeCell ref="L24:N24"/>
    <mergeCell ref="A25:O25"/>
    <mergeCell ref="A26:O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34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36982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36982</v>
      </c>
      <c r="O5" s="30">
        <f t="shared" ref="O5:O18" si="2">(N5/O$20)</f>
        <v>275.9850746268657</v>
      </c>
      <c r="P5" s="6"/>
    </row>
    <row r="6" spans="1:133">
      <c r="A6" s="12"/>
      <c r="B6" s="42">
        <v>511</v>
      </c>
      <c r="C6" s="19" t="s">
        <v>19</v>
      </c>
      <c r="D6" s="43">
        <v>3350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3350</v>
      </c>
      <c r="O6" s="44">
        <f t="shared" si="2"/>
        <v>25</v>
      </c>
      <c r="P6" s="9"/>
    </row>
    <row r="7" spans="1:133">
      <c r="A7" s="12"/>
      <c r="B7" s="42">
        <v>512</v>
      </c>
      <c r="C7" s="19" t="s">
        <v>20</v>
      </c>
      <c r="D7" s="43">
        <v>13276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13276</v>
      </c>
      <c r="O7" s="44">
        <f t="shared" si="2"/>
        <v>99.074626865671647</v>
      </c>
      <c r="P7" s="9"/>
    </row>
    <row r="8" spans="1:133">
      <c r="A8" s="12"/>
      <c r="B8" s="42">
        <v>514</v>
      </c>
      <c r="C8" s="19" t="s">
        <v>21</v>
      </c>
      <c r="D8" s="43">
        <v>6358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6358</v>
      </c>
      <c r="O8" s="44">
        <f t="shared" si="2"/>
        <v>47.447761194029852</v>
      </c>
      <c r="P8" s="9"/>
    </row>
    <row r="9" spans="1:133">
      <c r="A9" s="12"/>
      <c r="B9" s="42">
        <v>519</v>
      </c>
      <c r="C9" s="19" t="s">
        <v>22</v>
      </c>
      <c r="D9" s="43">
        <v>13998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13998</v>
      </c>
      <c r="O9" s="44">
        <f t="shared" si="2"/>
        <v>104.46268656716418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23167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23167</v>
      </c>
      <c r="O10" s="41">
        <f t="shared" si="2"/>
        <v>172.88805970149255</v>
      </c>
      <c r="P10" s="10"/>
    </row>
    <row r="11" spans="1:133">
      <c r="A11" s="12"/>
      <c r="B11" s="42">
        <v>522</v>
      </c>
      <c r="C11" s="19" t="s">
        <v>24</v>
      </c>
      <c r="D11" s="43">
        <v>23167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23167</v>
      </c>
      <c r="O11" s="44">
        <f t="shared" si="2"/>
        <v>172.88805970149255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28550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28550</v>
      </c>
      <c r="O12" s="41">
        <f t="shared" si="2"/>
        <v>213.0597014925373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28550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28550</v>
      </c>
      <c r="O13" s="44">
        <f t="shared" si="2"/>
        <v>213.0597014925373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3862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3862</v>
      </c>
      <c r="O14" s="41">
        <f t="shared" si="2"/>
        <v>28.82089552238806</v>
      </c>
      <c r="P14" s="10"/>
    </row>
    <row r="15" spans="1:133">
      <c r="A15" s="12"/>
      <c r="B15" s="42">
        <v>541</v>
      </c>
      <c r="C15" s="19" t="s">
        <v>29</v>
      </c>
      <c r="D15" s="43">
        <v>3862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3862</v>
      </c>
      <c r="O15" s="44">
        <f t="shared" si="2"/>
        <v>28.82089552238806</v>
      </c>
      <c r="P15" s="9"/>
    </row>
    <row r="16" spans="1:133" ht="15.75">
      <c r="A16" s="26" t="s">
        <v>30</v>
      </c>
      <c r="B16" s="27"/>
      <c r="C16" s="28"/>
      <c r="D16" s="29">
        <f t="shared" ref="D16:M16" si="6">SUM(D17:D17)</f>
        <v>409</v>
      </c>
      <c r="E16" s="29">
        <f t="shared" si="6"/>
        <v>0</v>
      </c>
      <c r="F16" s="29">
        <f t="shared" si="6"/>
        <v>0</v>
      </c>
      <c r="G16" s="29">
        <f t="shared" si="6"/>
        <v>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409</v>
      </c>
      <c r="O16" s="41">
        <f t="shared" si="2"/>
        <v>3.0522388059701493</v>
      </c>
      <c r="P16" s="9"/>
    </row>
    <row r="17" spans="1:119" ht="15.75" thickBot="1">
      <c r="A17" s="12"/>
      <c r="B17" s="42">
        <v>579</v>
      </c>
      <c r="C17" s="19" t="s">
        <v>31</v>
      </c>
      <c r="D17" s="43">
        <v>409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409</v>
      </c>
      <c r="O17" s="44">
        <f t="shared" si="2"/>
        <v>3.0522388059701493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64420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0</v>
      </c>
      <c r="H18" s="14">
        <f t="shared" si="7"/>
        <v>0</v>
      </c>
      <c r="I18" s="14">
        <f t="shared" si="7"/>
        <v>28550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92970</v>
      </c>
      <c r="O18" s="35">
        <f t="shared" si="2"/>
        <v>693.80597014925377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35</v>
      </c>
      <c r="M20" s="160"/>
      <c r="N20" s="160"/>
      <c r="O20" s="39">
        <v>134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thickBot="1">
      <c r="A22" s="162" t="s">
        <v>36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A22:O22"/>
    <mergeCell ref="L20:N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11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36406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36406</v>
      </c>
      <c r="O5" s="30">
        <f t="shared" ref="O5:O19" si="2">(N5/O$21)</f>
        <v>277.90839694656489</v>
      </c>
      <c r="P5" s="6"/>
    </row>
    <row r="6" spans="1:133">
      <c r="A6" s="12"/>
      <c r="B6" s="42">
        <v>511</v>
      </c>
      <c r="C6" s="19" t="s">
        <v>19</v>
      </c>
      <c r="D6" s="43">
        <v>3031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3031</v>
      </c>
      <c r="O6" s="44">
        <f t="shared" si="2"/>
        <v>23.137404580152673</v>
      </c>
      <c r="P6" s="9"/>
    </row>
    <row r="7" spans="1:133">
      <c r="A7" s="12"/>
      <c r="B7" s="42">
        <v>512</v>
      </c>
      <c r="C7" s="19" t="s">
        <v>20</v>
      </c>
      <c r="D7" s="43">
        <v>14630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14630</v>
      </c>
      <c r="O7" s="44">
        <f t="shared" si="2"/>
        <v>111.67938931297709</v>
      </c>
      <c r="P7" s="9"/>
    </row>
    <row r="8" spans="1:133">
      <c r="A8" s="12"/>
      <c r="B8" s="42">
        <v>514</v>
      </c>
      <c r="C8" s="19" t="s">
        <v>21</v>
      </c>
      <c r="D8" s="43">
        <v>5350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5350</v>
      </c>
      <c r="O8" s="44">
        <f t="shared" si="2"/>
        <v>40.839694656488547</v>
      </c>
      <c r="P8" s="9"/>
    </row>
    <row r="9" spans="1:133">
      <c r="A9" s="12"/>
      <c r="B9" s="42">
        <v>519</v>
      </c>
      <c r="C9" s="19" t="s">
        <v>22</v>
      </c>
      <c r="D9" s="43">
        <v>13395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13395</v>
      </c>
      <c r="O9" s="44">
        <f t="shared" si="2"/>
        <v>102.25190839694656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10374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10374</v>
      </c>
      <c r="O10" s="41">
        <f t="shared" si="2"/>
        <v>79.190839694656489</v>
      </c>
      <c r="P10" s="10"/>
    </row>
    <row r="11" spans="1:133">
      <c r="A11" s="12"/>
      <c r="B11" s="42">
        <v>522</v>
      </c>
      <c r="C11" s="19" t="s">
        <v>24</v>
      </c>
      <c r="D11" s="43">
        <v>10118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10118</v>
      </c>
      <c r="O11" s="44">
        <f t="shared" si="2"/>
        <v>77.236641221374043</v>
      </c>
      <c r="P11" s="9"/>
    </row>
    <row r="12" spans="1:133">
      <c r="A12" s="12"/>
      <c r="B12" s="42">
        <v>524</v>
      </c>
      <c r="C12" s="19" t="s">
        <v>25</v>
      </c>
      <c r="D12" s="43">
        <v>256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256</v>
      </c>
      <c r="O12" s="44">
        <f t="shared" si="2"/>
        <v>1.9541984732824427</v>
      </c>
      <c r="P12" s="9"/>
    </row>
    <row r="13" spans="1:133" ht="15.75">
      <c r="A13" s="26" t="s">
        <v>26</v>
      </c>
      <c r="B13" s="27"/>
      <c r="C13" s="28"/>
      <c r="D13" s="29">
        <f t="shared" ref="D13:M13" si="4">SUM(D14:D14)</f>
        <v>0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66692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66692</v>
      </c>
      <c r="O13" s="41">
        <f t="shared" si="2"/>
        <v>509.09923664122135</v>
      </c>
      <c r="P13" s="10"/>
    </row>
    <row r="14" spans="1:133">
      <c r="A14" s="12"/>
      <c r="B14" s="42">
        <v>533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66692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66692</v>
      </c>
      <c r="O14" s="44">
        <f t="shared" si="2"/>
        <v>509.09923664122135</v>
      </c>
      <c r="P14" s="9"/>
    </row>
    <row r="15" spans="1:133" ht="15.75">
      <c r="A15" s="26" t="s">
        <v>28</v>
      </c>
      <c r="B15" s="27"/>
      <c r="C15" s="28"/>
      <c r="D15" s="29">
        <f t="shared" ref="D15:M15" si="5">SUM(D16:D16)</f>
        <v>3920</v>
      </c>
      <c r="E15" s="29">
        <f t="shared" si="5"/>
        <v>0</v>
      </c>
      <c r="F15" s="29">
        <f t="shared" si="5"/>
        <v>0</v>
      </c>
      <c r="G15" s="29">
        <f t="shared" si="5"/>
        <v>0</v>
      </c>
      <c r="H15" s="29">
        <f t="shared" si="5"/>
        <v>0</v>
      </c>
      <c r="I15" s="29">
        <f t="shared" si="5"/>
        <v>0</v>
      </c>
      <c r="J15" s="29">
        <f t="shared" si="5"/>
        <v>0</v>
      </c>
      <c r="K15" s="29">
        <f t="shared" si="5"/>
        <v>0</v>
      </c>
      <c r="L15" s="29">
        <f t="shared" si="5"/>
        <v>0</v>
      </c>
      <c r="M15" s="29">
        <f t="shared" si="5"/>
        <v>0</v>
      </c>
      <c r="N15" s="29">
        <f t="shared" si="1"/>
        <v>3920</v>
      </c>
      <c r="O15" s="41">
        <f t="shared" si="2"/>
        <v>29.923664122137403</v>
      </c>
      <c r="P15" s="10"/>
    </row>
    <row r="16" spans="1:133">
      <c r="A16" s="12"/>
      <c r="B16" s="42">
        <v>541</v>
      </c>
      <c r="C16" s="19" t="s">
        <v>29</v>
      </c>
      <c r="D16" s="43">
        <v>3920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3920</v>
      </c>
      <c r="O16" s="44">
        <f t="shared" si="2"/>
        <v>29.923664122137403</v>
      </c>
      <c r="P16" s="9"/>
    </row>
    <row r="17" spans="1:119" ht="15.75">
      <c r="A17" s="26" t="s">
        <v>30</v>
      </c>
      <c r="B17" s="27"/>
      <c r="C17" s="28"/>
      <c r="D17" s="29">
        <f t="shared" ref="D17:M17" si="6">SUM(D18:D18)</f>
        <v>435</v>
      </c>
      <c r="E17" s="29">
        <f t="shared" si="6"/>
        <v>0</v>
      </c>
      <c r="F17" s="29">
        <f t="shared" si="6"/>
        <v>0</v>
      </c>
      <c r="G17" s="29">
        <f t="shared" si="6"/>
        <v>0</v>
      </c>
      <c r="H17" s="29">
        <f t="shared" si="6"/>
        <v>0</v>
      </c>
      <c r="I17" s="29">
        <f t="shared" si="6"/>
        <v>0</v>
      </c>
      <c r="J17" s="29">
        <f t="shared" si="6"/>
        <v>0</v>
      </c>
      <c r="K17" s="29">
        <f t="shared" si="6"/>
        <v>0</v>
      </c>
      <c r="L17" s="29">
        <f t="shared" si="6"/>
        <v>0</v>
      </c>
      <c r="M17" s="29">
        <f t="shared" si="6"/>
        <v>0</v>
      </c>
      <c r="N17" s="29">
        <f t="shared" si="1"/>
        <v>435</v>
      </c>
      <c r="O17" s="41">
        <f t="shared" si="2"/>
        <v>3.3206106870229006</v>
      </c>
      <c r="P17" s="9"/>
    </row>
    <row r="18" spans="1:119" ht="15.75" thickBot="1">
      <c r="A18" s="12"/>
      <c r="B18" s="42">
        <v>579</v>
      </c>
      <c r="C18" s="19" t="s">
        <v>31</v>
      </c>
      <c r="D18" s="43">
        <v>435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435</v>
      </c>
      <c r="O18" s="44">
        <f t="shared" si="2"/>
        <v>3.3206106870229006</v>
      </c>
      <c r="P18" s="9"/>
    </row>
    <row r="19" spans="1:119" ht="16.5" thickBot="1">
      <c r="A19" s="13" t="s">
        <v>10</v>
      </c>
      <c r="B19" s="21"/>
      <c r="C19" s="20"/>
      <c r="D19" s="14">
        <f>SUM(D5,D10,D13,D15,D17)</f>
        <v>51135</v>
      </c>
      <c r="E19" s="14">
        <f t="shared" ref="E19:M19" si="7">SUM(E5,E10,E13,E15,E17)</f>
        <v>0</v>
      </c>
      <c r="F19" s="14">
        <f t="shared" si="7"/>
        <v>0</v>
      </c>
      <c r="G19" s="14">
        <f t="shared" si="7"/>
        <v>0</v>
      </c>
      <c r="H19" s="14">
        <f t="shared" si="7"/>
        <v>0</v>
      </c>
      <c r="I19" s="14">
        <f t="shared" si="7"/>
        <v>66692</v>
      </c>
      <c r="J19" s="14">
        <f t="shared" si="7"/>
        <v>0</v>
      </c>
      <c r="K19" s="14">
        <f t="shared" si="7"/>
        <v>0</v>
      </c>
      <c r="L19" s="14">
        <f t="shared" si="7"/>
        <v>0</v>
      </c>
      <c r="M19" s="14">
        <f t="shared" si="7"/>
        <v>0</v>
      </c>
      <c r="N19" s="14">
        <f t="shared" si="1"/>
        <v>117827</v>
      </c>
      <c r="O19" s="35">
        <f t="shared" si="2"/>
        <v>899.44274809160311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32</v>
      </c>
      <c r="M21" s="160"/>
      <c r="N21" s="160"/>
      <c r="O21" s="39">
        <v>131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thickBot="1">
      <c r="A23" s="162" t="s">
        <v>36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A23:O23"/>
    <mergeCell ref="A22:O22"/>
    <mergeCell ref="L21:N2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46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46854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201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47055</v>
      </c>
      <c r="O5" s="30">
        <f t="shared" ref="O5:O21" si="2">(N5/O$23)</f>
        <v>320.10204081632651</v>
      </c>
      <c r="P5" s="6"/>
    </row>
    <row r="6" spans="1:133">
      <c r="A6" s="12"/>
      <c r="B6" s="42">
        <v>511</v>
      </c>
      <c r="C6" s="19" t="s">
        <v>19</v>
      </c>
      <c r="D6" s="43">
        <v>4445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4445</v>
      </c>
      <c r="O6" s="44">
        <f t="shared" si="2"/>
        <v>30.238095238095237</v>
      </c>
      <c r="P6" s="9"/>
    </row>
    <row r="7" spans="1:133">
      <c r="A7" s="12"/>
      <c r="B7" s="42">
        <v>512</v>
      </c>
      <c r="C7" s="19" t="s">
        <v>20</v>
      </c>
      <c r="D7" s="43">
        <v>11089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11089</v>
      </c>
      <c r="O7" s="44">
        <f t="shared" si="2"/>
        <v>75.435374149659864</v>
      </c>
      <c r="P7" s="9"/>
    </row>
    <row r="8" spans="1:133">
      <c r="A8" s="12"/>
      <c r="B8" s="42">
        <v>513</v>
      </c>
      <c r="C8" s="19" t="s">
        <v>38</v>
      </c>
      <c r="D8" s="43">
        <v>5350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5350</v>
      </c>
      <c r="O8" s="44">
        <f t="shared" si="2"/>
        <v>36.394557823129254</v>
      </c>
      <c r="P8" s="9"/>
    </row>
    <row r="9" spans="1:133">
      <c r="A9" s="12"/>
      <c r="B9" s="42">
        <v>514</v>
      </c>
      <c r="C9" s="19" t="s">
        <v>21</v>
      </c>
      <c r="D9" s="43">
        <v>7173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7173</v>
      </c>
      <c r="O9" s="44">
        <f t="shared" si="2"/>
        <v>48.795918367346935</v>
      </c>
      <c r="P9" s="9"/>
    </row>
    <row r="10" spans="1:133">
      <c r="A10" s="12"/>
      <c r="B10" s="42">
        <v>515</v>
      </c>
      <c r="C10" s="19" t="s">
        <v>39</v>
      </c>
      <c r="D10" s="43">
        <v>1035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1035</v>
      </c>
      <c r="O10" s="44">
        <f t="shared" si="2"/>
        <v>7.0408163265306118</v>
      </c>
      <c r="P10" s="9"/>
    </row>
    <row r="11" spans="1:133">
      <c r="A11" s="12"/>
      <c r="B11" s="42">
        <v>519</v>
      </c>
      <c r="C11" s="19" t="s">
        <v>22</v>
      </c>
      <c r="D11" s="43">
        <v>17762</v>
      </c>
      <c r="E11" s="43">
        <v>0</v>
      </c>
      <c r="F11" s="43">
        <v>0</v>
      </c>
      <c r="G11" s="43">
        <v>0</v>
      </c>
      <c r="H11" s="43">
        <v>0</v>
      </c>
      <c r="I11" s="43">
        <v>201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17963</v>
      </c>
      <c r="O11" s="44">
        <f t="shared" si="2"/>
        <v>122.19727891156462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21779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21779</v>
      </c>
      <c r="O12" s="41">
        <f t="shared" si="2"/>
        <v>148.15646258503401</v>
      </c>
      <c r="P12" s="10"/>
    </row>
    <row r="13" spans="1:133">
      <c r="A13" s="12"/>
      <c r="B13" s="42">
        <v>522</v>
      </c>
      <c r="C13" s="19" t="s">
        <v>24</v>
      </c>
      <c r="D13" s="43">
        <v>21507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21507</v>
      </c>
      <c r="O13" s="44">
        <f t="shared" si="2"/>
        <v>146.30612244897958</v>
      </c>
      <c r="P13" s="9"/>
    </row>
    <row r="14" spans="1:133">
      <c r="A14" s="12"/>
      <c r="B14" s="42">
        <v>524</v>
      </c>
      <c r="C14" s="19" t="s">
        <v>25</v>
      </c>
      <c r="D14" s="43">
        <v>272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272</v>
      </c>
      <c r="O14" s="44">
        <f t="shared" si="2"/>
        <v>1.8503401360544218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22654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22654</v>
      </c>
      <c r="O15" s="41">
        <f t="shared" si="2"/>
        <v>154.10884353741497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22654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22654</v>
      </c>
      <c r="O16" s="44">
        <f t="shared" si="2"/>
        <v>154.10884353741497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3504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3504</v>
      </c>
      <c r="O17" s="41">
        <f t="shared" si="2"/>
        <v>23.836734693877553</v>
      </c>
      <c r="P17" s="10"/>
    </row>
    <row r="18" spans="1:119">
      <c r="A18" s="12"/>
      <c r="B18" s="42">
        <v>541</v>
      </c>
      <c r="C18" s="19" t="s">
        <v>29</v>
      </c>
      <c r="D18" s="43">
        <v>3504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3504</v>
      </c>
      <c r="O18" s="44">
        <f t="shared" si="2"/>
        <v>23.836734693877553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SUM(D20:D20)</f>
        <v>389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389</v>
      </c>
      <c r="O19" s="41">
        <f t="shared" si="2"/>
        <v>2.6462585034013606</v>
      </c>
      <c r="P19" s="9"/>
    </row>
    <row r="20" spans="1:119" ht="15.75" thickBot="1">
      <c r="A20" s="12"/>
      <c r="B20" s="42">
        <v>572</v>
      </c>
      <c r="C20" s="19" t="s">
        <v>40</v>
      </c>
      <c r="D20" s="43">
        <v>389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389</v>
      </c>
      <c r="O20" s="44">
        <f t="shared" si="2"/>
        <v>2.6462585034013606</v>
      </c>
      <c r="P20" s="9"/>
    </row>
    <row r="21" spans="1:119" ht="16.5" thickBot="1">
      <c r="A21" s="13" t="s">
        <v>10</v>
      </c>
      <c r="B21" s="21"/>
      <c r="C21" s="20"/>
      <c r="D21" s="14">
        <f>SUM(D5,D12,D15,D17,D19)</f>
        <v>72526</v>
      </c>
      <c r="E21" s="14">
        <f t="shared" ref="E21:M21" si="7">SUM(E5,E12,E15,E17,E19)</f>
        <v>0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22855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95381</v>
      </c>
      <c r="O21" s="35">
        <f t="shared" si="2"/>
        <v>648.85034013605446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47</v>
      </c>
      <c r="M23" s="160"/>
      <c r="N23" s="160"/>
      <c r="O23" s="39">
        <v>147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57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SUM(D6:D11)</f>
        <v>43406</v>
      </c>
      <c r="E5" s="24">
        <f t="shared" si="0"/>
        <v>2619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1" si="1">SUM(D5:M5)</f>
        <v>46025</v>
      </c>
      <c r="O5" s="30">
        <f t="shared" ref="O5:O21" si="2">(N5/O$23)</f>
        <v>313.09523809523807</v>
      </c>
      <c r="P5" s="6"/>
    </row>
    <row r="6" spans="1:133">
      <c r="A6" s="12"/>
      <c r="B6" s="42">
        <v>511</v>
      </c>
      <c r="C6" s="19" t="s">
        <v>19</v>
      </c>
      <c r="D6" s="43">
        <v>1750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1750</v>
      </c>
      <c r="O6" s="44">
        <f t="shared" si="2"/>
        <v>11.904761904761905</v>
      </c>
      <c r="P6" s="9"/>
    </row>
    <row r="7" spans="1:133">
      <c r="A7" s="12"/>
      <c r="B7" s="42">
        <v>512</v>
      </c>
      <c r="C7" s="19" t="s">
        <v>20</v>
      </c>
      <c r="D7" s="43">
        <v>1450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1450</v>
      </c>
      <c r="O7" s="44">
        <f t="shared" si="2"/>
        <v>9.8639455782312933</v>
      </c>
      <c r="P7" s="9"/>
    </row>
    <row r="8" spans="1:133">
      <c r="A8" s="12"/>
      <c r="B8" s="42">
        <v>513</v>
      </c>
      <c r="C8" s="19" t="s">
        <v>38</v>
      </c>
      <c r="D8" s="43">
        <v>12014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12014</v>
      </c>
      <c r="O8" s="44">
        <f t="shared" si="2"/>
        <v>81.72789115646259</v>
      </c>
      <c r="P8" s="9"/>
    </row>
    <row r="9" spans="1:133">
      <c r="A9" s="12"/>
      <c r="B9" s="42">
        <v>514</v>
      </c>
      <c r="C9" s="19" t="s">
        <v>21</v>
      </c>
      <c r="D9" s="43">
        <v>6347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6347</v>
      </c>
      <c r="O9" s="44">
        <f t="shared" si="2"/>
        <v>43.176870748299322</v>
      </c>
      <c r="P9" s="9"/>
    </row>
    <row r="10" spans="1:133">
      <c r="A10" s="12"/>
      <c r="B10" s="42">
        <v>515</v>
      </c>
      <c r="C10" s="19" t="s">
        <v>39</v>
      </c>
      <c r="D10" s="43">
        <v>0</v>
      </c>
      <c r="E10" s="43">
        <v>2619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2619</v>
      </c>
      <c r="O10" s="44">
        <f t="shared" si="2"/>
        <v>17.816326530612244</v>
      </c>
      <c r="P10" s="9"/>
    </row>
    <row r="11" spans="1:133">
      <c r="A11" s="12"/>
      <c r="B11" s="42">
        <v>519</v>
      </c>
      <c r="C11" s="19" t="s">
        <v>22</v>
      </c>
      <c r="D11" s="43">
        <v>21845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21845</v>
      </c>
      <c r="O11" s="44">
        <f t="shared" si="2"/>
        <v>148.60544217687075</v>
      </c>
      <c r="P11" s="9"/>
    </row>
    <row r="12" spans="1:133" ht="15.75">
      <c r="A12" s="26" t="s">
        <v>23</v>
      </c>
      <c r="B12" s="27"/>
      <c r="C12" s="28"/>
      <c r="D12" s="29">
        <f t="shared" ref="D12:M12" si="3">SUM(D13:D14)</f>
        <v>30373</v>
      </c>
      <c r="E12" s="29">
        <f t="shared" si="3"/>
        <v>0</v>
      </c>
      <c r="F12" s="29">
        <f t="shared" si="3"/>
        <v>0</v>
      </c>
      <c r="G12" s="29">
        <f t="shared" si="3"/>
        <v>0</v>
      </c>
      <c r="H12" s="29">
        <f t="shared" si="3"/>
        <v>0</v>
      </c>
      <c r="I12" s="29">
        <f t="shared" si="3"/>
        <v>0</v>
      </c>
      <c r="J12" s="29">
        <f t="shared" si="3"/>
        <v>0</v>
      </c>
      <c r="K12" s="29">
        <f t="shared" si="3"/>
        <v>0</v>
      </c>
      <c r="L12" s="29">
        <f t="shared" si="3"/>
        <v>0</v>
      </c>
      <c r="M12" s="29">
        <f t="shared" si="3"/>
        <v>0</v>
      </c>
      <c r="N12" s="40">
        <f t="shared" si="1"/>
        <v>30373</v>
      </c>
      <c r="O12" s="41">
        <f t="shared" si="2"/>
        <v>206.61904761904762</v>
      </c>
      <c r="P12" s="10"/>
    </row>
    <row r="13" spans="1:133">
      <c r="A13" s="12"/>
      <c r="B13" s="42">
        <v>522</v>
      </c>
      <c r="C13" s="19" t="s">
        <v>24</v>
      </c>
      <c r="D13" s="43">
        <v>28289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28289</v>
      </c>
      <c r="O13" s="44">
        <f t="shared" si="2"/>
        <v>192.44217687074831</v>
      </c>
      <c r="P13" s="9"/>
    </row>
    <row r="14" spans="1:133">
      <c r="A14" s="12"/>
      <c r="B14" s="42">
        <v>524</v>
      </c>
      <c r="C14" s="19" t="s">
        <v>25</v>
      </c>
      <c r="D14" s="43">
        <v>2084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2084</v>
      </c>
      <c r="O14" s="44">
        <f t="shared" si="2"/>
        <v>14.17687074829932</v>
      </c>
      <c r="P14" s="9"/>
    </row>
    <row r="15" spans="1:133" ht="15.75">
      <c r="A15" s="26" t="s">
        <v>26</v>
      </c>
      <c r="B15" s="27"/>
      <c r="C15" s="28"/>
      <c r="D15" s="29">
        <f t="shared" ref="D15:M15" si="4">SUM(D16:D16)</f>
        <v>0</v>
      </c>
      <c r="E15" s="29">
        <f t="shared" si="4"/>
        <v>0</v>
      </c>
      <c r="F15" s="29">
        <f t="shared" si="4"/>
        <v>0</v>
      </c>
      <c r="G15" s="29">
        <f t="shared" si="4"/>
        <v>0</v>
      </c>
      <c r="H15" s="29">
        <f t="shared" si="4"/>
        <v>0</v>
      </c>
      <c r="I15" s="29">
        <f t="shared" si="4"/>
        <v>22445</v>
      </c>
      <c r="J15" s="29">
        <f t="shared" si="4"/>
        <v>0</v>
      </c>
      <c r="K15" s="29">
        <f t="shared" si="4"/>
        <v>0</v>
      </c>
      <c r="L15" s="29">
        <f t="shared" si="4"/>
        <v>0</v>
      </c>
      <c r="M15" s="29">
        <f t="shared" si="4"/>
        <v>0</v>
      </c>
      <c r="N15" s="40">
        <f t="shared" si="1"/>
        <v>22445</v>
      </c>
      <c r="O15" s="41">
        <f t="shared" si="2"/>
        <v>152.68707482993196</v>
      </c>
      <c r="P15" s="10"/>
    </row>
    <row r="16" spans="1:133">
      <c r="A16" s="12"/>
      <c r="B16" s="42">
        <v>533</v>
      </c>
      <c r="C16" s="19" t="s">
        <v>27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22445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22445</v>
      </c>
      <c r="O16" s="44">
        <f t="shared" si="2"/>
        <v>152.68707482993196</v>
      </c>
      <c r="P16" s="9"/>
    </row>
    <row r="17" spans="1:119" ht="15.75">
      <c r="A17" s="26" t="s">
        <v>28</v>
      </c>
      <c r="B17" s="27"/>
      <c r="C17" s="28"/>
      <c r="D17" s="29">
        <f t="shared" ref="D17:M17" si="5">SUM(D18:D18)</f>
        <v>3292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3292</v>
      </c>
      <c r="O17" s="41">
        <f t="shared" si="2"/>
        <v>22.394557823129251</v>
      </c>
      <c r="P17" s="10"/>
    </row>
    <row r="18" spans="1:119">
      <c r="A18" s="12"/>
      <c r="B18" s="42">
        <v>541</v>
      </c>
      <c r="C18" s="19" t="s">
        <v>29</v>
      </c>
      <c r="D18" s="43">
        <v>3292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3292</v>
      </c>
      <c r="O18" s="44">
        <f t="shared" si="2"/>
        <v>22.394557823129251</v>
      </c>
      <c r="P18" s="9"/>
    </row>
    <row r="19" spans="1:119" ht="15.75">
      <c r="A19" s="26" t="s">
        <v>30</v>
      </c>
      <c r="B19" s="27"/>
      <c r="C19" s="28"/>
      <c r="D19" s="29">
        <f t="shared" ref="D19:M19" si="6">SUM(D20:D20)</f>
        <v>735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735</v>
      </c>
      <c r="O19" s="41">
        <f t="shared" si="2"/>
        <v>5</v>
      </c>
      <c r="P19" s="9"/>
    </row>
    <row r="20" spans="1:119" ht="15.75" thickBot="1">
      <c r="A20" s="12"/>
      <c r="B20" s="42">
        <v>572</v>
      </c>
      <c r="C20" s="19" t="s">
        <v>40</v>
      </c>
      <c r="D20" s="43">
        <v>735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735</v>
      </c>
      <c r="O20" s="44">
        <f t="shared" si="2"/>
        <v>5</v>
      </c>
      <c r="P20" s="9"/>
    </row>
    <row r="21" spans="1:119" ht="16.5" thickBot="1">
      <c r="A21" s="13" t="s">
        <v>10</v>
      </c>
      <c r="B21" s="21"/>
      <c r="C21" s="20"/>
      <c r="D21" s="14">
        <f>SUM(D5,D12,D15,D17,D19)</f>
        <v>77806</v>
      </c>
      <c r="E21" s="14">
        <f t="shared" ref="E21:M21" si="7">SUM(E5,E12,E15,E17,E19)</f>
        <v>2619</v>
      </c>
      <c r="F21" s="14">
        <f t="shared" si="7"/>
        <v>0</v>
      </c>
      <c r="G21" s="14">
        <f t="shared" si="7"/>
        <v>0</v>
      </c>
      <c r="H21" s="14">
        <f t="shared" si="7"/>
        <v>0</v>
      </c>
      <c r="I21" s="14">
        <f t="shared" si="7"/>
        <v>22445</v>
      </c>
      <c r="J21" s="14">
        <f t="shared" si="7"/>
        <v>0</v>
      </c>
      <c r="K21" s="14">
        <f t="shared" si="7"/>
        <v>0</v>
      </c>
      <c r="L21" s="14">
        <f t="shared" si="7"/>
        <v>0</v>
      </c>
      <c r="M21" s="14">
        <f t="shared" si="7"/>
        <v>0</v>
      </c>
      <c r="N21" s="14">
        <f t="shared" si="1"/>
        <v>102870</v>
      </c>
      <c r="O21" s="35">
        <f t="shared" si="2"/>
        <v>699.79591836734699</v>
      </c>
      <c r="P21" s="6"/>
      <c r="Q21" s="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</row>
    <row r="22" spans="1:119">
      <c r="A22" s="15"/>
      <c r="B22" s="17"/>
      <c r="C22" s="17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/>
    </row>
    <row r="23" spans="1:119">
      <c r="A23" s="36"/>
      <c r="B23" s="37"/>
      <c r="C23" s="37"/>
      <c r="D23" s="38"/>
      <c r="E23" s="38"/>
      <c r="F23" s="38"/>
      <c r="G23" s="38"/>
      <c r="H23" s="38"/>
      <c r="I23" s="38"/>
      <c r="J23" s="38"/>
      <c r="K23" s="38"/>
      <c r="L23" s="160" t="s">
        <v>58</v>
      </c>
      <c r="M23" s="160"/>
      <c r="N23" s="160"/>
      <c r="O23" s="39">
        <v>147</v>
      </c>
    </row>
    <row r="24" spans="1:119">
      <c r="A24" s="161"/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9"/>
    </row>
    <row r="25" spans="1:119" ht="15.75" customHeight="1" thickBot="1">
      <c r="A25" s="162" t="s">
        <v>36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2"/>
    </row>
  </sheetData>
  <mergeCells count="10">
    <mergeCell ref="L23:N23"/>
    <mergeCell ref="A24:O24"/>
    <mergeCell ref="A25:O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82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76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SUM(D6:D7)</f>
        <v>92458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92458</v>
      </c>
      <c r="P5" s="30">
        <f t="shared" ref="P5:P12" si="1">(O5/P$14)</f>
        <v>856.09259259259261</v>
      </c>
      <c r="Q5" s="6"/>
    </row>
    <row r="6" spans="1:134">
      <c r="A6" s="12"/>
      <c r="B6" s="42">
        <v>512</v>
      </c>
      <c r="C6" s="19" t="s">
        <v>20</v>
      </c>
      <c r="D6" s="43">
        <v>28188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:O7" si="2">SUM(D6:N6)</f>
        <v>28188</v>
      </c>
      <c r="P6" s="44">
        <f t="shared" si="1"/>
        <v>261</v>
      </c>
      <c r="Q6" s="9"/>
    </row>
    <row r="7" spans="1:134">
      <c r="A7" s="12"/>
      <c r="B7" s="42">
        <v>513</v>
      </c>
      <c r="C7" s="19" t="s">
        <v>38</v>
      </c>
      <c r="D7" s="43">
        <v>64270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2"/>
        <v>64270</v>
      </c>
      <c r="P7" s="44">
        <f t="shared" si="1"/>
        <v>595.09259259259261</v>
      </c>
      <c r="Q7" s="9"/>
    </row>
    <row r="8" spans="1:134" ht="15.75">
      <c r="A8" s="26" t="s">
        <v>23</v>
      </c>
      <c r="B8" s="27"/>
      <c r="C8" s="28"/>
      <c r="D8" s="29">
        <f t="shared" ref="D8:N8" si="3">SUM(D9:D9)</f>
        <v>12862</v>
      </c>
      <c r="E8" s="29">
        <f t="shared" si="3"/>
        <v>0</v>
      </c>
      <c r="F8" s="29">
        <f t="shared" si="3"/>
        <v>0</v>
      </c>
      <c r="G8" s="29">
        <f t="shared" si="3"/>
        <v>0</v>
      </c>
      <c r="H8" s="29">
        <f t="shared" si="3"/>
        <v>0</v>
      </c>
      <c r="I8" s="29">
        <f t="shared" si="3"/>
        <v>0</v>
      </c>
      <c r="J8" s="29">
        <f t="shared" si="3"/>
        <v>0</v>
      </c>
      <c r="K8" s="29">
        <f t="shared" si="3"/>
        <v>0</v>
      </c>
      <c r="L8" s="29">
        <f t="shared" si="3"/>
        <v>0</v>
      </c>
      <c r="M8" s="29">
        <f t="shared" si="3"/>
        <v>0</v>
      </c>
      <c r="N8" s="29">
        <f t="shared" si="3"/>
        <v>0</v>
      </c>
      <c r="O8" s="40">
        <f>SUM(D8:N8)</f>
        <v>12862</v>
      </c>
      <c r="P8" s="41">
        <f t="shared" si="1"/>
        <v>119.0925925925926</v>
      </c>
      <c r="Q8" s="10"/>
    </row>
    <row r="9" spans="1:134">
      <c r="A9" s="12"/>
      <c r="B9" s="42">
        <v>522</v>
      </c>
      <c r="C9" s="19" t="s">
        <v>24</v>
      </c>
      <c r="D9" s="43">
        <v>12862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ref="O9" si="4">SUM(D9:N9)</f>
        <v>12862</v>
      </c>
      <c r="P9" s="44">
        <f t="shared" si="1"/>
        <v>119.0925925925926</v>
      </c>
      <c r="Q9" s="9"/>
    </row>
    <row r="10" spans="1:134" ht="15.75">
      <c r="A10" s="26" t="s">
        <v>26</v>
      </c>
      <c r="B10" s="27"/>
      <c r="C10" s="28"/>
      <c r="D10" s="29">
        <f t="shared" ref="D10:N10" si="5">SUM(D11:D11)</f>
        <v>0</v>
      </c>
      <c r="E10" s="29">
        <f t="shared" si="5"/>
        <v>0</v>
      </c>
      <c r="F10" s="29">
        <f t="shared" si="5"/>
        <v>0</v>
      </c>
      <c r="G10" s="29">
        <f t="shared" si="5"/>
        <v>0</v>
      </c>
      <c r="H10" s="29">
        <f t="shared" si="5"/>
        <v>0</v>
      </c>
      <c r="I10" s="29">
        <f t="shared" si="5"/>
        <v>47692</v>
      </c>
      <c r="J10" s="29">
        <f t="shared" si="5"/>
        <v>0</v>
      </c>
      <c r="K10" s="29">
        <f t="shared" si="5"/>
        <v>0</v>
      </c>
      <c r="L10" s="29">
        <f t="shared" si="5"/>
        <v>0</v>
      </c>
      <c r="M10" s="29">
        <f t="shared" si="5"/>
        <v>0</v>
      </c>
      <c r="N10" s="29">
        <f t="shared" si="5"/>
        <v>0</v>
      </c>
      <c r="O10" s="40">
        <f>SUM(D10:N10)</f>
        <v>47692</v>
      </c>
      <c r="P10" s="41">
        <f t="shared" si="1"/>
        <v>441.59259259259261</v>
      </c>
      <c r="Q10" s="10"/>
    </row>
    <row r="11" spans="1:134" ht="15.75" thickBot="1">
      <c r="A11" s="12"/>
      <c r="B11" s="42">
        <v>536</v>
      </c>
      <c r="C11" s="19" t="s">
        <v>83</v>
      </c>
      <c r="D11" s="43">
        <v>0</v>
      </c>
      <c r="E11" s="43">
        <v>0</v>
      </c>
      <c r="F11" s="43">
        <v>0</v>
      </c>
      <c r="G11" s="43">
        <v>0</v>
      </c>
      <c r="H11" s="43">
        <v>0</v>
      </c>
      <c r="I11" s="43">
        <v>47692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ref="O11" si="6">SUM(D11:N11)</f>
        <v>47692</v>
      </c>
      <c r="P11" s="44">
        <f t="shared" si="1"/>
        <v>441.59259259259261</v>
      </c>
      <c r="Q11" s="9"/>
    </row>
    <row r="12" spans="1:134" ht="16.5" thickBot="1">
      <c r="A12" s="13" t="s">
        <v>10</v>
      </c>
      <c r="B12" s="21"/>
      <c r="C12" s="20"/>
      <c r="D12" s="14">
        <f>SUM(D5,D8,D10)</f>
        <v>105320</v>
      </c>
      <c r="E12" s="14">
        <f t="shared" ref="E12:N12" si="7">SUM(E5,E8,E10)</f>
        <v>0</v>
      </c>
      <c r="F12" s="14">
        <f t="shared" si="7"/>
        <v>0</v>
      </c>
      <c r="G12" s="14">
        <f t="shared" si="7"/>
        <v>0</v>
      </c>
      <c r="H12" s="14">
        <f t="shared" si="7"/>
        <v>0</v>
      </c>
      <c r="I12" s="14">
        <f t="shared" si="7"/>
        <v>47692</v>
      </c>
      <c r="J12" s="14">
        <f t="shared" si="7"/>
        <v>0</v>
      </c>
      <c r="K12" s="14">
        <f t="shared" si="7"/>
        <v>0</v>
      </c>
      <c r="L12" s="14">
        <f t="shared" si="7"/>
        <v>0</v>
      </c>
      <c r="M12" s="14">
        <f t="shared" si="7"/>
        <v>0</v>
      </c>
      <c r="N12" s="14">
        <f t="shared" si="7"/>
        <v>0</v>
      </c>
      <c r="O12" s="14">
        <f>SUM(D12:N12)</f>
        <v>153012</v>
      </c>
      <c r="P12" s="35">
        <f t="shared" si="1"/>
        <v>1416.7777777777778</v>
      </c>
      <c r="Q12" s="6"/>
      <c r="R12" s="2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</row>
    <row r="13" spans="1:134">
      <c r="A13" s="15"/>
      <c r="B13" s="17"/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8"/>
    </row>
    <row r="14" spans="1:134">
      <c r="A14" s="36"/>
      <c r="B14" s="37"/>
      <c r="C14" s="37"/>
      <c r="D14" s="38"/>
      <c r="E14" s="38"/>
      <c r="F14" s="38"/>
      <c r="G14" s="38"/>
      <c r="H14" s="38"/>
      <c r="I14" s="38"/>
      <c r="J14" s="38"/>
      <c r="K14" s="38"/>
      <c r="L14" s="38"/>
      <c r="M14" s="160" t="s">
        <v>84</v>
      </c>
      <c r="N14" s="160"/>
      <c r="O14" s="160"/>
      <c r="P14" s="39">
        <v>108</v>
      </c>
    </row>
    <row r="15" spans="1:134">
      <c r="A15" s="161"/>
      <c r="B15" s="138"/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9"/>
    </row>
    <row r="16" spans="1:134" ht="15.75" customHeight="1" thickBot="1">
      <c r="A16" s="162" t="s">
        <v>36</v>
      </c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2"/>
    </row>
  </sheetData>
  <mergeCells count="10">
    <mergeCell ref="M14:O14"/>
    <mergeCell ref="A15:P15"/>
    <mergeCell ref="A16:P1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1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5"/>
      <c r="Q1" s="7"/>
      <c r="R1"/>
    </row>
    <row r="2" spans="1:134" ht="24" thickBot="1">
      <c r="A2" s="166" t="s">
        <v>75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7"/>
      <c r="P2" s="168"/>
      <c r="Q2" s="7"/>
      <c r="R2"/>
    </row>
    <row r="3" spans="1:134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1"/>
      <c r="M3" s="172"/>
      <c r="N3" s="33"/>
      <c r="O3" s="34"/>
      <c r="P3" s="173" t="s">
        <v>76</v>
      </c>
      <c r="Q3" s="11"/>
      <c r="R3"/>
    </row>
    <row r="4" spans="1:134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77</v>
      </c>
      <c r="N4" s="32" t="s">
        <v>5</v>
      </c>
      <c r="O4" s="32" t="s">
        <v>78</v>
      </c>
      <c r="P4" s="15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SUM(D6:D6)</f>
        <v>102013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102013</v>
      </c>
      <c r="P5" s="30">
        <f t="shared" ref="P5:P15" si="1">(O5/P$17)</f>
        <v>927.39090909090908</v>
      </c>
      <c r="Q5" s="6"/>
    </row>
    <row r="6" spans="1:134">
      <c r="A6" s="12"/>
      <c r="B6" s="42">
        <v>513</v>
      </c>
      <c r="C6" s="19" t="s">
        <v>38</v>
      </c>
      <c r="D6" s="43">
        <v>102013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ref="O6" si="2">SUM(D6:N6)</f>
        <v>102013</v>
      </c>
      <c r="P6" s="44">
        <f t="shared" si="1"/>
        <v>927.39090909090908</v>
      </c>
      <c r="Q6" s="9"/>
    </row>
    <row r="7" spans="1:134" ht="15.75">
      <c r="A7" s="26" t="s">
        <v>23</v>
      </c>
      <c r="B7" s="27"/>
      <c r="C7" s="28"/>
      <c r="D7" s="29">
        <f t="shared" ref="D7:N7" si="3">SUM(D8:D8)</f>
        <v>7105</v>
      </c>
      <c r="E7" s="29">
        <f t="shared" si="3"/>
        <v>0</v>
      </c>
      <c r="F7" s="29">
        <f t="shared" si="3"/>
        <v>0</v>
      </c>
      <c r="G7" s="29">
        <f t="shared" si="3"/>
        <v>0</v>
      </c>
      <c r="H7" s="29">
        <f t="shared" si="3"/>
        <v>0</v>
      </c>
      <c r="I7" s="29">
        <f t="shared" si="3"/>
        <v>0</v>
      </c>
      <c r="J7" s="29">
        <f t="shared" si="3"/>
        <v>0</v>
      </c>
      <c r="K7" s="29">
        <f t="shared" si="3"/>
        <v>0</v>
      </c>
      <c r="L7" s="29">
        <f t="shared" si="3"/>
        <v>0</v>
      </c>
      <c r="M7" s="29">
        <f t="shared" si="3"/>
        <v>0</v>
      </c>
      <c r="N7" s="29">
        <f t="shared" si="3"/>
        <v>0</v>
      </c>
      <c r="O7" s="40">
        <f>SUM(D7:N7)</f>
        <v>7105</v>
      </c>
      <c r="P7" s="41">
        <f t="shared" si="1"/>
        <v>64.590909090909093</v>
      </c>
      <c r="Q7" s="10"/>
    </row>
    <row r="8" spans="1:134">
      <c r="A8" s="12"/>
      <c r="B8" s="42">
        <v>521</v>
      </c>
      <c r="C8" s="19" t="s">
        <v>79</v>
      </c>
      <c r="D8" s="43">
        <v>7105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>SUM(D8:N8)</f>
        <v>7105</v>
      </c>
      <c r="P8" s="44">
        <f t="shared" si="1"/>
        <v>64.590909090909093</v>
      </c>
      <c r="Q8" s="9"/>
    </row>
    <row r="9" spans="1:134" ht="15.75">
      <c r="A9" s="26" t="s">
        <v>26</v>
      </c>
      <c r="B9" s="27"/>
      <c r="C9" s="28"/>
      <c r="D9" s="29">
        <f t="shared" ref="D9:N9" si="4">SUM(D10:D10)</f>
        <v>0</v>
      </c>
      <c r="E9" s="29">
        <f t="shared" si="4"/>
        <v>0</v>
      </c>
      <c r="F9" s="29">
        <f t="shared" si="4"/>
        <v>0</v>
      </c>
      <c r="G9" s="29">
        <f t="shared" si="4"/>
        <v>0</v>
      </c>
      <c r="H9" s="29">
        <f t="shared" si="4"/>
        <v>0</v>
      </c>
      <c r="I9" s="29">
        <f t="shared" si="4"/>
        <v>41710</v>
      </c>
      <c r="J9" s="29">
        <f t="shared" si="4"/>
        <v>0</v>
      </c>
      <c r="K9" s="29">
        <f t="shared" si="4"/>
        <v>0</v>
      </c>
      <c r="L9" s="29">
        <f t="shared" si="4"/>
        <v>0</v>
      </c>
      <c r="M9" s="29">
        <f t="shared" si="4"/>
        <v>0</v>
      </c>
      <c r="N9" s="29">
        <f t="shared" si="4"/>
        <v>0</v>
      </c>
      <c r="O9" s="40">
        <f>SUM(D9:N9)</f>
        <v>41710</v>
      </c>
      <c r="P9" s="41">
        <f t="shared" si="1"/>
        <v>379.18181818181819</v>
      </c>
      <c r="Q9" s="10"/>
    </row>
    <row r="10" spans="1:134">
      <c r="A10" s="12"/>
      <c r="B10" s="42">
        <v>533</v>
      </c>
      <c r="C10" s="19" t="s">
        <v>27</v>
      </c>
      <c r="D10" s="43">
        <v>0</v>
      </c>
      <c r="E10" s="43">
        <v>0</v>
      </c>
      <c r="F10" s="43">
        <v>0</v>
      </c>
      <c r="G10" s="43">
        <v>0</v>
      </c>
      <c r="H10" s="43">
        <v>0</v>
      </c>
      <c r="I10" s="43">
        <v>41710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ref="O10" si="5">SUM(D10:N10)</f>
        <v>41710</v>
      </c>
      <c r="P10" s="44">
        <f t="shared" si="1"/>
        <v>379.18181818181819</v>
      </c>
      <c r="Q10" s="9"/>
    </row>
    <row r="11" spans="1:134" ht="15.75">
      <c r="A11" s="26" t="s">
        <v>66</v>
      </c>
      <c r="B11" s="27"/>
      <c r="C11" s="28"/>
      <c r="D11" s="29">
        <f t="shared" ref="D11:N11" si="6">SUM(D12:D12)</f>
        <v>0</v>
      </c>
      <c r="E11" s="29">
        <f t="shared" si="6"/>
        <v>446960</v>
      </c>
      <c r="F11" s="29">
        <f t="shared" si="6"/>
        <v>0</v>
      </c>
      <c r="G11" s="29">
        <f t="shared" si="6"/>
        <v>0</v>
      </c>
      <c r="H11" s="29">
        <f t="shared" si="6"/>
        <v>0</v>
      </c>
      <c r="I11" s="29">
        <f t="shared" si="6"/>
        <v>0</v>
      </c>
      <c r="J11" s="29">
        <f t="shared" si="6"/>
        <v>0</v>
      </c>
      <c r="K11" s="29">
        <f t="shared" si="6"/>
        <v>0</v>
      </c>
      <c r="L11" s="29">
        <f t="shared" si="6"/>
        <v>0</v>
      </c>
      <c r="M11" s="29">
        <f t="shared" si="6"/>
        <v>0</v>
      </c>
      <c r="N11" s="29">
        <f t="shared" si="6"/>
        <v>0</v>
      </c>
      <c r="O11" s="29">
        <f t="shared" ref="O11:O12" si="7">SUM(D11:N11)</f>
        <v>446960</v>
      </c>
      <c r="P11" s="41">
        <f t="shared" si="1"/>
        <v>4063.2727272727275</v>
      </c>
      <c r="Q11" s="10"/>
    </row>
    <row r="12" spans="1:134">
      <c r="A12" s="90"/>
      <c r="B12" s="91">
        <v>559</v>
      </c>
      <c r="C12" s="92" t="s">
        <v>67</v>
      </c>
      <c r="D12" s="43">
        <v>0</v>
      </c>
      <c r="E12" s="43">
        <v>446960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7"/>
        <v>446960</v>
      </c>
      <c r="P12" s="44">
        <f t="shared" si="1"/>
        <v>4063.2727272727275</v>
      </c>
      <c r="Q12" s="9"/>
    </row>
    <row r="13" spans="1:134" ht="15.75">
      <c r="A13" s="26" t="s">
        <v>30</v>
      </c>
      <c r="B13" s="27"/>
      <c r="C13" s="28"/>
      <c r="D13" s="29">
        <f t="shared" ref="D13:N13" si="8">SUM(D14:D14)</f>
        <v>360</v>
      </c>
      <c r="E13" s="29">
        <f t="shared" si="8"/>
        <v>0</v>
      </c>
      <c r="F13" s="29">
        <f t="shared" si="8"/>
        <v>0</v>
      </c>
      <c r="G13" s="29">
        <f t="shared" si="8"/>
        <v>0</v>
      </c>
      <c r="H13" s="29">
        <f t="shared" si="8"/>
        <v>0</v>
      </c>
      <c r="I13" s="29">
        <f t="shared" si="8"/>
        <v>0</v>
      </c>
      <c r="J13" s="29">
        <f t="shared" si="8"/>
        <v>0</v>
      </c>
      <c r="K13" s="29">
        <f t="shared" si="8"/>
        <v>0</v>
      </c>
      <c r="L13" s="29">
        <f t="shared" si="8"/>
        <v>0</v>
      </c>
      <c r="M13" s="29">
        <f t="shared" si="8"/>
        <v>0</v>
      </c>
      <c r="N13" s="29">
        <f t="shared" si="8"/>
        <v>0</v>
      </c>
      <c r="O13" s="29">
        <f>SUM(D13:N13)</f>
        <v>360</v>
      </c>
      <c r="P13" s="41">
        <f t="shared" si="1"/>
        <v>3.2727272727272729</v>
      </c>
      <c r="Q13" s="9"/>
    </row>
    <row r="14" spans="1:134" ht="15.75" thickBot="1">
      <c r="A14" s="12"/>
      <c r="B14" s="42">
        <v>573</v>
      </c>
      <c r="C14" s="19" t="s">
        <v>80</v>
      </c>
      <c r="D14" s="43">
        <v>360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" si="9">SUM(D14:N14)</f>
        <v>360</v>
      </c>
      <c r="P14" s="44">
        <f t="shared" si="1"/>
        <v>3.2727272727272729</v>
      </c>
      <c r="Q14" s="9"/>
    </row>
    <row r="15" spans="1:134" ht="16.5" thickBot="1">
      <c r="A15" s="13" t="s">
        <v>10</v>
      </c>
      <c r="B15" s="21"/>
      <c r="C15" s="20"/>
      <c r="D15" s="14">
        <f>SUM(D5,D7,D9,D11,D13)</f>
        <v>109478</v>
      </c>
      <c r="E15" s="14">
        <f t="shared" ref="E15:N15" si="10">SUM(E5,E7,E9,E11,E13)</f>
        <v>446960</v>
      </c>
      <c r="F15" s="14">
        <f t="shared" si="10"/>
        <v>0</v>
      </c>
      <c r="G15" s="14">
        <f t="shared" si="10"/>
        <v>0</v>
      </c>
      <c r="H15" s="14">
        <f t="shared" si="10"/>
        <v>0</v>
      </c>
      <c r="I15" s="14">
        <f t="shared" si="10"/>
        <v>41710</v>
      </c>
      <c r="J15" s="14">
        <f t="shared" si="10"/>
        <v>0</v>
      </c>
      <c r="K15" s="14">
        <f t="shared" si="10"/>
        <v>0</v>
      </c>
      <c r="L15" s="14">
        <f t="shared" si="10"/>
        <v>0</v>
      </c>
      <c r="M15" s="14">
        <f t="shared" si="10"/>
        <v>0</v>
      </c>
      <c r="N15" s="14">
        <f t="shared" si="10"/>
        <v>0</v>
      </c>
      <c r="O15" s="14">
        <f>SUM(D15:N15)</f>
        <v>598148</v>
      </c>
      <c r="P15" s="35">
        <f t="shared" si="1"/>
        <v>5437.7090909090912</v>
      </c>
      <c r="Q15" s="6"/>
      <c r="R15" s="2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</row>
    <row r="16" spans="1:134">
      <c r="A16" s="15"/>
      <c r="B16" s="17"/>
      <c r="C16" s="17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8"/>
    </row>
    <row r="17" spans="1:16">
      <c r="A17" s="36"/>
      <c r="B17" s="37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160" t="s">
        <v>81</v>
      </c>
      <c r="N17" s="160"/>
      <c r="O17" s="160"/>
      <c r="P17" s="39">
        <v>110</v>
      </c>
    </row>
    <row r="18" spans="1:16">
      <c r="A18" s="161"/>
      <c r="B18" s="138"/>
      <c r="C18" s="138"/>
      <c r="D18" s="138"/>
      <c r="E18" s="138"/>
      <c r="F18" s="138"/>
      <c r="G18" s="138"/>
      <c r="H18" s="138"/>
      <c r="I18" s="138"/>
      <c r="J18" s="138"/>
      <c r="K18" s="138"/>
      <c r="L18" s="138"/>
      <c r="M18" s="138"/>
      <c r="N18" s="138"/>
      <c r="O18" s="138"/>
      <c r="P18" s="139"/>
    </row>
    <row r="19" spans="1:16" ht="15.75" customHeight="1" thickBot="1">
      <c r="A19" s="162" t="s">
        <v>36</v>
      </c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2"/>
    </row>
  </sheetData>
  <mergeCells count="10">
    <mergeCell ref="M17:O17"/>
    <mergeCell ref="A18:P18"/>
    <mergeCell ref="A19:P1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71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80652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8" si="1">SUM(D5:M5)</f>
        <v>80652</v>
      </c>
      <c r="O5" s="30">
        <f t="shared" ref="O5:O18" si="2">(N5/O$20)</f>
        <v>683.49152542372883</v>
      </c>
      <c r="P5" s="6"/>
    </row>
    <row r="6" spans="1:133">
      <c r="A6" s="12"/>
      <c r="B6" s="42">
        <v>511</v>
      </c>
      <c r="C6" s="19" t="s">
        <v>19</v>
      </c>
      <c r="D6" s="43">
        <v>9736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9736</v>
      </c>
      <c r="O6" s="44">
        <f t="shared" si="2"/>
        <v>82.508474576271183</v>
      </c>
      <c r="P6" s="9"/>
    </row>
    <row r="7" spans="1:133">
      <c r="A7" s="12"/>
      <c r="B7" s="42">
        <v>513</v>
      </c>
      <c r="C7" s="19" t="s">
        <v>38</v>
      </c>
      <c r="D7" s="43">
        <v>25686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25686</v>
      </c>
      <c r="O7" s="44">
        <f t="shared" si="2"/>
        <v>217.67796610169492</v>
      </c>
      <c r="P7" s="9"/>
    </row>
    <row r="8" spans="1:133">
      <c r="A8" s="12"/>
      <c r="B8" s="42">
        <v>514</v>
      </c>
      <c r="C8" s="19" t="s">
        <v>21</v>
      </c>
      <c r="D8" s="43">
        <v>3867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3867</v>
      </c>
      <c r="O8" s="44">
        <f t="shared" si="2"/>
        <v>32.771186440677965</v>
      </c>
      <c r="P8" s="9"/>
    </row>
    <row r="9" spans="1:133">
      <c r="A9" s="12"/>
      <c r="B9" s="42">
        <v>519</v>
      </c>
      <c r="C9" s="19" t="s">
        <v>51</v>
      </c>
      <c r="D9" s="43">
        <v>41363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41363</v>
      </c>
      <c r="O9" s="44">
        <f t="shared" si="2"/>
        <v>350.53389830508473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5852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5852</v>
      </c>
      <c r="O10" s="41">
        <f t="shared" si="2"/>
        <v>49.593220338983052</v>
      </c>
      <c r="P10" s="10"/>
    </row>
    <row r="11" spans="1:133">
      <c r="A11" s="12"/>
      <c r="B11" s="42">
        <v>522</v>
      </c>
      <c r="C11" s="19" t="s">
        <v>24</v>
      </c>
      <c r="D11" s="43">
        <v>5852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5852</v>
      </c>
      <c r="O11" s="44">
        <f t="shared" si="2"/>
        <v>49.593220338983052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4218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0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4218</v>
      </c>
      <c r="O12" s="41">
        <f t="shared" si="2"/>
        <v>35.745762711864408</v>
      </c>
      <c r="P12" s="10"/>
    </row>
    <row r="13" spans="1:133">
      <c r="A13" s="12"/>
      <c r="B13" s="42">
        <v>531</v>
      </c>
      <c r="C13" s="19" t="s">
        <v>72</v>
      </c>
      <c r="D13" s="43">
        <v>4218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4218</v>
      </c>
      <c r="O13" s="44">
        <f t="shared" si="2"/>
        <v>35.745762711864408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0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29505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29505</v>
      </c>
      <c r="O14" s="41">
        <f t="shared" si="2"/>
        <v>250.04237288135593</v>
      </c>
      <c r="P14" s="10"/>
    </row>
    <row r="15" spans="1:133">
      <c r="A15" s="12"/>
      <c r="B15" s="42">
        <v>543</v>
      </c>
      <c r="C15" s="19" t="s">
        <v>73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29505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29505</v>
      </c>
      <c r="O15" s="44">
        <f t="shared" si="2"/>
        <v>250.04237288135593</v>
      </c>
      <c r="P15" s="9"/>
    </row>
    <row r="16" spans="1:133" ht="15.75">
      <c r="A16" s="26" t="s">
        <v>54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19770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19770</v>
      </c>
      <c r="O16" s="41">
        <f t="shared" si="2"/>
        <v>167.54237288135593</v>
      </c>
      <c r="P16" s="9"/>
    </row>
    <row r="17" spans="1:119" ht="15.75" thickBot="1">
      <c r="A17" s="12"/>
      <c r="B17" s="42">
        <v>581</v>
      </c>
      <c r="C17" s="19" t="s">
        <v>55</v>
      </c>
      <c r="D17" s="43">
        <v>0</v>
      </c>
      <c r="E17" s="43">
        <v>0</v>
      </c>
      <c r="F17" s="43">
        <v>0</v>
      </c>
      <c r="G17" s="43">
        <v>19770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19770</v>
      </c>
      <c r="O17" s="44">
        <f t="shared" si="2"/>
        <v>167.54237288135593</v>
      </c>
      <c r="P17" s="9"/>
    </row>
    <row r="18" spans="1:119" ht="16.5" thickBot="1">
      <c r="A18" s="13" t="s">
        <v>10</v>
      </c>
      <c r="B18" s="21"/>
      <c r="C18" s="20"/>
      <c r="D18" s="14">
        <f>SUM(D5,D10,D12,D14,D16)</f>
        <v>90722</v>
      </c>
      <c r="E18" s="14">
        <f t="shared" ref="E18:M18" si="7">SUM(E5,E10,E12,E14,E16)</f>
        <v>0</v>
      </c>
      <c r="F18" s="14">
        <f t="shared" si="7"/>
        <v>0</v>
      </c>
      <c r="G18" s="14">
        <f t="shared" si="7"/>
        <v>19770</v>
      </c>
      <c r="H18" s="14">
        <f t="shared" si="7"/>
        <v>0</v>
      </c>
      <c r="I18" s="14">
        <f t="shared" si="7"/>
        <v>29505</v>
      </c>
      <c r="J18" s="14">
        <f t="shared" si="7"/>
        <v>0</v>
      </c>
      <c r="K18" s="14">
        <f t="shared" si="7"/>
        <v>0</v>
      </c>
      <c r="L18" s="14">
        <f t="shared" si="7"/>
        <v>0</v>
      </c>
      <c r="M18" s="14">
        <f t="shared" si="7"/>
        <v>0</v>
      </c>
      <c r="N18" s="14">
        <f t="shared" si="1"/>
        <v>139997</v>
      </c>
      <c r="O18" s="35">
        <f t="shared" si="2"/>
        <v>1186.4152542372881</v>
      </c>
      <c r="P18" s="6"/>
      <c r="Q18" s="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</row>
    <row r="19" spans="1:119">
      <c r="A19" s="15"/>
      <c r="B19" s="17"/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8"/>
    </row>
    <row r="20" spans="1:119">
      <c r="A20" s="36"/>
      <c r="B20" s="37"/>
      <c r="C20" s="37"/>
      <c r="D20" s="38"/>
      <c r="E20" s="38"/>
      <c r="F20" s="38"/>
      <c r="G20" s="38"/>
      <c r="H20" s="38"/>
      <c r="I20" s="38"/>
      <c r="J20" s="38"/>
      <c r="K20" s="38"/>
      <c r="L20" s="160" t="s">
        <v>74</v>
      </c>
      <c r="M20" s="160"/>
      <c r="N20" s="160"/>
      <c r="O20" s="39">
        <v>118</v>
      </c>
    </row>
    <row r="21" spans="1:119">
      <c r="A21" s="161"/>
      <c r="B21" s="138"/>
      <c r="C21" s="138"/>
      <c r="D21" s="138"/>
      <c r="E21" s="138"/>
      <c r="F21" s="138"/>
      <c r="G21" s="138"/>
      <c r="H21" s="138"/>
      <c r="I21" s="138"/>
      <c r="J21" s="138"/>
      <c r="K21" s="138"/>
      <c r="L21" s="138"/>
      <c r="M21" s="138"/>
      <c r="N21" s="138"/>
      <c r="O21" s="139"/>
    </row>
    <row r="22" spans="1:119" ht="15.75" customHeight="1" thickBot="1">
      <c r="A22" s="162" t="s">
        <v>36</v>
      </c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2"/>
    </row>
  </sheetData>
  <mergeCells count="10">
    <mergeCell ref="L20:N20"/>
    <mergeCell ref="A21:O21"/>
    <mergeCell ref="A22:O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49739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0" si="1">SUM(D5:M5)</f>
        <v>49739</v>
      </c>
      <c r="O5" s="30">
        <f t="shared" ref="O5:O20" si="2">(N5/O$22)</f>
        <v>414.49166666666667</v>
      </c>
      <c r="P5" s="6"/>
    </row>
    <row r="6" spans="1:133">
      <c r="A6" s="12"/>
      <c r="B6" s="42">
        <v>511</v>
      </c>
      <c r="C6" s="19" t="s">
        <v>19</v>
      </c>
      <c r="D6" s="43">
        <v>6548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6548</v>
      </c>
      <c r="O6" s="44">
        <f t="shared" si="2"/>
        <v>54.56666666666667</v>
      </c>
      <c r="P6" s="9"/>
    </row>
    <row r="7" spans="1:133">
      <c r="A7" s="12"/>
      <c r="B7" s="42">
        <v>513</v>
      </c>
      <c r="C7" s="19" t="s">
        <v>38</v>
      </c>
      <c r="D7" s="43">
        <v>27141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27141</v>
      </c>
      <c r="O7" s="44">
        <f t="shared" si="2"/>
        <v>226.17500000000001</v>
      </c>
      <c r="P7" s="9"/>
    </row>
    <row r="8" spans="1:133">
      <c r="A8" s="12"/>
      <c r="B8" s="42">
        <v>514</v>
      </c>
      <c r="C8" s="19" t="s">
        <v>21</v>
      </c>
      <c r="D8" s="43">
        <v>2934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2934</v>
      </c>
      <c r="O8" s="44">
        <f t="shared" si="2"/>
        <v>24.45</v>
      </c>
      <c r="P8" s="9"/>
    </row>
    <row r="9" spans="1:133">
      <c r="A9" s="12"/>
      <c r="B9" s="42">
        <v>519</v>
      </c>
      <c r="C9" s="19" t="s">
        <v>51</v>
      </c>
      <c r="D9" s="43">
        <v>13116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13116</v>
      </c>
      <c r="O9" s="44">
        <f t="shared" si="2"/>
        <v>109.3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5747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5747</v>
      </c>
      <c r="O10" s="41">
        <f t="shared" si="2"/>
        <v>47.891666666666666</v>
      </c>
      <c r="P10" s="10"/>
    </row>
    <row r="11" spans="1:133">
      <c r="A11" s="12"/>
      <c r="B11" s="42">
        <v>522</v>
      </c>
      <c r="C11" s="19" t="s">
        <v>24</v>
      </c>
      <c r="D11" s="43">
        <v>5747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5747</v>
      </c>
      <c r="O11" s="44">
        <f t="shared" si="2"/>
        <v>47.891666666666666</v>
      </c>
      <c r="P11" s="9"/>
    </row>
    <row r="12" spans="1:133" ht="15.75">
      <c r="A12" s="26" t="s">
        <v>26</v>
      </c>
      <c r="B12" s="27"/>
      <c r="C12" s="28"/>
      <c r="D12" s="29">
        <f t="shared" ref="D12:M12" si="4">SUM(D13:D13)</f>
        <v>0</v>
      </c>
      <c r="E12" s="29">
        <f t="shared" si="4"/>
        <v>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22575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22575</v>
      </c>
      <c r="O12" s="41">
        <f t="shared" si="2"/>
        <v>188.125</v>
      </c>
      <c r="P12" s="10"/>
    </row>
    <row r="13" spans="1:133">
      <c r="A13" s="12"/>
      <c r="B13" s="42">
        <v>533</v>
      </c>
      <c r="C13" s="19" t="s">
        <v>27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22575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22575</v>
      </c>
      <c r="O13" s="44">
        <f t="shared" si="2"/>
        <v>188.125</v>
      </c>
      <c r="P13" s="9"/>
    </row>
    <row r="14" spans="1:133" ht="15.75">
      <c r="A14" s="26" t="s">
        <v>28</v>
      </c>
      <c r="B14" s="27"/>
      <c r="C14" s="28"/>
      <c r="D14" s="29">
        <f t="shared" ref="D14:M14" si="5">SUM(D15:D15)</f>
        <v>468</v>
      </c>
      <c r="E14" s="29">
        <f t="shared" si="5"/>
        <v>0</v>
      </c>
      <c r="F14" s="29">
        <f t="shared" si="5"/>
        <v>0</v>
      </c>
      <c r="G14" s="29">
        <f t="shared" si="5"/>
        <v>0</v>
      </c>
      <c r="H14" s="29">
        <f t="shared" si="5"/>
        <v>0</v>
      </c>
      <c r="I14" s="29">
        <f t="shared" si="5"/>
        <v>0</v>
      </c>
      <c r="J14" s="29">
        <f t="shared" si="5"/>
        <v>0</v>
      </c>
      <c r="K14" s="29">
        <f t="shared" si="5"/>
        <v>0</v>
      </c>
      <c r="L14" s="29">
        <f t="shared" si="5"/>
        <v>0</v>
      </c>
      <c r="M14" s="29">
        <f t="shared" si="5"/>
        <v>0</v>
      </c>
      <c r="N14" s="29">
        <f t="shared" si="1"/>
        <v>468</v>
      </c>
      <c r="O14" s="41">
        <f t="shared" si="2"/>
        <v>3.9</v>
      </c>
      <c r="P14" s="10"/>
    </row>
    <row r="15" spans="1:133">
      <c r="A15" s="12"/>
      <c r="B15" s="42">
        <v>541</v>
      </c>
      <c r="C15" s="19" t="s">
        <v>52</v>
      </c>
      <c r="D15" s="43">
        <v>468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468</v>
      </c>
      <c r="O15" s="44">
        <f t="shared" si="2"/>
        <v>3.9</v>
      </c>
      <c r="P15" s="9"/>
    </row>
    <row r="16" spans="1:133" ht="15.75">
      <c r="A16" s="26" t="s">
        <v>66</v>
      </c>
      <c r="B16" s="27"/>
      <c r="C16" s="28"/>
      <c r="D16" s="29">
        <f t="shared" ref="D16:M16" si="6">SUM(D17:D17)</f>
        <v>0</v>
      </c>
      <c r="E16" s="29">
        <f t="shared" si="6"/>
        <v>0</v>
      </c>
      <c r="F16" s="29">
        <f t="shared" si="6"/>
        <v>0</v>
      </c>
      <c r="G16" s="29">
        <f t="shared" si="6"/>
        <v>54485</v>
      </c>
      <c r="H16" s="29">
        <f t="shared" si="6"/>
        <v>0</v>
      </c>
      <c r="I16" s="29">
        <f t="shared" si="6"/>
        <v>0</v>
      </c>
      <c r="J16" s="29">
        <f t="shared" si="6"/>
        <v>0</v>
      </c>
      <c r="K16" s="29">
        <f t="shared" si="6"/>
        <v>0</v>
      </c>
      <c r="L16" s="29">
        <f t="shared" si="6"/>
        <v>0</v>
      </c>
      <c r="M16" s="29">
        <f t="shared" si="6"/>
        <v>0</v>
      </c>
      <c r="N16" s="29">
        <f t="shared" si="1"/>
        <v>54485</v>
      </c>
      <c r="O16" s="41">
        <f t="shared" si="2"/>
        <v>454.04166666666669</v>
      </c>
      <c r="P16" s="10"/>
    </row>
    <row r="17" spans="1:119">
      <c r="A17" s="90"/>
      <c r="B17" s="91">
        <v>559</v>
      </c>
      <c r="C17" s="92" t="s">
        <v>67</v>
      </c>
      <c r="D17" s="43">
        <v>0</v>
      </c>
      <c r="E17" s="43">
        <v>0</v>
      </c>
      <c r="F17" s="43">
        <v>0</v>
      </c>
      <c r="G17" s="43">
        <v>54485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54485</v>
      </c>
      <c r="O17" s="44">
        <f t="shared" si="2"/>
        <v>454.04166666666669</v>
      </c>
      <c r="P17" s="9"/>
    </row>
    <row r="18" spans="1:119" ht="15.75">
      <c r="A18" s="26" t="s">
        <v>30</v>
      </c>
      <c r="B18" s="27"/>
      <c r="C18" s="28"/>
      <c r="D18" s="29">
        <f t="shared" ref="D18:M18" si="7">SUM(D19:D19)</f>
        <v>627</v>
      </c>
      <c r="E18" s="29">
        <f t="shared" si="7"/>
        <v>0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1"/>
        <v>627</v>
      </c>
      <c r="O18" s="41">
        <f t="shared" si="2"/>
        <v>5.2249999999999996</v>
      </c>
      <c r="P18" s="9"/>
    </row>
    <row r="19" spans="1:119" ht="15.75" thickBot="1">
      <c r="A19" s="12"/>
      <c r="B19" s="42">
        <v>572</v>
      </c>
      <c r="C19" s="19" t="s">
        <v>53</v>
      </c>
      <c r="D19" s="43">
        <v>627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627</v>
      </c>
      <c r="O19" s="44">
        <f t="shared" si="2"/>
        <v>5.2249999999999996</v>
      </c>
      <c r="P19" s="9"/>
    </row>
    <row r="20" spans="1:119" ht="16.5" thickBot="1">
      <c r="A20" s="13" t="s">
        <v>10</v>
      </c>
      <c r="B20" s="21"/>
      <c r="C20" s="20"/>
      <c r="D20" s="14">
        <f>SUM(D5,D10,D12,D14,D16,D18)</f>
        <v>56581</v>
      </c>
      <c r="E20" s="14">
        <f t="shared" ref="E20:M20" si="8">SUM(E5,E10,E12,E14,E16,E18)</f>
        <v>0</v>
      </c>
      <c r="F20" s="14">
        <f t="shared" si="8"/>
        <v>0</v>
      </c>
      <c r="G20" s="14">
        <f t="shared" si="8"/>
        <v>54485</v>
      </c>
      <c r="H20" s="14">
        <f t="shared" si="8"/>
        <v>0</v>
      </c>
      <c r="I20" s="14">
        <f t="shared" si="8"/>
        <v>22575</v>
      </c>
      <c r="J20" s="14">
        <f t="shared" si="8"/>
        <v>0</v>
      </c>
      <c r="K20" s="14">
        <f t="shared" si="8"/>
        <v>0</v>
      </c>
      <c r="L20" s="14">
        <f t="shared" si="8"/>
        <v>0</v>
      </c>
      <c r="M20" s="14">
        <f t="shared" si="8"/>
        <v>0</v>
      </c>
      <c r="N20" s="14">
        <f t="shared" si="1"/>
        <v>133641</v>
      </c>
      <c r="O20" s="35">
        <f t="shared" si="2"/>
        <v>1113.675</v>
      </c>
      <c r="P20" s="6"/>
      <c r="Q20" s="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</row>
    <row r="21" spans="1:119">
      <c r="A21" s="15"/>
      <c r="B21" s="17"/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/>
    </row>
    <row r="22" spans="1:119">
      <c r="A22" s="36"/>
      <c r="B22" s="37"/>
      <c r="C22" s="37"/>
      <c r="D22" s="38"/>
      <c r="E22" s="38"/>
      <c r="F22" s="38"/>
      <c r="G22" s="38"/>
      <c r="H22" s="38"/>
      <c r="I22" s="38"/>
      <c r="J22" s="38"/>
      <c r="K22" s="38"/>
      <c r="L22" s="160" t="s">
        <v>70</v>
      </c>
      <c r="M22" s="160"/>
      <c r="N22" s="160"/>
      <c r="O22" s="39">
        <v>120</v>
      </c>
    </row>
    <row r="23" spans="1:119">
      <c r="A23" s="161"/>
      <c r="B23" s="138"/>
      <c r="C23" s="138"/>
      <c r="D23" s="138"/>
      <c r="E23" s="138"/>
      <c r="F23" s="138"/>
      <c r="G23" s="138"/>
      <c r="H23" s="138"/>
      <c r="I23" s="138"/>
      <c r="J23" s="138"/>
      <c r="K23" s="138"/>
      <c r="L23" s="138"/>
      <c r="M23" s="138"/>
      <c r="N23" s="138"/>
      <c r="O23" s="139"/>
    </row>
    <row r="24" spans="1:119" ht="15.75" customHeight="1" thickBot="1">
      <c r="A24" s="162" t="s">
        <v>36</v>
      </c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2"/>
    </row>
  </sheetData>
  <mergeCells count="10">
    <mergeCell ref="L22:N22"/>
    <mergeCell ref="A23:O23"/>
    <mergeCell ref="A24:O2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65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62899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62899</v>
      </c>
      <c r="O5" s="30">
        <f t="shared" ref="O5:O19" si="2">(N5/O$21)</f>
        <v>515.56557377049182</v>
      </c>
      <c r="P5" s="6"/>
    </row>
    <row r="6" spans="1:133">
      <c r="A6" s="12"/>
      <c r="B6" s="42">
        <v>512</v>
      </c>
      <c r="C6" s="19" t="s">
        <v>20</v>
      </c>
      <c r="D6" s="43">
        <v>6300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6300</v>
      </c>
      <c r="O6" s="44">
        <f t="shared" si="2"/>
        <v>51.639344262295083</v>
      </c>
      <c r="P6" s="9"/>
    </row>
    <row r="7" spans="1:133">
      <c r="A7" s="12"/>
      <c r="B7" s="42">
        <v>513</v>
      </c>
      <c r="C7" s="19" t="s">
        <v>38</v>
      </c>
      <c r="D7" s="43">
        <v>52038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52038</v>
      </c>
      <c r="O7" s="44">
        <f t="shared" si="2"/>
        <v>426.5409836065574</v>
      </c>
      <c r="P7" s="9"/>
    </row>
    <row r="8" spans="1:133">
      <c r="A8" s="12"/>
      <c r="B8" s="42">
        <v>514</v>
      </c>
      <c r="C8" s="19" t="s">
        <v>21</v>
      </c>
      <c r="D8" s="43">
        <v>4561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4561</v>
      </c>
      <c r="O8" s="44">
        <f t="shared" si="2"/>
        <v>37.385245901639344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5835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5835</v>
      </c>
      <c r="O9" s="41">
        <f t="shared" si="2"/>
        <v>47.827868852459019</v>
      </c>
      <c r="P9" s="10"/>
    </row>
    <row r="10" spans="1:133">
      <c r="A10" s="12"/>
      <c r="B10" s="42">
        <v>522</v>
      </c>
      <c r="C10" s="19" t="s">
        <v>24</v>
      </c>
      <c r="D10" s="43">
        <v>5835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5835</v>
      </c>
      <c r="O10" s="44">
        <f t="shared" si="2"/>
        <v>47.827868852459019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40553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40553</v>
      </c>
      <c r="O11" s="41">
        <f t="shared" si="2"/>
        <v>332.40163934426232</v>
      </c>
      <c r="P11" s="10"/>
    </row>
    <row r="12" spans="1:133">
      <c r="A12" s="12"/>
      <c r="B12" s="42">
        <v>533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40553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40553</v>
      </c>
      <c r="O12" s="44">
        <f t="shared" si="2"/>
        <v>332.40163934426232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1147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1147</v>
      </c>
      <c r="O13" s="41">
        <f t="shared" si="2"/>
        <v>9.4016393442622945</v>
      </c>
      <c r="P13" s="10"/>
    </row>
    <row r="14" spans="1:133">
      <c r="A14" s="12"/>
      <c r="B14" s="42">
        <v>541</v>
      </c>
      <c r="C14" s="19" t="s">
        <v>52</v>
      </c>
      <c r="D14" s="43">
        <v>1147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1147</v>
      </c>
      <c r="O14" s="44">
        <f t="shared" si="2"/>
        <v>9.4016393442622945</v>
      </c>
      <c r="P14" s="9"/>
    </row>
    <row r="15" spans="1:133" ht="15.75">
      <c r="A15" s="26" t="s">
        <v>66</v>
      </c>
      <c r="B15" s="27"/>
      <c r="C15" s="28"/>
      <c r="D15" s="29">
        <f t="shared" ref="D15:M15" si="6">SUM(D16:D16)</f>
        <v>15155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15155</v>
      </c>
      <c r="O15" s="41">
        <f t="shared" si="2"/>
        <v>124.22131147540983</v>
      </c>
      <c r="P15" s="10"/>
    </row>
    <row r="16" spans="1:133">
      <c r="A16" s="90"/>
      <c r="B16" s="91">
        <v>559</v>
      </c>
      <c r="C16" s="92" t="s">
        <v>67</v>
      </c>
      <c r="D16" s="43">
        <v>15155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15155</v>
      </c>
      <c r="O16" s="44">
        <f t="shared" si="2"/>
        <v>124.22131147540983</v>
      </c>
      <c r="P16" s="9"/>
    </row>
    <row r="17" spans="1:119" ht="15.75">
      <c r="A17" s="26" t="s">
        <v>30</v>
      </c>
      <c r="B17" s="27"/>
      <c r="C17" s="28"/>
      <c r="D17" s="29">
        <f t="shared" ref="D17:M17" si="7">SUM(D18:D18)</f>
        <v>500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500</v>
      </c>
      <c r="O17" s="41">
        <f t="shared" si="2"/>
        <v>4.0983606557377046</v>
      </c>
      <c r="P17" s="9"/>
    </row>
    <row r="18" spans="1:119" ht="15.75" thickBot="1">
      <c r="A18" s="12"/>
      <c r="B18" s="42">
        <v>572</v>
      </c>
      <c r="C18" s="19" t="s">
        <v>53</v>
      </c>
      <c r="D18" s="43">
        <v>500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500</v>
      </c>
      <c r="O18" s="44">
        <f t="shared" si="2"/>
        <v>4.0983606557377046</v>
      </c>
      <c r="P18" s="9"/>
    </row>
    <row r="19" spans="1:119" ht="16.5" thickBot="1">
      <c r="A19" s="13" t="s">
        <v>10</v>
      </c>
      <c r="B19" s="21"/>
      <c r="C19" s="20"/>
      <c r="D19" s="14">
        <f>SUM(D5,D9,D11,D13,D15,D17)</f>
        <v>85536</v>
      </c>
      <c r="E19" s="14">
        <f t="shared" ref="E19:M19" si="8">SUM(E5,E9,E11,E13,E15,E17)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40553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126089</v>
      </c>
      <c r="O19" s="35">
        <f t="shared" si="2"/>
        <v>1033.516393442623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68</v>
      </c>
      <c r="M21" s="160"/>
      <c r="N21" s="160"/>
      <c r="O21" s="39">
        <v>122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63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59886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9" si="1">SUM(D5:M5)</f>
        <v>59886</v>
      </c>
      <c r="O5" s="30">
        <f t="shared" ref="O5:O19" si="2">(N5/O$21)</f>
        <v>507.50847457627117</v>
      </c>
      <c r="P5" s="6"/>
    </row>
    <row r="6" spans="1:133">
      <c r="A6" s="12"/>
      <c r="B6" s="42">
        <v>512</v>
      </c>
      <c r="C6" s="19" t="s">
        <v>20</v>
      </c>
      <c r="D6" s="43">
        <v>5910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5910</v>
      </c>
      <c r="O6" s="44">
        <f t="shared" si="2"/>
        <v>50.084745762711862</v>
      </c>
      <c r="P6" s="9"/>
    </row>
    <row r="7" spans="1:133">
      <c r="A7" s="12"/>
      <c r="B7" s="42">
        <v>513</v>
      </c>
      <c r="C7" s="19" t="s">
        <v>38</v>
      </c>
      <c r="D7" s="43">
        <v>51426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51426</v>
      </c>
      <c r="O7" s="44">
        <f t="shared" si="2"/>
        <v>435.81355932203388</v>
      </c>
      <c r="P7" s="9"/>
    </row>
    <row r="8" spans="1:133">
      <c r="A8" s="12"/>
      <c r="B8" s="42">
        <v>514</v>
      </c>
      <c r="C8" s="19" t="s">
        <v>21</v>
      </c>
      <c r="D8" s="43">
        <v>2550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2550</v>
      </c>
      <c r="O8" s="44">
        <f t="shared" si="2"/>
        <v>21.610169491525422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5790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5790</v>
      </c>
      <c r="O9" s="41">
        <f t="shared" si="2"/>
        <v>49.067796610169495</v>
      </c>
      <c r="P9" s="10"/>
    </row>
    <row r="10" spans="1:133">
      <c r="A10" s="12"/>
      <c r="B10" s="42">
        <v>522</v>
      </c>
      <c r="C10" s="19" t="s">
        <v>24</v>
      </c>
      <c r="D10" s="43">
        <v>5790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5790</v>
      </c>
      <c r="O10" s="44">
        <f t="shared" si="2"/>
        <v>49.067796610169495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38385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38385</v>
      </c>
      <c r="O11" s="41">
        <f t="shared" si="2"/>
        <v>325.29661016949154</v>
      </c>
      <c r="P11" s="10"/>
    </row>
    <row r="12" spans="1:133">
      <c r="A12" s="12"/>
      <c r="B12" s="42">
        <v>533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38385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38385</v>
      </c>
      <c r="O12" s="44">
        <f t="shared" si="2"/>
        <v>325.29661016949154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1144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1144</v>
      </c>
      <c r="O13" s="41">
        <f t="shared" si="2"/>
        <v>9.6949152542372889</v>
      </c>
      <c r="P13" s="10"/>
    </row>
    <row r="14" spans="1:133">
      <c r="A14" s="12"/>
      <c r="B14" s="42">
        <v>541</v>
      </c>
      <c r="C14" s="19" t="s">
        <v>52</v>
      </c>
      <c r="D14" s="43">
        <v>1144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1144</v>
      </c>
      <c r="O14" s="44">
        <f t="shared" si="2"/>
        <v>9.6949152542372889</v>
      </c>
      <c r="P14" s="9"/>
    </row>
    <row r="15" spans="1:133" ht="15.75">
      <c r="A15" s="26" t="s">
        <v>30</v>
      </c>
      <c r="B15" s="27"/>
      <c r="C15" s="28"/>
      <c r="D15" s="29">
        <f t="shared" ref="D15:M15" si="6">SUM(D16:D16)</f>
        <v>317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317</v>
      </c>
      <c r="O15" s="41">
        <f t="shared" si="2"/>
        <v>2.6864406779661016</v>
      </c>
      <c r="P15" s="9"/>
    </row>
    <row r="16" spans="1:133">
      <c r="A16" s="12"/>
      <c r="B16" s="42">
        <v>572</v>
      </c>
      <c r="C16" s="19" t="s">
        <v>53</v>
      </c>
      <c r="D16" s="43">
        <v>317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317</v>
      </c>
      <c r="O16" s="44">
        <f t="shared" si="2"/>
        <v>2.6864406779661016</v>
      </c>
      <c r="P16" s="9"/>
    </row>
    <row r="17" spans="1:119" ht="15.75">
      <c r="A17" s="26" t="s">
        <v>54</v>
      </c>
      <c r="B17" s="27"/>
      <c r="C17" s="28"/>
      <c r="D17" s="29">
        <f t="shared" ref="D17:M17" si="7">SUM(D18:D18)</f>
        <v>18145</v>
      </c>
      <c r="E17" s="29">
        <f t="shared" si="7"/>
        <v>0</v>
      </c>
      <c r="F17" s="29">
        <f t="shared" si="7"/>
        <v>0</v>
      </c>
      <c r="G17" s="29">
        <f t="shared" si="7"/>
        <v>0</v>
      </c>
      <c r="H17" s="29">
        <f t="shared" si="7"/>
        <v>0</v>
      </c>
      <c r="I17" s="29">
        <f t="shared" si="7"/>
        <v>0</v>
      </c>
      <c r="J17" s="29">
        <f t="shared" si="7"/>
        <v>0</v>
      </c>
      <c r="K17" s="29">
        <f t="shared" si="7"/>
        <v>0</v>
      </c>
      <c r="L17" s="29">
        <f t="shared" si="7"/>
        <v>0</v>
      </c>
      <c r="M17" s="29">
        <f t="shared" si="7"/>
        <v>0</v>
      </c>
      <c r="N17" s="29">
        <f t="shared" si="1"/>
        <v>18145</v>
      </c>
      <c r="O17" s="41">
        <f t="shared" si="2"/>
        <v>153.77118644067798</v>
      </c>
      <c r="P17" s="9"/>
    </row>
    <row r="18" spans="1:119" ht="15.75" thickBot="1">
      <c r="A18" s="12"/>
      <c r="B18" s="42">
        <v>581</v>
      </c>
      <c r="C18" s="19" t="s">
        <v>55</v>
      </c>
      <c r="D18" s="43">
        <v>18145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18145</v>
      </c>
      <c r="O18" s="44">
        <f t="shared" si="2"/>
        <v>153.77118644067798</v>
      </c>
      <c r="P18" s="9"/>
    </row>
    <row r="19" spans="1:119" ht="16.5" thickBot="1">
      <c r="A19" s="13" t="s">
        <v>10</v>
      </c>
      <c r="B19" s="21"/>
      <c r="C19" s="20"/>
      <c r="D19" s="14">
        <f>SUM(D5,D9,D11,D13,D15,D17)</f>
        <v>85282</v>
      </c>
      <c r="E19" s="14">
        <f t="shared" ref="E19:M19" si="8">SUM(E5,E9,E11,E13,E15,E17)</f>
        <v>0</v>
      </c>
      <c r="F19" s="14">
        <f t="shared" si="8"/>
        <v>0</v>
      </c>
      <c r="G19" s="14">
        <f t="shared" si="8"/>
        <v>0</v>
      </c>
      <c r="H19" s="14">
        <f t="shared" si="8"/>
        <v>0</v>
      </c>
      <c r="I19" s="14">
        <f t="shared" si="8"/>
        <v>38385</v>
      </c>
      <c r="J19" s="14">
        <f t="shared" si="8"/>
        <v>0</v>
      </c>
      <c r="K19" s="14">
        <f t="shared" si="8"/>
        <v>0</v>
      </c>
      <c r="L19" s="14">
        <f t="shared" si="8"/>
        <v>0</v>
      </c>
      <c r="M19" s="14">
        <f t="shared" si="8"/>
        <v>0</v>
      </c>
      <c r="N19" s="14">
        <f t="shared" si="1"/>
        <v>123667</v>
      </c>
      <c r="O19" s="35">
        <f t="shared" si="2"/>
        <v>1048.0254237288136</v>
      </c>
      <c r="P19" s="6"/>
      <c r="Q19" s="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</row>
    <row r="20" spans="1:119">
      <c r="A20" s="15"/>
      <c r="B20" s="17"/>
      <c r="C20" s="17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8"/>
    </row>
    <row r="21" spans="1:119">
      <c r="A21" s="36"/>
      <c r="B21" s="37"/>
      <c r="C21" s="37"/>
      <c r="D21" s="38"/>
      <c r="E21" s="38"/>
      <c r="F21" s="38"/>
      <c r="G21" s="38"/>
      <c r="H21" s="38"/>
      <c r="I21" s="38"/>
      <c r="J21" s="38"/>
      <c r="K21" s="38"/>
      <c r="L21" s="160" t="s">
        <v>64</v>
      </c>
      <c r="M21" s="160"/>
      <c r="N21" s="160"/>
      <c r="O21" s="39">
        <v>118</v>
      </c>
    </row>
    <row r="22" spans="1:119">
      <c r="A22" s="161"/>
      <c r="B22" s="138"/>
      <c r="C22" s="138"/>
      <c r="D22" s="138"/>
      <c r="E22" s="138"/>
      <c r="F22" s="138"/>
      <c r="G22" s="138"/>
      <c r="H22" s="138"/>
      <c r="I22" s="138"/>
      <c r="J22" s="138"/>
      <c r="K22" s="138"/>
      <c r="L22" s="138"/>
      <c r="M22" s="138"/>
      <c r="N22" s="138"/>
      <c r="O22" s="139"/>
    </row>
    <row r="23" spans="1:119" ht="15.75" customHeight="1" thickBot="1">
      <c r="A23" s="162" t="s">
        <v>36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2"/>
    </row>
  </sheetData>
  <mergeCells count="10">
    <mergeCell ref="L21:N21"/>
    <mergeCell ref="A22:O22"/>
    <mergeCell ref="A23:O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61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52464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52464</v>
      </c>
      <c r="O5" s="30">
        <f t="shared" ref="O5:O17" si="2">(N5/O$19)</f>
        <v>430.03278688524591</v>
      </c>
      <c r="P5" s="6"/>
    </row>
    <row r="6" spans="1:133">
      <c r="A6" s="12"/>
      <c r="B6" s="42">
        <v>512</v>
      </c>
      <c r="C6" s="19" t="s">
        <v>20</v>
      </c>
      <c r="D6" s="43">
        <v>4726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4726</v>
      </c>
      <c r="O6" s="44">
        <f t="shared" si="2"/>
        <v>38.73770491803279</v>
      </c>
      <c r="P6" s="9"/>
    </row>
    <row r="7" spans="1:133">
      <c r="A7" s="12"/>
      <c r="B7" s="42">
        <v>513</v>
      </c>
      <c r="C7" s="19" t="s">
        <v>38</v>
      </c>
      <c r="D7" s="43">
        <v>44788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44788</v>
      </c>
      <c r="O7" s="44">
        <f t="shared" si="2"/>
        <v>367.11475409836066</v>
      </c>
      <c r="P7" s="9"/>
    </row>
    <row r="8" spans="1:133">
      <c r="A8" s="12"/>
      <c r="B8" s="42">
        <v>514</v>
      </c>
      <c r="C8" s="19" t="s">
        <v>21</v>
      </c>
      <c r="D8" s="43">
        <v>2950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2950</v>
      </c>
      <c r="O8" s="44">
        <f t="shared" si="2"/>
        <v>24.180327868852459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6028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6028</v>
      </c>
      <c r="O9" s="41">
        <f t="shared" si="2"/>
        <v>49.409836065573771</v>
      </c>
      <c r="P9" s="10"/>
    </row>
    <row r="10" spans="1:133">
      <c r="A10" s="12"/>
      <c r="B10" s="42">
        <v>522</v>
      </c>
      <c r="C10" s="19" t="s">
        <v>24</v>
      </c>
      <c r="D10" s="43">
        <v>6028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6028</v>
      </c>
      <c r="O10" s="44">
        <f t="shared" si="2"/>
        <v>49.409836065573771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212586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212586</v>
      </c>
      <c r="O11" s="41">
        <f t="shared" si="2"/>
        <v>1742.5081967213114</v>
      </c>
      <c r="P11" s="10"/>
    </row>
    <row r="12" spans="1:133">
      <c r="A12" s="12"/>
      <c r="B12" s="42">
        <v>533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212586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212586</v>
      </c>
      <c r="O12" s="44">
        <f t="shared" si="2"/>
        <v>1742.5081967213114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1094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1094</v>
      </c>
      <c r="O13" s="41">
        <f t="shared" si="2"/>
        <v>8.9672131147540988</v>
      </c>
      <c r="P13" s="10"/>
    </row>
    <row r="14" spans="1:133">
      <c r="A14" s="12"/>
      <c r="B14" s="42">
        <v>541</v>
      </c>
      <c r="C14" s="19" t="s">
        <v>52</v>
      </c>
      <c r="D14" s="43">
        <v>1094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1094</v>
      </c>
      <c r="O14" s="44">
        <f t="shared" si="2"/>
        <v>8.9672131147540988</v>
      </c>
      <c r="P14" s="9"/>
    </row>
    <row r="15" spans="1:133" ht="15.75">
      <c r="A15" s="26" t="s">
        <v>30</v>
      </c>
      <c r="B15" s="27"/>
      <c r="C15" s="28"/>
      <c r="D15" s="29">
        <f t="shared" ref="D15:M15" si="6">SUM(D16:D16)</f>
        <v>714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714</v>
      </c>
      <c r="O15" s="41">
        <f t="shared" si="2"/>
        <v>5.8524590163934427</v>
      </c>
      <c r="P15" s="9"/>
    </row>
    <row r="16" spans="1:133" ht="15.75" thickBot="1">
      <c r="A16" s="12"/>
      <c r="B16" s="42">
        <v>572</v>
      </c>
      <c r="C16" s="19" t="s">
        <v>53</v>
      </c>
      <c r="D16" s="43">
        <v>714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714</v>
      </c>
      <c r="O16" s="44">
        <f t="shared" si="2"/>
        <v>5.8524590163934427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60300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212586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272886</v>
      </c>
      <c r="O17" s="35">
        <f t="shared" si="2"/>
        <v>2236.7704918032787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62</v>
      </c>
      <c r="M19" s="160"/>
      <c r="N19" s="160"/>
      <c r="O19" s="39">
        <v>122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3" t="s">
        <v>33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5"/>
      <c r="P1" s="7"/>
      <c r="Q1"/>
    </row>
    <row r="2" spans="1:133" ht="24" thickBot="1">
      <c r="A2" s="166" t="s">
        <v>59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  <c r="L2" s="167"/>
      <c r="M2" s="167"/>
      <c r="N2" s="167"/>
      <c r="O2" s="168"/>
      <c r="P2" s="7"/>
      <c r="Q2"/>
    </row>
    <row r="3" spans="1:133" ht="18" customHeight="1">
      <c r="A3" s="169" t="s">
        <v>12</v>
      </c>
      <c r="B3" s="150"/>
      <c r="C3" s="151"/>
      <c r="D3" s="170" t="s">
        <v>6</v>
      </c>
      <c r="E3" s="171"/>
      <c r="F3" s="171"/>
      <c r="G3" s="171"/>
      <c r="H3" s="172"/>
      <c r="I3" s="170" t="s">
        <v>7</v>
      </c>
      <c r="J3" s="172"/>
      <c r="K3" s="170" t="s">
        <v>9</v>
      </c>
      <c r="L3" s="172"/>
      <c r="M3" s="33"/>
      <c r="N3" s="34"/>
      <c r="O3" s="173" t="s">
        <v>17</v>
      </c>
      <c r="P3" s="11"/>
      <c r="Q3"/>
    </row>
    <row r="4" spans="1:133" ht="32.25" customHeight="1" thickBot="1">
      <c r="A4" s="152"/>
      <c r="B4" s="153"/>
      <c r="C4" s="154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SUM(D6:D8)</f>
        <v>63010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17" si="1">SUM(D5:M5)</f>
        <v>63010</v>
      </c>
      <c r="O5" s="30">
        <f t="shared" ref="O5:O17" si="2">(N5/O$19)</f>
        <v>525.08333333333337</v>
      </c>
      <c r="P5" s="6"/>
    </row>
    <row r="6" spans="1:133">
      <c r="A6" s="12"/>
      <c r="B6" s="42">
        <v>511</v>
      </c>
      <c r="C6" s="19" t="s">
        <v>19</v>
      </c>
      <c r="D6" s="43">
        <v>4700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4700</v>
      </c>
      <c r="O6" s="44">
        <f t="shared" si="2"/>
        <v>39.166666666666664</v>
      </c>
      <c r="P6" s="9"/>
    </row>
    <row r="7" spans="1:133">
      <c r="A7" s="12"/>
      <c r="B7" s="42">
        <v>514</v>
      </c>
      <c r="C7" s="19" t="s">
        <v>21</v>
      </c>
      <c r="D7" s="43">
        <v>6357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6357</v>
      </c>
      <c r="O7" s="44">
        <f t="shared" si="2"/>
        <v>52.975000000000001</v>
      </c>
      <c r="P7" s="9"/>
    </row>
    <row r="8" spans="1:133">
      <c r="A8" s="12"/>
      <c r="B8" s="42">
        <v>519</v>
      </c>
      <c r="C8" s="19" t="s">
        <v>51</v>
      </c>
      <c r="D8" s="43">
        <v>51953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51953</v>
      </c>
      <c r="O8" s="44">
        <f t="shared" si="2"/>
        <v>432.94166666666666</v>
      </c>
      <c r="P8" s="9"/>
    </row>
    <row r="9" spans="1:133" ht="15.75">
      <c r="A9" s="26" t="s">
        <v>23</v>
      </c>
      <c r="B9" s="27"/>
      <c r="C9" s="28"/>
      <c r="D9" s="29">
        <f t="shared" ref="D9:M9" si="3">SUM(D10:D10)</f>
        <v>5827</v>
      </c>
      <c r="E9" s="29">
        <f t="shared" si="3"/>
        <v>0</v>
      </c>
      <c r="F9" s="29">
        <f t="shared" si="3"/>
        <v>0</v>
      </c>
      <c r="G9" s="29">
        <f t="shared" si="3"/>
        <v>0</v>
      </c>
      <c r="H9" s="29">
        <f t="shared" si="3"/>
        <v>0</v>
      </c>
      <c r="I9" s="29">
        <f t="shared" si="3"/>
        <v>0</v>
      </c>
      <c r="J9" s="29">
        <f t="shared" si="3"/>
        <v>0</v>
      </c>
      <c r="K9" s="29">
        <f t="shared" si="3"/>
        <v>0</v>
      </c>
      <c r="L9" s="29">
        <f t="shared" si="3"/>
        <v>0</v>
      </c>
      <c r="M9" s="29">
        <f t="shared" si="3"/>
        <v>0</v>
      </c>
      <c r="N9" s="40">
        <f t="shared" si="1"/>
        <v>5827</v>
      </c>
      <c r="O9" s="41">
        <f t="shared" si="2"/>
        <v>48.55833333333333</v>
      </c>
      <c r="P9" s="10"/>
    </row>
    <row r="10" spans="1:133">
      <c r="A10" s="12"/>
      <c r="B10" s="42">
        <v>522</v>
      </c>
      <c r="C10" s="19" t="s">
        <v>24</v>
      </c>
      <c r="D10" s="43">
        <v>5827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5827</v>
      </c>
      <c r="O10" s="44">
        <f t="shared" si="2"/>
        <v>48.55833333333333</v>
      </c>
      <c r="P10" s="9"/>
    </row>
    <row r="11" spans="1:133" ht="15.75">
      <c r="A11" s="26" t="s">
        <v>26</v>
      </c>
      <c r="B11" s="27"/>
      <c r="C11" s="28"/>
      <c r="D11" s="29">
        <f t="shared" ref="D11:M11" si="4">SUM(D12:D12)</f>
        <v>0</v>
      </c>
      <c r="E11" s="29">
        <f t="shared" si="4"/>
        <v>0</v>
      </c>
      <c r="F11" s="29">
        <f t="shared" si="4"/>
        <v>0</v>
      </c>
      <c r="G11" s="29">
        <f t="shared" si="4"/>
        <v>0</v>
      </c>
      <c r="H11" s="29">
        <f t="shared" si="4"/>
        <v>0</v>
      </c>
      <c r="I11" s="29">
        <f t="shared" si="4"/>
        <v>58082</v>
      </c>
      <c r="J11" s="29">
        <f t="shared" si="4"/>
        <v>0</v>
      </c>
      <c r="K11" s="29">
        <f t="shared" si="4"/>
        <v>0</v>
      </c>
      <c r="L11" s="29">
        <f t="shared" si="4"/>
        <v>0</v>
      </c>
      <c r="M11" s="29">
        <f t="shared" si="4"/>
        <v>0</v>
      </c>
      <c r="N11" s="40">
        <f t="shared" si="1"/>
        <v>58082</v>
      </c>
      <c r="O11" s="41">
        <f t="shared" si="2"/>
        <v>484.01666666666665</v>
      </c>
      <c r="P11" s="10"/>
    </row>
    <row r="12" spans="1:133">
      <c r="A12" s="12"/>
      <c r="B12" s="42">
        <v>533</v>
      </c>
      <c r="C12" s="19" t="s">
        <v>27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58082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58082</v>
      </c>
      <c r="O12" s="44">
        <f t="shared" si="2"/>
        <v>484.01666666666665</v>
      </c>
      <c r="P12" s="9"/>
    </row>
    <row r="13" spans="1:133" ht="15.75">
      <c r="A13" s="26" t="s">
        <v>28</v>
      </c>
      <c r="B13" s="27"/>
      <c r="C13" s="28"/>
      <c r="D13" s="29">
        <f t="shared" ref="D13:M13" si="5">SUM(D14:D14)</f>
        <v>330</v>
      </c>
      <c r="E13" s="29">
        <f t="shared" si="5"/>
        <v>0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0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1"/>
        <v>330</v>
      </c>
      <c r="O13" s="41">
        <f t="shared" si="2"/>
        <v>2.75</v>
      </c>
      <c r="P13" s="10"/>
    </row>
    <row r="14" spans="1:133">
      <c r="A14" s="12"/>
      <c r="B14" s="42">
        <v>541</v>
      </c>
      <c r="C14" s="19" t="s">
        <v>52</v>
      </c>
      <c r="D14" s="43">
        <v>330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330</v>
      </c>
      <c r="O14" s="44">
        <f t="shared" si="2"/>
        <v>2.75</v>
      </c>
      <c r="P14" s="9"/>
    </row>
    <row r="15" spans="1:133" ht="15.75">
      <c r="A15" s="26" t="s">
        <v>30</v>
      </c>
      <c r="B15" s="27"/>
      <c r="C15" s="28"/>
      <c r="D15" s="29">
        <f t="shared" ref="D15:M15" si="6">SUM(D16:D16)</f>
        <v>267</v>
      </c>
      <c r="E15" s="29">
        <f t="shared" si="6"/>
        <v>0</v>
      </c>
      <c r="F15" s="29">
        <f t="shared" si="6"/>
        <v>0</v>
      </c>
      <c r="G15" s="29">
        <f t="shared" si="6"/>
        <v>0</v>
      </c>
      <c r="H15" s="29">
        <f t="shared" si="6"/>
        <v>0</v>
      </c>
      <c r="I15" s="29">
        <f t="shared" si="6"/>
        <v>0</v>
      </c>
      <c r="J15" s="29">
        <f t="shared" si="6"/>
        <v>0</v>
      </c>
      <c r="K15" s="29">
        <f t="shared" si="6"/>
        <v>0</v>
      </c>
      <c r="L15" s="29">
        <f t="shared" si="6"/>
        <v>0</v>
      </c>
      <c r="M15" s="29">
        <f t="shared" si="6"/>
        <v>0</v>
      </c>
      <c r="N15" s="29">
        <f t="shared" si="1"/>
        <v>267</v>
      </c>
      <c r="O15" s="41">
        <f t="shared" si="2"/>
        <v>2.2250000000000001</v>
      </c>
      <c r="P15" s="9"/>
    </row>
    <row r="16" spans="1:133" ht="15.75" thickBot="1">
      <c r="A16" s="12"/>
      <c r="B16" s="42">
        <v>572</v>
      </c>
      <c r="C16" s="19" t="s">
        <v>53</v>
      </c>
      <c r="D16" s="43">
        <v>267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267</v>
      </c>
      <c r="O16" s="44">
        <f t="shared" si="2"/>
        <v>2.2250000000000001</v>
      </c>
      <c r="P16" s="9"/>
    </row>
    <row r="17" spans="1:119" ht="16.5" thickBot="1">
      <c r="A17" s="13" t="s">
        <v>10</v>
      </c>
      <c r="B17" s="21"/>
      <c r="C17" s="20"/>
      <c r="D17" s="14">
        <f>SUM(D5,D9,D11,D13,D15)</f>
        <v>69434</v>
      </c>
      <c r="E17" s="14">
        <f t="shared" ref="E17:M17" si="7">SUM(E5,E9,E11,E13,E15)</f>
        <v>0</v>
      </c>
      <c r="F17" s="14">
        <f t="shared" si="7"/>
        <v>0</v>
      </c>
      <c r="G17" s="14">
        <f t="shared" si="7"/>
        <v>0</v>
      </c>
      <c r="H17" s="14">
        <f t="shared" si="7"/>
        <v>0</v>
      </c>
      <c r="I17" s="14">
        <f t="shared" si="7"/>
        <v>58082</v>
      </c>
      <c r="J17" s="14">
        <f t="shared" si="7"/>
        <v>0</v>
      </c>
      <c r="K17" s="14">
        <f t="shared" si="7"/>
        <v>0</v>
      </c>
      <c r="L17" s="14">
        <f t="shared" si="7"/>
        <v>0</v>
      </c>
      <c r="M17" s="14">
        <f t="shared" si="7"/>
        <v>0</v>
      </c>
      <c r="N17" s="14">
        <f t="shared" si="1"/>
        <v>127516</v>
      </c>
      <c r="O17" s="35">
        <f t="shared" si="2"/>
        <v>1062.6333333333334</v>
      </c>
      <c r="P17" s="6"/>
      <c r="Q17" s="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</row>
    <row r="18" spans="1:119">
      <c r="A18" s="15"/>
      <c r="B18" s="17"/>
      <c r="C18" s="17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8"/>
    </row>
    <row r="19" spans="1:119">
      <c r="A19" s="36"/>
      <c r="B19" s="37"/>
      <c r="C19" s="37"/>
      <c r="D19" s="38"/>
      <c r="E19" s="38"/>
      <c r="F19" s="38"/>
      <c r="G19" s="38"/>
      <c r="H19" s="38"/>
      <c r="I19" s="38"/>
      <c r="J19" s="38"/>
      <c r="K19" s="38"/>
      <c r="L19" s="160" t="s">
        <v>60</v>
      </c>
      <c r="M19" s="160"/>
      <c r="N19" s="160"/>
      <c r="O19" s="39">
        <v>120</v>
      </c>
    </row>
    <row r="20" spans="1:119">
      <c r="A20" s="161"/>
      <c r="B20" s="138"/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9"/>
    </row>
    <row r="21" spans="1:119" ht="15.75" customHeight="1" thickBot="1">
      <c r="A21" s="162" t="s">
        <v>36</v>
      </c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2"/>
    </row>
  </sheetData>
  <mergeCells count="10">
    <mergeCell ref="L19:N19"/>
    <mergeCell ref="A20:O20"/>
    <mergeCell ref="A21:O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2024-11-05T19:01:20Z</cp:lastPrinted>
  <dcterms:created xsi:type="dcterms:W3CDTF">2000-08-31T21:26:31Z</dcterms:created>
  <dcterms:modified xsi:type="dcterms:W3CDTF">2024-11-05T19:01:25Z</dcterms:modified>
</cp:coreProperties>
</file>