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'2007'!$A$1:$O$44</definedName>
    <definedName name="_xlnm.Print_Area" localSheetId="15">'2008'!$A$1:$O$45</definedName>
    <definedName name="_xlnm.Print_Area" localSheetId="14">'2009'!$A$1:$O$46</definedName>
    <definedName name="_xlnm.Print_Area" localSheetId="13">'2010'!$A$1:$O$46</definedName>
    <definedName name="_xlnm.Print_Area" localSheetId="12">'2011'!$A$1:$O$48</definedName>
    <definedName name="_xlnm.Print_Area" localSheetId="11">'2012'!$A$1:$O$48</definedName>
    <definedName name="_xlnm.Print_Area" localSheetId="10">'2013'!$A$1:$O$48</definedName>
    <definedName name="_xlnm.Print_Area" localSheetId="9">'2014'!$A$1:$O$42</definedName>
    <definedName name="_xlnm.Print_Area" localSheetId="8">'2015'!$A$1:$O$39</definedName>
    <definedName name="_xlnm.Print_Area" localSheetId="7">'2016'!$A$1:$O$39</definedName>
    <definedName name="_xlnm.Print_Area" localSheetId="6">'2017'!$A$1:$O$39</definedName>
    <definedName name="_xlnm.Print_Area" localSheetId="5">'2018'!$A$1:$O$39</definedName>
    <definedName name="_xlnm.Print_Area" localSheetId="4">'2019'!$A$1:$O$41</definedName>
    <definedName name="_xlnm.Print_Area" localSheetId="3">'2020'!$A$1:$O$41</definedName>
    <definedName name="_xlnm.Print_Area" localSheetId="2">'2021'!$A$1:$P$40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4" i="49" l="1"/>
  <c r="P34" i="49" s="1"/>
  <c r="O30" i="49"/>
  <c r="P30" i="49" s="1"/>
  <c r="O27" i="49"/>
  <c r="P27" i="49" s="1"/>
  <c r="O24" i="49"/>
  <c r="P24" i="49" s="1"/>
  <c r="O18" i="49"/>
  <c r="P18" i="49" s="1"/>
  <c r="O13" i="49"/>
  <c r="P13" i="49" s="1"/>
  <c r="O5" i="49"/>
  <c r="P5" i="49" s="1"/>
  <c r="E36" i="48"/>
  <c r="F36" i="48"/>
  <c r="G36" i="48"/>
  <c r="H36" i="48"/>
  <c r="I36" i="48"/>
  <c r="J36" i="48"/>
  <c r="K36" i="48"/>
  <c r="L36" i="48"/>
  <c r="M36" i="48"/>
  <c r="N36" i="48"/>
  <c r="D36" i="48"/>
  <c r="O36" i="49" l="1"/>
  <c r="P36" i="49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4" i="48" l="1"/>
  <c r="P34" i="48" s="1"/>
  <c r="O30" i="48"/>
  <c r="P30" i="48" s="1"/>
  <c r="O27" i="48"/>
  <c r="P27" i="48" s="1"/>
  <c r="O24" i="48"/>
  <c r="P24" i="48" s="1"/>
  <c r="O13" i="48"/>
  <c r="P13" i="48" s="1"/>
  <c r="O18" i="48"/>
  <c r="P18" i="48" s="1"/>
  <c r="O5" i="48"/>
  <c r="P5" i="48" s="1"/>
  <c r="N36" i="47"/>
  <c r="O35" i="47"/>
  <c r="P35" i="47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N27" i="47"/>
  <c r="M27" i="47"/>
  <c r="O27" i="47" s="1"/>
  <c r="P27" i="47" s="1"/>
  <c r="L27" i="47"/>
  <c r="K27" i="47"/>
  <c r="J27" i="47"/>
  <c r="I27" i="47"/>
  <c r="H27" i="47"/>
  <c r="G27" i="47"/>
  <c r="F27" i="47"/>
  <c r="E27" i="47"/>
  <c r="D27" i="47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O24" i="47" s="1"/>
  <c r="P24" i="47" s="1"/>
  <c r="D24" i="47"/>
  <c r="D36" i="47" s="1"/>
  <c r="O23" i="47"/>
  <c r="P23" i="47"/>
  <c r="O22" i="47"/>
  <c r="P22" i="47" s="1"/>
  <c r="O21" i="47"/>
  <c r="P21" i="47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H36" i="47" s="1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M36" i="47" s="1"/>
  <c r="L5" i="47"/>
  <c r="L36" i="47" s="1"/>
  <c r="K5" i="47"/>
  <c r="K36" i="47" s="1"/>
  <c r="J5" i="47"/>
  <c r="I5" i="47"/>
  <c r="I36" i="47" s="1"/>
  <c r="H5" i="47"/>
  <c r="G5" i="47"/>
  <c r="G36" i="47" s="1"/>
  <c r="F5" i="47"/>
  <c r="E5" i="47"/>
  <c r="D5" i="47"/>
  <c r="J37" i="46"/>
  <c r="K37" i="46"/>
  <c r="N36" i="46"/>
  <c r="O36" i="46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E37" i="46" s="1"/>
  <c r="D24" i="46"/>
  <c r="N23" i="46"/>
  <c r="O23" i="46"/>
  <c r="N22" i="46"/>
  <c r="O22" i="46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 s="1"/>
  <c r="N15" i="46"/>
  <c r="O15" i="46"/>
  <c r="N14" i="46"/>
  <c r="O14" i="46"/>
  <c r="M13" i="46"/>
  <c r="L13" i="46"/>
  <c r="K13" i="46"/>
  <c r="J13" i="46"/>
  <c r="I13" i="46"/>
  <c r="H13" i="46"/>
  <c r="G13" i="46"/>
  <c r="N13" i="46" s="1"/>
  <c r="O13" i="46" s="1"/>
  <c r="F13" i="46"/>
  <c r="E13" i="46"/>
  <c r="D13" i="46"/>
  <c r="N12" i="46"/>
  <c r="O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/>
  <c r="M5" i="46"/>
  <c r="L5" i="46"/>
  <c r="L37" i="46" s="1"/>
  <c r="K5" i="46"/>
  <c r="J5" i="46"/>
  <c r="I5" i="46"/>
  <c r="I37" i="46" s="1"/>
  <c r="H5" i="46"/>
  <c r="G5" i="46"/>
  <c r="F5" i="46"/>
  <c r="F37" i="46" s="1"/>
  <c r="E5" i="46"/>
  <c r="D5" i="46"/>
  <c r="D37" i="46" s="1"/>
  <c r="N36" i="45"/>
  <c r="O36" i="45"/>
  <c r="N35" i="45"/>
  <c r="O35" i="45"/>
  <c r="M34" i="45"/>
  <c r="L34" i="45"/>
  <c r="K34" i="45"/>
  <c r="J34" i="45"/>
  <c r="I34" i="45"/>
  <c r="H34" i="45"/>
  <c r="N34" i="45" s="1"/>
  <c r="O34" i="45" s="1"/>
  <c r="G34" i="45"/>
  <c r="F34" i="45"/>
  <c r="E34" i="45"/>
  <c r="D34" i="45"/>
  <c r="N33" i="45"/>
  <c r="O33" i="45"/>
  <c r="N32" i="45"/>
  <c r="O32" i="45" s="1"/>
  <c r="N31" i="45"/>
  <c r="O31" i="45" s="1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M27" i="45"/>
  <c r="M37" i="45" s="1"/>
  <c r="L27" i="45"/>
  <c r="K27" i="45"/>
  <c r="J27" i="45"/>
  <c r="I27" i="45"/>
  <c r="H27" i="45"/>
  <c r="G27" i="45"/>
  <c r="G37" i="45" s="1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J37" i="45" s="1"/>
  <c r="I5" i="45"/>
  <c r="I37" i="45" s="1"/>
  <c r="H5" i="45"/>
  <c r="H37" i="45" s="1"/>
  <c r="G5" i="45"/>
  <c r="F5" i="45"/>
  <c r="F37" i="45" s="1"/>
  <c r="E5" i="45"/>
  <c r="D5" i="45"/>
  <c r="D37" i="45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3" i="44" s="1"/>
  <c r="N32" i="44"/>
  <c r="O32" i="44" s="1"/>
  <c r="N31" i="44"/>
  <c r="O31" i="44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M26" i="44"/>
  <c r="L26" i="44"/>
  <c r="K26" i="44"/>
  <c r="J26" i="44"/>
  <c r="N26" i="44" s="1"/>
  <c r="O26" i="44" s="1"/>
  <c r="I26" i="44"/>
  <c r="I35" i="44" s="1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F35" i="44" s="1"/>
  <c r="E18" i="44"/>
  <c r="D18" i="44"/>
  <c r="N17" i="44"/>
  <c r="O17" i="44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/>
  <c r="N7" i="44"/>
  <c r="O7" i="44" s="1"/>
  <c r="N6" i="44"/>
  <c r="O6" i="44" s="1"/>
  <c r="M5" i="44"/>
  <c r="M35" i="44" s="1"/>
  <c r="L5" i="44"/>
  <c r="K5" i="44"/>
  <c r="J5" i="44"/>
  <c r="I5" i="44"/>
  <c r="H5" i="44"/>
  <c r="G5" i="44"/>
  <c r="F5" i="44"/>
  <c r="E5" i="44"/>
  <c r="E35" i="44" s="1"/>
  <c r="D5" i="44"/>
  <c r="H35" i="43"/>
  <c r="I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/>
  <c r="N20" i="43"/>
  <c r="O20" i="43" s="1"/>
  <c r="N19" i="43"/>
  <c r="O19" i="43" s="1"/>
  <c r="M18" i="43"/>
  <c r="L18" i="43"/>
  <c r="L35" i="43" s="1"/>
  <c r="K18" i="43"/>
  <c r="N18" i="43" s="1"/>
  <c r="O18" i="43" s="1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J35" i="43" s="1"/>
  <c r="I5" i="43"/>
  <c r="H5" i="43"/>
  <c r="G5" i="43"/>
  <c r="G35" i="43" s="1"/>
  <c r="F5" i="43"/>
  <c r="E5" i="43"/>
  <c r="D5" i="43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D35" i="42" s="1"/>
  <c r="N32" i="42"/>
  <c r="O32" i="42" s="1"/>
  <c r="N31" i="42"/>
  <c r="O31" i="42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M26" i="42"/>
  <c r="L26" i="42"/>
  <c r="K26" i="42"/>
  <c r="J26" i="42"/>
  <c r="I26" i="42"/>
  <c r="I35" i="42" s="1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F35" i="42" s="1"/>
  <c r="E18" i="42"/>
  <c r="D18" i="42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/>
  <c r="N8" i="42"/>
  <c r="O8" i="42"/>
  <c r="N7" i="42"/>
  <c r="O7" i="42" s="1"/>
  <c r="N6" i="42"/>
  <c r="O6" i="42" s="1"/>
  <c r="M5" i="42"/>
  <c r="M35" i="42" s="1"/>
  <c r="L5" i="42"/>
  <c r="K5" i="42"/>
  <c r="J5" i="42"/>
  <c r="J35" i="42" s="1"/>
  <c r="I5" i="42"/>
  <c r="H5" i="42"/>
  <c r="H35" i="42" s="1"/>
  <c r="G5" i="42"/>
  <c r="G35" i="42" s="1"/>
  <c r="F5" i="42"/>
  <c r="E5" i="42"/>
  <c r="E35" i="42" s="1"/>
  <c r="D5" i="42"/>
  <c r="H35" i="41"/>
  <c r="N34" i="41"/>
  <c r="O34" i="41" s="1"/>
  <c r="M33" i="41"/>
  <c r="L33" i="41"/>
  <c r="K33" i="41"/>
  <c r="J33" i="41"/>
  <c r="I33" i="41"/>
  <c r="I35" i="41" s="1"/>
  <c r="H33" i="41"/>
  <c r="G33" i="41"/>
  <c r="F33" i="41"/>
  <c r="E33" i="41"/>
  <c r="D33" i="41"/>
  <c r="N32" i="41"/>
  <c r="O32" i="41" s="1"/>
  <c r="N31" i="41"/>
  <c r="O31" i="41" s="1"/>
  <c r="N30" i="41"/>
  <c r="O30" i="41"/>
  <c r="M29" i="41"/>
  <c r="N29" i="41" s="1"/>
  <c r="O29" i="41" s="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D35" i="41" s="1"/>
  <c r="N25" i="41"/>
  <c r="O25" i="41" s="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/>
  <c r="N20" i="41"/>
  <c r="O20" i="41" s="1"/>
  <c r="N19" i="41"/>
  <c r="O19" i="41" s="1"/>
  <c r="M18" i="41"/>
  <c r="L18" i="41"/>
  <c r="L35" i="41" s="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K35" i="41" s="1"/>
  <c r="J5" i="41"/>
  <c r="J35" i="41" s="1"/>
  <c r="I5" i="41"/>
  <c r="H5" i="41"/>
  <c r="G5" i="41"/>
  <c r="G35" i="41" s="1"/>
  <c r="F5" i="41"/>
  <c r="F35" i="41" s="1"/>
  <c r="E5" i="41"/>
  <c r="D5" i="4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/>
  <c r="N35" i="40"/>
  <c r="O35" i="40" s="1"/>
  <c r="M34" i="40"/>
  <c r="L34" i="40"/>
  <c r="K34" i="40"/>
  <c r="J34" i="40"/>
  <c r="I34" i="40"/>
  <c r="N34" i="40" s="1"/>
  <c r="O34" i="40" s="1"/>
  <c r="H34" i="40"/>
  <c r="G34" i="40"/>
  <c r="F34" i="40"/>
  <c r="E34" i="40"/>
  <c r="D34" i="40"/>
  <c r="N33" i="40"/>
  <c r="O33" i="40" s="1"/>
  <c r="M32" i="40"/>
  <c r="L32" i="40"/>
  <c r="K32" i="40"/>
  <c r="J32" i="40"/>
  <c r="N32" i="40" s="1"/>
  <c r="O32" i="40" s="1"/>
  <c r="I32" i="40"/>
  <c r="H32" i="40"/>
  <c r="H40" i="40"/>
  <c r="G32" i="40"/>
  <c r="F32" i="40"/>
  <c r="E32" i="40"/>
  <c r="D32" i="40"/>
  <c r="N31" i="40"/>
  <c r="O31" i="40" s="1"/>
  <c r="N30" i="40"/>
  <c r="O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 s="1"/>
  <c r="M23" i="40"/>
  <c r="L23" i="40"/>
  <c r="K23" i="40"/>
  <c r="J23" i="40"/>
  <c r="I23" i="40"/>
  <c r="N23" i="40" s="1"/>
  <c r="H23" i="40"/>
  <c r="G23" i="40"/>
  <c r="F23" i="40"/>
  <c r="E23" i="40"/>
  <c r="D23" i="40"/>
  <c r="N22" i="40"/>
  <c r="O22" i="40" s="1"/>
  <c r="N21" i="40"/>
  <c r="O21" i="40" s="1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D40" i="40" s="1"/>
  <c r="N17" i="40"/>
  <c r="O17" i="40" s="1"/>
  <c r="N16" i="40"/>
  <c r="O16" i="40"/>
  <c r="N15" i="40"/>
  <c r="O15" i="40"/>
  <c r="N14" i="40"/>
  <c r="O14" i="40" s="1"/>
  <c r="M13" i="40"/>
  <c r="L13" i="40"/>
  <c r="K13" i="40"/>
  <c r="J13" i="40"/>
  <c r="I13" i="40"/>
  <c r="N13" i="40" s="1"/>
  <c r="O13" i="40" s="1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/>
  <c r="N6" i="40"/>
  <c r="O6" i="40" s="1"/>
  <c r="M5" i="40"/>
  <c r="L5" i="40"/>
  <c r="L40" i="40" s="1"/>
  <c r="K5" i="40"/>
  <c r="J5" i="40"/>
  <c r="I5" i="40"/>
  <c r="N5" i="40" s="1"/>
  <c r="O5" i="40" s="1"/>
  <c r="H5" i="40"/>
  <c r="G5" i="40"/>
  <c r="F5" i="40"/>
  <c r="E5" i="40"/>
  <c r="D5" i="40"/>
  <c r="N37" i="39"/>
  <c r="O37" i="39" s="1"/>
  <c r="M36" i="39"/>
  <c r="L36" i="39"/>
  <c r="K36" i="39"/>
  <c r="J36" i="39"/>
  <c r="I36" i="39"/>
  <c r="N36" i="39" s="1"/>
  <c r="O36" i="39" s="1"/>
  <c r="H36" i="39"/>
  <c r="G36" i="39"/>
  <c r="F36" i="39"/>
  <c r="F38" i="39" s="1"/>
  <c r="E36" i="39"/>
  <c r="D36" i="39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N28" i="39" s="1"/>
  <c r="O28" i="39" s="1"/>
  <c r="G28" i="39"/>
  <c r="F28" i="39"/>
  <c r="E28" i="39"/>
  <c r="D28" i="39"/>
  <c r="N27" i="39"/>
  <c r="O27" i="39"/>
  <c r="N26" i="39"/>
  <c r="O26" i="39" s="1"/>
  <c r="N25" i="39"/>
  <c r="O25" i="39" s="1"/>
  <c r="M24" i="39"/>
  <c r="L24" i="39"/>
  <c r="L38" i="39" s="1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 s="1"/>
  <c r="N20" i="39"/>
  <c r="O20" i="39"/>
  <c r="N19" i="39"/>
  <c r="O19" i="39"/>
  <c r="M18" i="39"/>
  <c r="M38" i="39" s="1"/>
  <c r="L18" i="39"/>
  <c r="K18" i="39"/>
  <c r="J18" i="39"/>
  <c r="I18" i="39"/>
  <c r="H18" i="39"/>
  <c r="H38" i="39" s="1"/>
  <c r="G18" i="39"/>
  <c r="F18" i="39"/>
  <c r="E18" i="39"/>
  <c r="D18" i="39"/>
  <c r="N17" i="39"/>
  <c r="O17" i="39"/>
  <c r="N16" i="39"/>
  <c r="O16" i="39"/>
  <c r="N15" i="39"/>
  <c r="O15" i="39" s="1"/>
  <c r="N14" i="39"/>
  <c r="O14" i="39" s="1"/>
  <c r="M13" i="39"/>
  <c r="L13" i="39"/>
  <c r="K13" i="39"/>
  <c r="K38" i="39" s="1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L5" i="39"/>
  <c r="K5" i="39"/>
  <c r="J5" i="39"/>
  <c r="J38" i="39" s="1"/>
  <c r="I5" i="39"/>
  <c r="I38" i="39" s="1"/>
  <c r="H5" i="39"/>
  <c r="G5" i="39"/>
  <c r="N5" i="39" s="1"/>
  <c r="O5" i="39" s="1"/>
  <c r="F5" i="39"/>
  <c r="E5" i="39"/>
  <c r="E38" i="39" s="1"/>
  <c r="D5" i="39"/>
  <c r="D38" i="39" s="1"/>
  <c r="N43" i="38"/>
  <c r="O43" i="38" s="1"/>
  <c r="M42" i="38"/>
  <c r="L42" i="38"/>
  <c r="K42" i="38"/>
  <c r="J42" i="38"/>
  <c r="I42" i="38"/>
  <c r="N42" i="38" s="1"/>
  <c r="O42" i="38" s="1"/>
  <c r="H42" i="38"/>
  <c r="G42" i="38"/>
  <c r="F42" i="38"/>
  <c r="E42" i="38"/>
  <c r="D42" i="38"/>
  <c r="N41" i="38"/>
  <c r="O41" i="38" s="1"/>
  <c r="N40" i="38"/>
  <c r="O40" i="38" s="1"/>
  <c r="N39" i="38"/>
  <c r="O39" i="38"/>
  <c r="M38" i="38"/>
  <c r="N38" i="38" s="1"/>
  <c r="O38" i="38" s="1"/>
  <c r="L38" i="38"/>
  <c r="K38" i="38"/>
  <c r="J38" i="38"/>
  <c r="I38" i="38"/>
  <c r="H38" i="38"/>
  <c r="G38" i="38"/>
  <c r="F38" i="38"/>
  <c r="E38" i="38"/>
  <c r="D38" i="38"/>
  <c r="N37" i="38"/>
  <c r="O37" i="38"/>
  <c r="M36" i="38"/>
  <c r="M44" i="38" s="1"/>
  <c r="L36" i="38"/>
  <c r="K36" i="38"/>
  <c r="J36" i="38"/>
  <c r="I36" i="38"/>
  <c r="H36" i="38"/>
  <c r="G36" i="38"/>
  <c r="F36" i="38"/>
  <c r="E36" i="38"/>
  <c r="D36" i="38"/>
  <c r="N35" i="38"/>
  <c r="O35" i="38"/>
  <c r="N34" i="38"/>
  <c r="O34" i="38" s="1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N23" i="38"/>
  <c r="O23" i="38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N16" i="38"/>
  <c r="O16" i="38" s="1"/>
  <c r="N15" i="38"/>
  <c r="O15" i="38"/>
  <c r="N14" i="38"/>
  <c r="O14" i="38"/>
  <c r="M13" i="38"/>
  <c r="L13" i="38"/>
  <c r="K13" i="38"/>
  <c r="J13" i="38"/>
  <c r="I13" i="38"/>
  <c r="I44" i="38" s="1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44" i="38" s="1"/>
  <c r="K5" i="38"/>
  <c r="J5" i="38"/>
  <c r="J44" i="38" s="1"/>
  <c r="I5" i="38"/>
  <c r="H5" i="38"/>
  <c r="G5" i="38"/>
  <c r="F5" i="38"/>
  <c r="F44" i="38" s="1"/>
  <c r="E5" i="38"/>
  <c r="D5" i="38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/>
  <c r="M35" i="37"/>
  <c r="L35" i="37"/>
  <c r="K35" i="37"/>
  <c r="J35" i="37"/>
  <c r="J41" i="37" s="1"/>
  <c r="I35" i="37"/>
  <c r="H35" i="37"/>
  <c r="G35" i="37"/>
  <c r="F35" i="37"/>
  <c r="E35" i="37"/>
  <c r="D35" i="37"/>
  <c r="N34" i="37"/>
  <c r="O34" i="37"/>
  <c r="M33" i="37"/>
  <c r="L33" i="37"/>
  <c r="K33" i="37"/>
  <c r="N33" i="37" s="1"/>
  <c r="O33" i="37" s="1"/>
  <c r="K41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/>
  <c r="M18" i="37"/>
  <c r="L18" i="37"/>
  <c r="K18" i="37"/>
  <c r="J18" i="37"/>
  <c r="I18" i="37"/>
  <c r="I41" i="37" s="1"/>
  <c r="H18" i="37"/>
  <c r="G18" i="37"/>
  <c r="F18" i="37"/>
  <c r="E18" i="37"/>
  <c r="D18" i="37"/>
  <c r="N17" i="37"/>
  <c r="O17" i="37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F41" i="37" s="1"/>
  <c r="E5" i="37"/>
  <c r="D5" i="37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/>
  <c r="N39" i="36"/>
  <c r="O39" i="36"/>
  <c r="M38" i="36"/>
  <c r="L38" i="36"/>
  <c r="K38" i="36"/>
  <c r="J38" i="36"/>
  <c r="I38" i="36"/>
  <c r="H38" i="36"/>
  <c r="N38" i="36" s="1"/>
  <c r="O38" i="36" s="1"/>
  <c r="G38" i="36"/>
  <c r="F38" i="36"/>
  <c r="E38" i="36"/>
  <c r="D38" i="36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/>
  <c r="M19" i="36"/>
  <c r="M44" i="36" s="1"/>
  <c r="L19" i="36"/>
  <c r="K19" i="36"/>
  <c r="J19" i="36"/>
  <c r="I19" i="36"/>
  <c r="H19" i="36"/>
  <c r="H44" i="36" s="1"/>
  <c r="G19" i="36"/>
  <c r="G44" i="36" s="1"/>
  <c r="F19" i="36"/>
  <c r="E19" i="36"/>
  <c r="D19" i="36"/>
  <c r="N18" i="36"/>
  <c r="O18" i="36"/>
  <c r="N17" i="36"/>
  <c r="O17" i="36" s="1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L44" i="36" s="1"/>
  <c r="K5" i="36"/>
  <c r="J5" i="36"/>
  <c r="I5" i="36"/>
  <c r="I44" i="36" s="1"/>
  <c r="H5" i="36"/>
  <c r="G5" i="36"/>
  <c r="F5" i="36"/>
  <c r="E5" i="36"/>
  <c r="D5" i="36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/>
  <c r="M36" i="35"/>
  <c r="L36" i="35"/>
  <c r="K36" i="35"/>
  <c r="J36" i="35"/>
  <c r="I36" i="35"/>
  <c r="H36" i="35"/>
  <c r="G36" i="35"/>
  <c r="N36" i="35" s="1"/>
  <c r="O36" i="35" s="1"/>
  <c r="F36" i="35"/>
  <c r="E36" i="35"/>
  <c r="D36" i="35"/>
  <c r="N35" i="35"/>
  <c r="O35" i="35"/>
  <c r="N34" i="35"/>
  <c r="O34" i="35" s="1"/>
  <c r="N33" i="35"/>
  <c r="O33" i="35" s="1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/>
  <c r="N28" i="35"/>
  <c r="O28" i="35"/>
  <c r="N27" i="35"/>
  <c r="O27" i="35" s="1"/>
  <c r="M26" i="35"/>
  <c r="L26" i="35"/>
  <c r="K26" i="35"/>
  <c r="J26" i="35"/>
  <c r="I26" i="35"/>
  <c r="H26" i="35"/>
  <c r="H44" i="35" s="1"/>
  <c r="G26" i="35"/>
  <c r="F26" i="35"/>
  <c r="E26" i="35"/>
  <c r="D26" i="35"/>
  <c r="N25" i="35"/>
  <c r="O25" i="35" s="1"/>
  <c r="N24" i="35"/>
  <c r="O24" i="35"/>
  <c r="N23" i="35"/>
  <c r="O23" i="35" s="1"/>
  <c r="N22" i="35"/>
  <c r="O22" i="35"/>
  <c r="N21" i="35"/>
  <c r="O21" i="35"/>
  <c r="N20" i="35"/>
  <c r="O20" i="35" s="1"/>
  <c r="M19" i="35"/>
  <c r="L19" i="35"/>
  <c r="K19" i="35"/>
  <c r="J19" i="35"/>
  <c r="J44" i="35" s="1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F44" i="35" s="1"/>
  <c r="E13" i="35"/>
  <c r="N13" i="35" s="1"/>
  <c r="O13" i="35" s="1"/>
  <c r="D13" i="35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I44" i="35" s="1"/>
  <c r="H5" i="35"/>
  <c r="G5" i="35"/>
  <c r="F5" i="35"/>
  <c r="E5" i="35"/>
  <c r="E44" i="35" s="1"/>
  <c r="D5" i="35"/>
  <c r="N41" i="34"/>
  <c r="O41" i="34"/>
  <c r="N40" i="34"/>
  <c r="O40" i="34"/>
  <c r="M39" i="34"/>
  <c r="L39" i="34"/>
  <c r="K39" i="34"/>
  <c r="J39" i="34"/>
  <c r="I39" i="34"/>
  <c r="H39" i="34"/>
  <c r="G39" i="34"/>
  <c r="N39" i="34" s="1"/>
  <c r="O39" i="34" s="1"/>
  <c r="F39" i="34"/>
  <c r="E39" i="34"/>
  <c r="D39" i="34"/>
  <c r="N38" i="34"/>
  <c r="O38" i="34" s="1"/>
  <c r="N37" i="34"/>
  <c r="O37" i="34"/>
  <c r="N36" i="34"/>
  <c r="O36" i="34"/>
  <c r="M35" i="34"/>
  <c r="N35" i="34" s="1"/>
  <c r="O35" i="34" s="1"/>
  <c r="L35" i="34"/>
  <c r="K35" i="34"/>
  <c r="J35" i="34"/>
  <c r="I35" i="34"/>
  <c r="H35" i="34"/>
  <c r="G35" i="34"/>
  <c r="F35" i="34"/>
  <c r="E35" i="34"/>
  <c r="D35" i="34"/>
  <c r="N34" i="34"/>
  <c r="O34" i="34"/>
  <c r="M33" i="34"/>
  <c r="L33" i="34"/>
  <c r="K33" i="34"/>
  <c r="J33" i="34"/>
  <c r="I33" i="34"/>
  <c r="H33" i="34"/>
  <c r="G33" i="34"/>
  <c r="F33" i="34"/>
  <c r="E33" i="34"/>
  <c r="E42" i="34" s="1"/>
  <c r="D33" i="34"/>
  <c r="N32" i="34"/>
  <c r="O32" i="34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N28" i="34" s="1"/>
  <c r="O28" i="34" s="1"/>
  <c r="F28" i="34"/>
  <c r="E28" i="34"/>
  <c r="D28" i="34"/>
  <c r="N27" i="34"/>
  <c r="O27" i="34" s="1"/>
  <c r="N26" i="34"/>
  <c r="O26" i="34"/>
  <c r="N25" i="34"/>
  <c r="O25" i="34"/>
  <c r="N24" i="34"/>
  <c r="O24" i="34" s="1"/>
  <c r="M23" i="34"/>
  <c r="L23" i="34"/>
  <c r="K23" i="34"/>
  <c r="J23" i="34"/>
  <c r="J42" i="34" s="1"/>
  <c r="I23" i="34"/>
  <c r="H23" i="34"/>
  <c r="G23" i="34"/>
  <c r="F23" i="34"/>
  <c r="E23" i="34"/>
  <c r="D23" i="34"/>
  <c r="N22" i="34"/>
  <c r="O22" i="34" s="1"/>
  <c r="N21" i="34"/>
  <c r="O21" i="34"/>
  <c r="N20" i="34"/>
  <c r="O20" i="34" s="1"/>
  <c r="N19" i="34"/>
  <c r="O19" i="34"/>
  <c r="N18" i="34"/>
  <c r="O18" i="34"/>
  <c r="M17" i="34"/>
  <c r="L17" i="34"/>
  <c r="K17" i="34"/>
  <c r="J17" i="34"/>
  <c r="I17" i="34"/>
  <c r="H17" i="34"/>
  <c r="H42" i="34" s="1"/>
  <c r="G17" i="34"/>
  <c r="F17" i="34"/>
  <c r="E17" i="34"/>
  <c r="D17" i="34"/>
  <c r="N16" i="34"/>
  <c r="O16" i="34"/>
  <c r="N15" i="34"/>
  <c r="O15" i="34"/>
  <c r="N14" i="34"/>
  <c r="O14" i="34" s="1"/>
  <c r="M13" i="34"/>
  <c r="L13" i="34"/>
  <c r="K13" i="34"/>
  <c r="J13" i="34"/>
  <c r="I13" i="34"/>
  <c r="I42" i="34" s="1"/>
  <c r="H13" i="34"/>
  <c r="G13" i="34"/>
  <c r="F13" i="34"/>
  <c r="E13" i="34"/>
  <c r="D13" i="34"/>
  <c r="N12" i="34"/>
  <c r="O12" i="34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K42" i="34" s="1"/>
  <c r="J5" i="34"/>
  <c r="I5" i="34"/>
  <c r="H5" i="34"/>
  <c r="G5" i="34"/>
  <c r="F5" i="34"/>
  <c r="F42" i="34" s="1"/>
  <c r="E5" i="34"/>
  <c r="D5" i="34"/>
  <c r="N5" i="34" s="1"/>
  <c r="O5" i="34" s="1"/>
  <c r="E39" i="33"/>
  <c r="F39" i="33"/>
  <c r="G39" i="33"/>
  <c r="H39" i="33"/>
  <c r="I39" i="33"/>
  <c r="J39" i="33"/>
  <c r="K39" i="33"/>
  <c r="L39" i="33"/>
  <c r="M39" i="33"/>
  <c r="D39" i="33"/>
  <c r="E35" i="33"/>
  <c r="F35" i="33"/>
  <c r="G35" i="33"/>
  <c r="H35" i="33"/>
  <c r="I35" i="33"/>
  <c r="J35" i="33"/>
  <c r="K35" i="33"/>
  <c r="L35" i="33"/>
  <c r="M35" i="33"/>
  <c r="E33" i="33"/>
  <c r="F33" i="33"/>
  <c r="G33" i="33"/>
  <c r="N33" i="33" s="1"/>
  <c r="O33" i="33" s="1"/>
  <c r="H33" i="33"/>
  <c r="I33" i="33"/>
  <c r="J33" i="33"/>
  <c r="K33" i="33"/>
  <c r="L33" i="33"/>
  <c r="M33" i="33"/>
  <c r="E28" i="33"/>
  <c r="F28" i="33"/>
  <c r="G28" i="33"/>
  <c r="H28" i="33"/>
  <c r="I28" i="33"/>
  <c r="J28" i="33"/>
  <c r="K28" i="33"/>
  <c r="L28" i="33"/>
  <c r="M28" i="33"/>
  <c r="E23" i="33"/>
  <c r="F23" i="33"/>
  <c r="G23" i="33"/>
  <c r="H23" i="33"/>
  <c r="I23" i="33"/>
  <c r="J23" i="33"/>
  <c r="K23" i="33"/>
  <c r="L23" i="33"/>
  <c r="M23" i="33"/>
  <c r="E18" i="33"/>
  <c r="F18" i="33"/>
  <c r="G18" i="33"/>
  <c r="H18" i="33"/>
  <c r="H42" i="33" s="1"/>
  <c r="I18" i="33"/>
  <c r="J18" i="33"/>
  <c r="K18" i="33"/>
  <c r="L18" i="33"/>
  <c r="M18" i="33"/>
  <c r="M42" i="33" s="1"/>
  <c r="E13" i="33"/>
  <c r="F13" i="33"/>
  <c r="G13" i="33"/>
  <c r="G42" i="33" s="1"/>
  <c r="H13" i="33"/>
  <c r="I13" i="33"/>
  <c r="J13" i="33"/>
  <c r="K13" i="33"/>
  <c r="L13" i="33"/>
  <c r="M13" i="33"/>
  <c r="E5" i="33"/>
  <c r="F5" i="33"/>
  <c r="F42" i="33" s="1"/>
  <c r="G5" i="33"/>
  <c r="H5" i="33"/>
  <c r="I5" i="33"/>
  <c r="J5" i="33"/>
  <c r="K5" i="33"/>
  <c r="K42" i="33"/>
  <c r="L5" i="33"/>
  <c r="M5" i="33"/>
  <c r="D35" i="33"/>
  <c r="D33" i="33"/>
  <c r="D23" i="33"/>
  <c r="D18" i="33"/>
  <c r="D13" i="33"/>
  <c r="D5" i="33"/>
  <c r="N41" i="33"/>
  <c r="O41" i="33" s="1"/>
  <c r="N40" i="33"/>
  <c r="O40" i="33"/>
  <c r="N34" i="33"/>
  <c r="O34" i="33" s="1"/>
  <c r="N36" i="33"/>
  <c r="O36" i="33"/>
  <c r="N37" i="33"/>
  <c r="O37" i="33"/>
  <c r="N38" i="33"/>
  <c r="O38" i="33" s="1"/>
  <c r="D28" i="33"/>
  <c r="N28" i="33" s="1"/>
  <c r="O28" i="33" s="1"/>
  <c r="N30" i="33"/>
  <c r="O30" i="33"/>
  <c r="N31" i="33"/>
  <c r="O31" i="33"/>
  <c r="N32" i="33"/>
  <c r="O32" i="33" s="1"/>
  <c r="N29" i="33"/>
  <c r="O29" i="33"/>
  <c r="N25" i="33"/>
  <c r="O25" i="33"/>
  <c r="N26" i="33"/>
  <c r="O26" i="33" s="1"/>
  <c r="N27" i="33"/>
  <c r="O27" i="33"/>
  <c r="N24" i="33"/>
  <c r="O24" i="33"/>
  <c r="N15" i="33"/>
  <c r="O15" i="33" s="1"/>
  <c r="N16" i="33"/>
  <c r="O16" i="33"/>
  <c r="N17" i="33"/>
  <c r="O17" i="33"/>
  <c r="N7" i="33"/>
  <c r="O7" i="33" s="1"/>
  <c r="N8" i="33"/>
  <c r="O8" i="33"/>
  <c r="N9" i="33"/>
  <c r="O9" i="33"/>
  <c r="N10" i="33"/>
  <c r="O10" i="33" s="1"/>
  <c r="N11" i="33"/>
  <c r="O11" i="33"/>
  <c r="N12" i="33"/>
  <c r="O12" i="33"/>
  <c r="N6" i="33"/>
  <c r="O6" i="33" s="1"/>
  <c r="N19" i="33"/>
  <c r="O19" i="33"/>
  <c r="N20" i="33"/>
  <c r="O20" i="33"/>
  <c r="N21" i="33"/>
  <c r="O21" i="33" s="1"/>
  <c r="N22" i="33"/>
  <c r="O22" i="33"/>
  <c r="N14" i="33"/>
  <c r="O14" i="33"/>
  <c r="L44" i="35"/>
  <c r="N26" i="35"/>
  <c r="O26" i="35" s="1"/>
  <c r="K44" i="36"/>
  <c r="J44" i="36"/>
  <c r="N42" i="36"/>
  <c r="O42" i="36" s="1"/>
  <c r="E44" i="36"/>
  <c r="N13" i="36"/>
  <c r="O13" i="36" s="1"/>
  <c r="L41" i="37"/>
  <c r="M41" i="37"/>
  <c r="N23" i="37"/>
  <c r="O23" i="37"/>
  <c r="E41" i="37"/>
  <c r="N13" i="37"/>
  <c r="O13" i="37" s="1"/>
  <c r="N26" i="38"/>
  <c r="O26" i="38" s="1"/>
  <c r="N31" i="36"/>
  <c r="O31" i="36" s="1"/>
  <c r="D42" i="34"/>
  <c r="D44" i="38"/>
  <c r="N13" i="39"/>
  <c r="O13" i="39" s="1"/>
  <c r="N24" i="39"/>
  <c r="O24" i="39" s="1"/>
  <c r="O23" i="40"/>
  <c r="N18" i="40"/>
  <c r="O18" i="40" s="1"/>
  <c r="G40" i="40"/>
  <c r="K40" i="40"/>
  <c r="M40" i="40"/>
  <c r="M42" i="34"/>
  <c r="G44" i="35"/>
  <c r="F44" i="36"/>
  <c r="L42" i="34"/>
  <c r="N26" i="41"/>
  <c r="O26" i="41" s="1"/>
  <c r="N18" i="41"/>
  <c r="O18" i="41" s="1"/>
  <c r="N33" i="42"/>
  <c r="O33" i="42"/>
  <c r="N26" i="42"/>
  <c r="O26" i="42" s="1"/>
  <c r="N23" i="42"/>
  <c r="O23" i="42"/>
  <c r="N13" i="42"/>
  <c r="O13" i="42" s="1"/>
  <c r="N5" i="42"/>
  <c r="O5" i="42" s="1"/>
  <c r="N33" i="43"/>
  <c r="O33" i="43" s="1"/>
  <c r="N29" i="43"/>
  <c r="O29" i="43"/>
  <c r="N23" i="43"/>
  <c r="O23" i="43" s="1"/>
  <c r="N5" i="43"/>
  <c r="O5" i="43" s="1"/>
  <c r="O33" i="44"/>
  <c r="N29" i="44"/>
  <c r="O29" i="44" s="1"/>
  <c r="N18" i="44"/>
  <c r="O18" i="44" s="1"/>
  <c r="N13" i="44"/>
  <c r="O13" i="44"/>
  <c r="N24" i="45"/>
  <c r="O24" i="45" s="1"/>
  <c r="N18" i="45"/>
  <c r="O18" i="45" s="1"/>
  <c r="N13" i="45"/>
  <c r="O13" i="45" s="1"/>
  <c r="N34" i="46"/>
  <c r="O34" i="46" s="1"/>
  <c r="N30" i="46"/>
  <c r="O30" i="46" s="1"/>
  <c r="N27" i="46"/>
  <c r="O27" i="46" s="1"/>
  <c r="N24" i="46"/>
  <c r="O24" i="46" s="1"/>
  <c r="N18" i="46"/>
  <c r="O18" i="46"/>
  <c r="N5" i="46"/>
  <c r="O5" i="46" s="1"/>
  <c r="O34" i="47"/>
  <c r="P34" i="47" s="1"/>
  <c r="O30" i="47"/>
  <c r="P30" i="47" s="1"/>
  <c r="O18" i="47"/>
  <c r="P18" i="47"/>
  <c r="O13" i="47"/>
  <c r="P13" i="47" s="1"/>
  <c r="O5" i="47"/>
  <c r="P5" i="47" s="1"/>
  <c r="O36" i="48" l="1"/>
  <c r="P36" i="48" s="1"/>
  <c r="N33" i="41"/>
  <c r="O33" i="41" s="1"/>
  <c r="N35" i="37"/>
  <c r="O35" i="37" s="1"/>
  <c r="N36" i="36"/>
  <c r="O36" i="36" s="1"/>
  <c r="N39" i="37"/>
  <c r="O39" i="37" s="1"/>
  <c r="N18" i="39"/>
  <c r="O18" i="39" s="1"/>
  <c r="N38" i="40"/>
  <c r="O38" i="40" s="1"/>
  <c r="E35" i="41"/>
  <c r="N35" i="41" s="1"/>
  <c r="O35" i="41" s="1"/>
  <c r="N5" i="41"/>
  <c r="O5" i="41" s="1"/>
  <c r="K35" i="43"/>
  <c r="E37" i="45"/>
  <c r="L37" i="45"/>
  <c r="D44" i="35"/>
  <c r="N31" i="35"/>
  <c r="O31" i="35" s="1"/>
  <c r="N28" i="37"/>
  <c r="O28" i="37" s="1"/>
  <c r="N31" i="38"/>
  <c r="O31" i="38" s="1"/>
  <c r="M35" i="43"/>
  <c r="N23" i="44"/>
  <c r="O23" i="44" s="1"/>
  <c r="G42" i="34"/>
  <c r="N42" i="34" s="1"/>
  <c r="O42" i="34" s="1"/>
  <c r="E36" i="47"/>
  <c r="O36" i="47" s="1"/>
  <c r="P36" i="47" s="1"/>
  <c r="N27" i="45"/>
  <c r="O27" i="45" s="1"/>
  <c r="N36" i="38"/>
  <c r="O36" i="38" s="1"/>
  <c r="N23" i="33"/>
  <c r="O23" i="33" s="1"/>
  <c r="G41" i="37"/>
  <c r="J40" i="40"/>
  <c r="K35" i="42"/>
  <c r="N35" i="42" s="1"/>
  <c r="O35" i="42" s="1"/>
  <c r="G37" i="46"/>
  <c r="N37" i="46" s="1"/>
  <c r="O37" i="46" s="1"/>
  <c r="N19" i="36"/>
  <c r="O19" i="36" s="1"/>
  <c r="N19" i="35"/>
  <c r="O19" i="35" s="1"/>
  <c r="E40" i="40"/>
  <c r="N40" i="40" s="1"/>
  <c r="O40" i="40" s="1"/>
  <c r="N27" i="40"/>
  <c r="O27" i="40" s="1"/>
  <c r="N23" i="41"/>
  <c r="O23" i="41" s="1"/>
  <c r="L35" i="42"/>
  <c r="N29" i="42"/>
  <c r="O29" i="42" s="1"/>
  <c r="H37" i="46"/>
  <c r="N5" i="35"/>
  <c r="O5" i="35" s="1"/>
  <c r="N33" i="34"/>
  <c r="O33" i="34" s="1"/>
  <c r="N38" i="35"/>
  <c r="O38" i="35" s="1"/>
  <c r="N26" i="36"/>
  <c r="O26" i="36" s="1"/>
  <c r="F40" i="40"/>
  <c r="E35" i="43"/>
  <c r="G35" i="44"/>
  <c r="K37" i="45"/>
  <c r="F36" i="47"/>
  <c r="N17" i="34"/>
  <c r="O17" i="34" s="1"/>
  <c r="L42" i="33"/>
  <c r="N39" i="33"/>
  <c r="O39" i="33" s="1"/>
  <c r="N18" i="33"/>
  <c r="O18" i="33" s="1"/>
  <c r="K44" i="38"/>
  <c r="N19" i="38"/>
  <c r="O19" i="38" s="1"/>
  <c r="F35" i="43"/>
  <c r="H35" i="44"/>
  <c r="N13" i="34"/>
  <c r="O13" i="34" s="1"/>
  <c r="K44" i="35"/>
  <c r="D44" i="36"/>
  <c r="N44" i="36" s="1"/>
  <c r="O44" i="36" s="1"/>
  <c r="N5" i="36"/>
  <c r="O5" i="36" s="1"/>
  <c r="N18" i="37"/>
  <c r="O18" i="37" s="1"/>
  <c r="H41" i="37"/>
  <c r="G38" i="39"/>
  <c r="N38" i="39" s="1"/>
  <c r="O38" i="39" s="1"/>
  <c r="M35" i="41"/>
  <c r="I40" i="40"/>
  <c r="D42" i="33"/>
  <c r="N5" i="33"/>
  <c r="O5" i="33" s="1"/>
  <c r="J35" i="44"/>
  <c r="D41" i="37"/>
  <c r="N41" i="37" s="1"/>
  <c r="O41" i="37" s="1"/>
  <c r="N5" i="37"/>
  <c r="O5" i="37" s="1"/>
  <c r="J42" i="33"/>
  <c r="N23" i="34"/>
  <c r="O23" i="34" s="1"/>
  <c r="N5" i="45"/>
  <c r="O5" i="45" s="1"/>
  <c r="N13" i="33"/>
  <c r="O13" i="33" s="1"/>
  <c r="I42" i="33"/>
  <c r="E42" i="33"/>
  <c r="N35" i="33"/>
  <c r="O35" i="33" s="1"/>
  <c r="M44" i="35"/>
  <c r="N5" i="38"/>
  <c r="O5" i="38" s="1"/>
  <c r="E44" i="38"/>
  <c r="N44" i="38" s="1"/>
  <c r="O44" i="38" s="1"/>
  <c r="H44" i="38"/>
  <c r="N13" i="38"/>
  <c r="O13" i="38" s="1"/>
  <c r="G44" i="38"/>
  <c r="N32" i="39"/>
  <c r="O32" i="39" s="1"/>
  <c r="N18" i="42"/>
  <c r="O18" i="42" s="1"/>
  <c r="K35" i="44"/>
  <c r="N5" i="44"/>
  <c r="O5" i="44" s="1"/>
  <c r="D35" i="44"/>
  <c r="M37" i="46"/>
  <c r="J36" i="47"/>
  <c r="D35" i="43"/>
  <c r="N26" i="43"/>
  <c r="O26" i="43" s="1"/>
  <c r="L35" i="44"/>
  <c r="N35" i="43" l="1"/>
  <c r="O35" i="43" s="1"/>
  <c r="N42" i="33"/>
  <c r="O42" i="33" s="1"/>
  <c r="N44" i="35"/>
  <c r="O44" i="35" s="1"/>
  <c r="N37" i="45"/>
  <c r="O37" i="45" s="1"/>
  <c r="N35" i="44"/>
  <c r="O35" i="44" s="1"/>
</calcChain>
</file>

<file path=xl/sharedStrings.xml><?xml version="1.0" encoding="utf-8"?>
<sst xmlns="http://schemas.openxmlformats.org/spreadsheetml/2006/main" count="932" uniqueCount="110">
  <si>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</si>
  <si>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</si>
  <si>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</si>
  <si>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</si>
  <si>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</si>
  <si>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</si>
  <si>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</si>
  <si>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</si>
  <si>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</si>
  <si>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</si>
  <si>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</si>
  <si>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</si>
  <si>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</si>
  <si>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</si>
  <si>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</si>
  <si>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</si>
  <si>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</si>
  <si>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</si>
  <si>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</si>
  <si>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</si>
  <si>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</si>
  <si>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</si>
  <si>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</si>
  <si>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</si>
  <si>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</si>
  <si>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</si>
  <si>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</si>
  <si>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</si>
  <si>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</si>
  <si>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</si>
  <si>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</si>
  <si>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</si>
  <si>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</si>
  <si>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</si>
  <si>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</si>
  <si>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</si>
  <si>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</si>
  <si>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</si>
  <si>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</si>
  <si>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</si>
  <si>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</si>
  <si>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</si>
  <si>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</si>
  <si>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</si>
  <si>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</si>
  <si>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</si>
  <si>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</si>
  <si>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</si>
  <si>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</si>
  <si>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</si>
  <si>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Cultural Services</t>
  </si>
  <si>
    <t>Special Recreation Facilities</t>
  </si>
  <si>
    <t>Inter-Fund Group Transfers Out</t>
  </si>
  <si>
    <t>Payment to Refunded Bond Escrow Agent</t>
  </si>
  <si>
    <t>Other Uses and Non-Operating</t>
  </si>
  <si>
    <t>2009 Municipal Population:</t>
  </si>
  <si>
    <t>Orlando Expenditures Reported by Account Code and Fund Type</t>
  </si>
  <si>
    <t>Local Fiscal Year Ended September 30, 2010</t>
  </si>
  <si>
    <t>Pension Benefits</t>
  </si>
  <si>
    <t>Conservation and Resource Management</t>
  </si>
  <si>
    <t>Special Items (Loss)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</si>
  <si>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</si>
  <si>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</si>
  <si>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</si>
  <si>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Ambulance and Rescue Services</t>
  </si>
  <si>
    <t>Electric Utility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</si>
  <si>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</si>
  <si>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</si>
  <si>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</si>
  <si>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</si>
  <si>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</si>
  <si>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</si>
  <si>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</si>
  <si>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</si>
  <si>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Non-Court Information Systems</t>
  </si>
  <si>
    <t>Other General Government</t>
  </si>
  <si>
    <t>Garbage / Solid Waste</t>
  </si>
  <si>
    <t>Flood Control / Stormwater Control</t>
  </si>
  <si>
    <t>Road / Street Facilities</t>
  </si>
  <si>
    <t>Mass Transit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</si>
  <si>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</si>
  <si>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</si>
  <si>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</si>
  <si>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</si>
  <si>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</si>
  <si>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</si>
  <si>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</si>
  <si>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</si>
  <si>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</si>
  <si>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</si>
  <si>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</si>
  <si>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</si>
  <si>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</si>
  <si>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</si>
  <si>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</si>
  <si>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</si>
  <si>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Conservation / Resource Management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</si>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</sst>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139440028</v>
      </c>
      <c r="E5" s="26">
        <f>SUM(E6:E12)</f>
        <v>114364047</v>
      </c>
      <c r="F5" s="26">
        <f>SUM(F6:F12)</f>
        <v>0</v>
      </c>
      <c r="G5" s="26">
        <f>SUM(G6:G12)</f>
        <v>16068004</v>
      </c>
      <c r="H5" s="26">
        <f>SUM(H6:H12)</f>
        <v>0</v>
      </c>
      <c r="I5" s="26">
        <f>SUM(I6:I12)</f>
        <v>0</v>
      </c>
      <c r="J5" s="26">
        <f>SUM(J6:J12)</f>
        <v>153165035</v>
      </c>
      <c r="K5" s="26">
        <f>SUM(K6:K12)</f>
        <v>163443182</v>
      </c>
      <c r="L5" s="26">
        <f>SUM(L6:L12)</f>
        <v>0</v>
      </c>
      <c r="M5" s="26">
        <f>SUM(M6:M12)</f>
        <v>1051090</v>
      </c>
      <c r="N5" s="26">
        <f>SUM(N6:N12)</f>
        <v>0</v>
      </c>
      <c r="O5" s="27">
        <f>SUM(D5:N5)</f>
        <v>587531386</v>
      </c>
      <c r="P5" s="32">
        <f>(O5/P$38)</f>
        <v>1796.7980048197487</v>
      </c>
      <c r="Q5" s="6"/>
    </row>
    <row r="6" spans="1:134">
      <c r="A6" s="12"/>
      <c r="B6" s="44">
        <v>512</v>
      </c>
      <c r="C6" s="20" t="s">
        <v>20</v>
      </c>
      <c r="D6" s="46">
        <v>25347929</v>
      </c>
      <c r="E6" s="46">
        <v>717522</v>
      </c>
      <c r="F6" s="46">
        <v>0</v>
      </c>
      <c r="G6" s="46">
        <v>669163</v>
      </c>
      <c r="H6" s="46">
        <v>0</v>
      </c>
      <c r="I6" s="46">
        <v>0</v>
      </c>
      <c r="J6" s="46">
        <v>81036951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2" si="0">SUM(D6:N6)</f>
        <v>107771565</v>
      </c>
      <c r="P6" s="47">
        <f>(O6/P$38)</f>
        <v>329.58874637601377</v>
      </c>
      <c r="Q6" s="9"/>
    </row>
    <row r="7" spans="1:134">
      <c r="A7" s="12"/>
      <c r="B7" s="44">
        <v>513</v>
      </c>
      <c r="C7" s="20" t="s">
        <v>21</v>
      </c>
      <c r="D7" s="46">
        <v>17652822</v>
      </c>
      <c r="E7" s="46">
        <v>0</v>
      </c>
      <c r="F7" s="46">
        <v>0</v>
      </c>
      <c r="G7" s="46">
        <v>2545663</v>
      </c>
      <c r="H7" s="46">
        <v>0</v>
      </c>
      <c r="I7" s="46">
        <v>0</v>
      </c>
      <c r="J7" s="46">
        <v>0</v>
      </c>
      <c r="K7" s="46">
        <v>7489717</v>
      </c>
      <c r="L7" s="46">
        <v>0</v>
      </c>
      <c r="M7" s="46">
        <v>0</v>
      </c>
      <c r="N7" s="46">
        <v>0</v>
      </c>
      <c r="O7" s="46">
        <f t="shared" si="0"/>
        <v>27688202</v>
      </c>
      <c r="P7" s="47">
        <f>(O7/P$38)</f>
        <v>84.676508006410018</v>
      </c>
      <c r="Q7" s="9"/>
    </row>
    <row r="8" spans="1:134">
      <c r="A8" s="12"/>
      <c r="B8" s="44">
        <v>514</v>
      </c>
      <c r="C8" s="20" t="s">
        <v>22</v>
      </c>
      <c r="D8" s="46">
        <v>5805006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5805006</v>
      </c>
      <c r="P8" s="47">
        <f>(O8/P$38)</f>
        <v>17.752963411501341</v>
      </c>
      <c r="Q8" s="9"/>
    </row>
    <row r="9" spans="1:134">
      <c r="A9" s="12"/>
      <c r="B9" s="44">
        <v>515</v>
      </c>
      <c r="C9" s="20" t="s">
        <v>23</v>
      </c>
      <c r="D9" s="46">
        <v>3084465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3084465</v>
      </c>
      <c r="P9" s="47">
        <f>(O9/P$38)</f>
        <v>9.4329608425997282</v>
      </c>
      <c r="Q9" s="9"/>
    </row>
    <row r="10" spans="1:134">
      <c r="A10" s="12"/>
      <c r="B10" s="44">
        <v>516</v>
      </c>
      <c r="C10" s="20" t="s">
        <v>74</v>
      </c>
      <c r="D10" s="46">
        <v>33406223</v>
      </c>
      <c r="E10" s="46">
        <v>0</v>
      </c>
      <c r="F10" s="46">
        <v>0</v>
      </c>
      <c r="G10" s="46">
        <v>6704991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40111214</v>
      </c>
      <c r="P10" s="47">
        <f>(O10/P$38)</f>
        <v>122.66876460298238</v>
      </c>
      <c r="Q10" s="9"/>
    </row>
    <row r="11" spans="1:134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155953465</v>
      </c>
      <c r="L11" s="46">
        <v>0</v>
      </c>
      <c r="M11" s="46">
        <v>0</v>
      </c>
      <c r="N11" s="46">
        <v>0</v>
      </c>
      <c r="O11" s="46">
        <f t="shared" si="0"/>
        <v>155953465</v>
      </c>
      <c r="P11" s="47">
        <f>(O11/P$38)</f>
        <v>476.93941367878944</v>
      </c>
      <c r="Q11" s="9"/>
    </row>
    <row r="12" spans="1:134">
      <c r="A12" s="12"/>
      <c r="B12" s="44">
        <v>519</v>
      </c>
      <c r="C12" s="20" t="s">
        <v>25</v>
      </c>
      <c r="D12" s="46">
        <v>54143583</v>
      </c>
      <c r="E12" s="46">
        <v>113646525</v>
      </c>
      <c r="F12" s="46">
        <v>0</v>
      </c>
      <c r="G12" s="46">
        <v>6148187</v>
      </c>
      <c r="H12" s="46">
        <v>0</v>
      </c>
      <c r="I12" s="46">
        <v>0</v>
      </c>
      <c r="J12" s="46">
        <v>72128084</v>
      </c>
      <c r="K12" s="46">
        <v>0</v>
      </c>
      <c r="L12" s="46">
        <v>0</v>
      </c>
      <c r="M12" s="46">
        <v>1051090</v>
      </c>
      <c r="N12" s="46">
        <v>0</v>
      </c>
      <c r="O12" s="46">
        <f t="shared" si="0"/>
        <v>247117469</v>
      </c>
      <c r="P12" s="47">
        <f>(O12/P$38)</f>
        <v>755.73864790145205</v>
      </c>
      <c r="Q12" s="9"/>
    </row>
    <row r="13" spans="1:134" ht="15.75">
      <c r="A13" s="28" t="s">
        <v>26</v>
      </c>
      <c r="B13" s="29"/>
      <c r="C13" s="30"/>
      <c r="D13" s="31">
        <f>SUM(D14:D17)</f>
        <v>330889276</v>
      </c>
      <c r="E13" s="31">
        <f>SUM(E14:E17)</f>
        <v>37269034</v>
      </c>
      <c r="F13" s="31">
        <f>SUM(F14:F17)</f>
        <v>0</v>
      </c>
      <c r="G13" s="31">
        <f>SUM(G14:G17)</f>
        <v>6580572</v>
      </c>
      <c r="H13" s="31">
        <f>SUM(H14:H17)</f>
        <v>0</v>
      </c>
      <c r="I13" s="31">
        <f>SUM(I14:I17)</f>
        <v>0</v>
      </c>
      <c r="J13" s="31">
        <f>SUM(J14:J17)</f>
        <v>0</v>
      </c>
      <c r="K13" s="31">
        <f>SUM(K14:K17)</f>
        <v>0</v>
      </c>
      <c r="L13" s="31">
        <f>SUM(L14:L17)</f>
        <v>0</v>
      </c>
      <c r="M13" s="31">
        <f>SUM(M14:M17)</f>
        <v>0</v>
      </c>
      <c r="N13" s="31">
        <f>SUM(N14:N17)</f>
        <v>0</v>
      </c>
      <c r="O13" s="42">
        <f>SUM(D13:N13)</f>
        <v>374738882</v>
      </c>
      <c r="P13" s="43">
        <f>(O13/P$38)</f>
        <v>1146.0325210711096</v>
      </c>
      <c r="Q13" s="10"/>
    </row>
    <row r="14" spans="1:134">
      <c r="A14" s="12"/>
      <c r="B14" s="44">
        <v>521</v>
      </c>
      <c r="C14" s="20" t="s">
        <v>27</v>
      </c>
      <c r="D14" s="46">
        <v>189837781</v>
      </c>
      <c r="E14" s="46">
        <v>19465009</v>
      </c>
      <c r="F14" s="46">
        <v>0</v>
      </c>
      <c r="G14" s="46">
        <v>2734721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212037511</v>
      </c>
      <c r="P14" s="47">
        <f>(O14/P$38)</f>
        <v>648.45655192239474</v>
      </c>
      <c r="Q14" s="9"/>
    </row>
    <row r="15" spans="1:134">
      <c r="A15" s="12"/>
      <c r="B15" s="44">
        <v>522</v>
      </c>
      <c r="C15" s="20" t="s">
        <v>28</v>
      </c>
      <c r="D15" s="46">
        <v>133084887</v>
      </c>
      <c r="E15" s="46">
        <v>209428</v>
      </c>
      <c r="F15" s="46">
        <v>0</v>
      </c>
      <c r="G15" s="46">
        <v>3845851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1">SUM(D15:N15)</f>
        <v>137140166</v>
      </c>
      <c r="P15" s="47">
        <f>(O15/P$38)</f>
        <v>419.40427783282564</v>
      </c>
      <c r="Q15" s="9"/>
    </row>
    <row r="16" spans="1:134">
      <c r="A16" s="12"/>
      <c r="B16" s="44">
        <v>524</v>
      </c>
      <c r="C16" s="20" t="s">
        <v>29</v>
      </c>
      <c r="D16" s="46">
        <v>2731006</v>
      </c>
      <c r="E16" s="46">
        <v>17399187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20130193</v>
      </c>
      <c r="P16" s="47">
        <f>(O16/P$38)</f>
        <v>61.562482415256831</v>
      </c>
      <c r="Q16" s="9"/>
    </row>
    <row r="17" spans="1:17">
      <c r="A17" s="12"/>
      <c r="B17" s="44">
        <v>529</v>
      </c>
      <c r="C17" s="20" t="s">
        <v>30</v>
      </c>
      <c r="D17" s="46">
        <v>5235602</v>
      </c>
      <c r="E17" s="46">
        <v>195410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5431012</v>
      </c>
      <c r="P17" s="47">
        <f>(O17/P$38)</f>
        <v>16.609208900632439</v>
      </c>
      <c r="Q17" s="9"/>
    </row>
    <row r="18" spans="1:17" ht="15.75">
      <c r="A18" s="28" t="s">
        <v>31</v>
      </c>
      <c r="B18" s="29"/>
      <c r="C18" s="30"/>
      <c r="D18" s="31">
        <f>SUM(D19:D23)</f>
        <v>8994548</v>
      </c>
      <c r="E18" s="31">
        <f>SUM(E19:E23)</f>
        <v>7814866</v>
      </c>
      <c r="F18" s="31">
        <f>SUM(F19:F23)</f>
        <v>0</v>
      </c>
      <c r="G18" s="31">
        <f>SUM(G19:G23)</f>
        <v>22997352</v>
      </c>
      <c r="H18" s="31">
        <f>SUM(H19:H23)</f>
        <v>0</v>
      </c>
      <c r="I18" s="31">
        <f>SUM(I19:I23)</f>
        <v>210842304</v>
      </c>
      <c r="J18" s="31">
        <f>SUM(J19:J23)</f>
        <v>32360670</v>
      </c>
      <c r="K18" s="31">
        <f>SUM(K19:K23)</f>
        <v>0</v>
      </c>
      <c r="L18" s="31">
        <f>SUM(L19:L23)</f>
        <v>0</v>
      </c>
      <c r="M18" s="31">
        <f>SUM(M19:M23)</f>
        <v>0</v>
      </c>
      <c r="N18" s="31">
        <f>SUM(N19:N23)</f>
        <v>0</v>
      </c>
      <c r="O18" s="42">
        <f>SUM(D18:N18)</f>
        <v>283009740</v>
      </c>
      <c r="P18" s="43">
        <f>(O18/P$38)</f>
        <v>865.50497265954709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97354</v>
      </c>
      <c r="F19" s="46">
        <v>0</v>
      </c>
      <c r="G19" s="46">
        <v>0</v>
      </c>
      <c r="H19" s="46">
        <v>0</v>
      </c>
      <c r="I19" s="46">
        <v>43848955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3" si="2">SUM(D19:N19)</f>
        <v>43946309</v>
      </c>
      <c r="P19" s="47">
        <f>(O19/P$38)</f>
        <v>134.39731427452995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134875780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134875780</v>
      </c>
      <c r="P20" s="47">
        <f>(O20/P$38)</f>
        <v>412.47929587630125</v>
      </c>
      <c r="Q20" s="9"/>
    </row>
    <row r="21" spans="1:17">
      <c r="A21" s="12"/>
      <c r="B21" s="44">
        <v>537</v>
      </c>
      <c r="C21" s="20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275</v>
      </c>
      <c r="P21" s="47">
        <f>(O21/P$38)</f>
        <v>8.4100945600450172E-4</v>
      </c>
      <c r="Q21" s="9"/>
    </row>
    <row r="22" spans="1:17">
      <c r="A22" s="12"/>
      <c r="B22" s="44">
        <v>538</v>
      </c>
      <c r="C22" s="20" t="s">
        <v>34</v>
      </c>
      <c r="D22" s="46">
        <v>6755465</v>
      </c>
      <c r="E22" s="46">
        <v>3595950</v>
      </c>
      <c r="F22" s="46">
        <v>0</v>
      </c>
      <c r="G22" s="46">
        <v>4101886</v>
      </c>
      <c r="H22" s="46">
        <v>0</v>
      </c>
      <c r="I22" s="46">
        <v>32117294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46570595</v>
      </c>
      <c r="P22" s="47">
        <f>(O22/P$38)</f>
        <v>142.42294824274896</v>
      </c>
      <c r="Q22" s="9"/>
    </row>
    <row r="23" spans="1:17">
      <c r="A23" s="12"/>
      <c r="B23" s="44">
        <v>539</v>
      </c>
      <c r="C23" s="20" t="s">
        <v>35</v>
      </c>
      <c r="D23" s="46">
        <v>2239083</v>
      </c>
      <c r="E23" s="46">
        <v>4121562</v>
      </c>
      <c r="F23" s="46">
        <v>0</v>
      </c>
      <c r="G23" s="46">
        <v>18895466</v>
      </c>
      <c r="H23" s="46">
        <v>0</v>
      </c>
      <c r="I23" s="46">
        <v>0</v>
      </c>
      <c r="J23" s="46">
        <v>32360670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57616781</v>
      </c>
      <c r="P23" s="47">
        <f>(O23/P$38)</f>
        <v>176.20457325651094</v>
      </c>
      <c r="Q23" s="9"/>
    </row>
    <row r="24" spans="1:17" ht="15.75">
      <c r="A24" s="28" t="s">
        <v>36</v>
      </c>
      <c r="B24" s="29"/>
      <c r="C24" s="30"/>
      <c r="D24" s="31">
        <f>SUM(D25:D26)</f>
        <v>17803906</v>
      </c>
      <c r="E24" s="31">
        <f>SUM(E25:E26)</f>
        <v>19735682</v>
      </c>
      <c r="F24" s="31">
        <f>SUM(F25:F26)</f>
        <v>0</v>
      </c>
      <c r="G24" s="31">
        <f>SUM(G25:G26)</f>
        <v>7966604</v>
      </c>
      <c r="H24" s="31">
        <f>SUM(H25:H26)</f>
        <v>0</v>
      </c>
      <c r="I24" s="31">
        <f>SUM(I25:I26)</f>
        <v>22724859</v>
      </c>
      <c r="J24" s="31">
        <f>SUM(J25:J26)</f>
        <v>0</v>
      </c>
      <c r="K24" s="31">
        <f>SUM(K25:K26)</f>
        <v>0</v>
      </c>
      <c r="L24" s="31">
        <f>SUM(L25:L26)</f>
        <v>0</v>
      </c>
      <c r="M24" s="31">
        <f>SUM(M25:M26)</f>
        <v>0</v>
      </c>
      <c r="N24" s="31">
        <f>SUM(N25:N26)</f>
        <v>0</v>
      </c>
      <c r="O24" s="31">
        <f t="shared" si="2"/>
        <v>68231051</v>
      </c>
      <c r="P24" s="43">
        <f>(O24/P$38)</f>
        <v>208.66530576045605</v>
      </c>
      <c r="Q24" s="10"/>
    </row>
    <row r="25" spans="1:17">
      <c r="A25" s="12"/>
      <c r="B25" s="44">
        <v>541</v>
      </c>
      <c r="C25" s="20" t="s">
        <v>37</v>
      </c>
      <c r="D25" s="46">
        <v>17803906</v>
      </c>
      <c r="E25" s="46">
        <v>19735682</v>
      </c>
      <c r="F25" s="46">
        <v>0</v>
      </c>
      <c r="G25" s="46">
        <v>7966604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45506192</v>
      </c>
      <c r="P25" s="47">
        <f>(O25/P$38)</f>
        <v>139.16777374093238</v>
      </c>
      <c r="Q25" s="9"/>
    </row>
    <row r="26" spans="1:17">
      <c r="A26" s="12"/>
      <c r="B26" s="44">
        <v>545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22724859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22724859</v>
      </c>
      <c r="P26" s="47">
        <f>(O26/P$38)</f>
        <v>69.497532019523646</v>
      </c>
      <c r="Q26" s="9"/>
    </row>
    <row r="27" spans="1:17" ht="15.75">
      <c r="A27" s="28" t="s">
        <v>41</v>
      </c>
      <c r="B27" s="29"/>
      <c r="C27" s="30"/>
      <c r="D27" s="31">
        <f>SUM(D28:D29)</f>
        <v>7579246</v>
      </c>
      <c r="E27" s="31">
        <f>SUM(E28:E29)</f>
        <v>62710355</v>
      </c>
      <c r="F27" s="31">
        <f>SUM(F28:F29)</f>
        <v>0</v>
      </c>
      <c r="G27" s="31">
        <f>SUM(G28:G29)</f>
        <v>476088</v>
      </c>
      <c r="H27" s="31">
        <f>SUM(H28:H29)</f>
        <v>0</v>
      </c>
      <c r="I27" s="31">
        <f>SUM(I28:I29)</f>
        <v>0</v>
      </c>
      <c r="J27" s="31">
        <f>SUM(J28:J29)</f>
        <v>0</v>
      </c>
      <c r="K27" s="31">
        <f>SUM(K28:K29)</f>
        <v>0</v>
      </c>
      <c r="L27" s="31">
        <f>SUM(L28:L29)</f>
        <v>0</v>
      </c>
      <c r="M27" s="31">
        <f>SUM(M28:M29)</f>
        <v>0</v>
      </c>
      <c r="N27" s="31">
        <f>SUM(N28:N29)</f>
        <v>5990270</v>
      </c>
      <c r="O27" s="31">
        <f t="shared" si="2"/>
        <v>76755959</v>
      </c>
      <c r="P27" s="43">
        <f>(O27/P$38)</f>
        <v>234.73631754070485</v>
      </c>
      <c r="Q27" s="10"/>
    </row>
    <row r="28" spans="1:17">
      <c r="A28" s="13"/>
      <c r="B28" s="45">
        <v>552</v>
      </c>
      <c r="C28" s="21" t="s">
        <v>43</v>
      </c>
      <c r="D28" s="46">
        <v>6362658</v>
      </c>
      <c r="E28" s="46">
        <v>50363001</v>
      </c>
      <c r="F28" s="46">
        <v>0</v>
      </c>
      <c r="G28" s="46">
        <v>466088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5990270</v>
      </c>
      <c r="O28" s="46">
        <f t="shared" si="2"/>
        <v>63182017</v>
      </c>
      <c r="P28" s="47">
        <f>(O28/P$38)</f>
        <v>193.22426816886247</v>
      </c>
      <c r="Q28" s="9"/>
    </row>
    <row r="29" spans="1:17" ht="15.75" customHeight="1">
      <c r="A29" s="13"/>
      <c r="B29" s="45">
        <v>554</v>
      </c>
      <c r="C29" s="21" t="s">
        <v>44</v>
      </c>
      <c r="D29" s="46">
        <v>1216588</v>
      </c>
      <c r="E29" s="46">
        <v>12347354</v>
      </c>
      <c r="F29" s="46">
        <v>0</v>
      </c>
      <c r="G29" s="46">
        <v>10000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13573942</v>
      </c>
      <c r="P29" s="47">
        <f>(O29/P$38)</f>
        <v>41.512049371842394</v>
      </c>
      <c r="Q29" s="9"/>
    </row>
    <row r="30" spans="1:17" ht="15.75">
      <c r="A30" s="28" t="s">
        <v>48</v>
      </c>
      <c r="B30" s="29"/>
      <c r="C30" s="30"/>
      <c r="D30" s="31">
        <f>SUM(D31:D33)</f>
        <v>60839303</v>
      </c>
      <c r="E30" s="31">
        <f>SUM(E31:E33)</f>
        <v>6604070</v>
      </c>
      <c r="F30" s="31">
        <f>SUM(F31:F33)</f>
        <v>0</v>
      </c>
      <c r="G30" s="31">
        <f>SUM(G31:G33)</f>
        <v>10671649</v>
      </c>
      <c r="H30" s="31">
        <f>SUM(H31:H33)</f>
        <v>0</v>
      </c>
      <c r="I30" s="31">
        <f>SUM(I31:I33)</f>
        <v>78802782</v>
      </c>
      <c r="J30" s="31">
        <f>SUM(J31:J33)</f>
        <v>0</v>
      </c>
      <c r="K30" s="31">
        <f>SUM(K31:K33)</f>
        <v>0</v>
      </c>
      <c r="L30" s="31">
        <f>SUM(L31:L33)</f>
        <v>0</v>
      </c>
      <c r="M30" s="31">
        <f>SUM(M31:M33)</f>
        <v>0</v>
      </c>
      <c r="N30" s="31">
        <f>SUM(N31:N33)</f>
        <v>0</v>
      </c>
      <c r="O30" s="31">
        <f>SUM(D30:N30)</f>
        <v>156917804</v>
      </c>
      <c r="P30" s="43">
        <f>(O30/P$38)</f>
        <v>479.88857083440371</v>
      </c>
      <c r="Q30" s="9"/>
    </row>
    <row r="31" spans="1:17">
      <c r="A31" s="12"/>
      <c r="B31" s="44">
        <v>572</v>
      </c>
      <c r="C31" s="20" t="s">
        <v>49</v>
      </c>
      <c r="D31" s="46">
        <v>54750469</v>
      </c>
      <c r="E31" s="46">
        <v>2463943</v>
      </c>
      <c r="F31" s="46">
        <v>0</v>
      </c>
      <c r="G31" s="46">
        <v>9899711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67114123</v>
      </c>
      <c r="P31" s="47">
        <f>(O31/P$38)</f>
        <v>205.24949845254261</v>
      </c>
      <c r="Q31" s="9"/>
    </row>
    <row r="32" spans="1:17">
      <c r="A32" s="12"/>
      <c r="B32" s="44">
        <v>573</v>
      </c>
      <c r="C32" s="20" t="s">
        <v>50</v>
      </c>
      <c r="D32" s="46">
        <v>728082</v>
      </c>
      <c r="E32" s="46">
        <v>4140127</v>
      </c>
      <c r="F32" s="46">
        <v>0</v>
      </c>
      <c r="G32" s="46">
        <v>771938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5640147</v>
      </c>
      <c r="P32" s="47">
        <f>(O32/P$38)</f>
        <v>17.248788946383353</v>
      </c>
      <c r="Q32" s="9"/>
    </row>
    <row r="33" spans="1:120">
      <c r="A33" s="12"/>
      <c r="B33" s="44">
        <v>575</v>
      </c>
      <c r="C33" s="20" t="s">
        <v>51</v>
      </c>
      <c r="D33" s="46">
        <v>5360752</v>
      </c>
      <c r="E33" s="46">
        <v>0</v>
      </c>
      <c r="F33" s="46">
        <v>0</v>
      </c>
      <c r="G33" s="46">
        <v>0</v>
      </c>
      <c r="H33" s="46">
        <v>0</v>
      </c>
      <c r="I33" s="46">
        <v>78802782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84163534</v>
      </c>
      <c r="P33" s="47">
        <f>(O33/P$38)</f>
        <v>257.39028343547773</v>
      </c>
      <c r="Q33" s="9"/>
    </row>
    <row r="34" spans="1:120" ht="15.75">
      <c r="A34" s="28" t="s">
        <v>54</v>
      </c>
      <c r="B34" s="29"/>
      <c r="C34" s="30"/>
      <c r="D34" s="31">
        <f>SUM(D35:D35)</f>
        <v>95663446</v>
      </c>
      <c r="E34" s="31">
        <f>SUM(E35:E35)</f>
        <v>22952376</v>
      </c>
      <c r="F34" s="31">
        <f>SUM(F35:F35)</f>
        <v>0</v>
      </c>
      <c r="G34" s="31">
        <f>SUM(G35:G35)</f>
        <v>1532080</v>
      </c>
      <c r="H34" s="31">
        <f>SUM(H35:H35)</f>
        <v>0</v>
      </c>
      <c r="I34" s="31">
        <f>SUM(I35:I35)</f>
        <v>6114413</v>
      </c>
      <c r="J34" s="31">
        <f>SUM(J35:J35)</f>
        <v>1016323</v>
      </c>
      <c r="K34" s="31">
        <f>SUM(K35:K35)</f>
        <v>0</v>
      </c>
      <c r="L34" s="31">
        <f>SUM(L35:L35)</f>
        <v>0</v>
      </c>
      <c r="M34" s="31">
        <f>SUM(M35:M35)</f>
        <v>0</v>
      </c>
      <c r="N34" s="31">
        <f>SUM(N35:N35)</f>
        <v>0</v>
      </c>
      <c r="O34" s="31">
        <f>SUM(D34:N34)</f>
        <v>127278638</v>
      </c>
      <c r="P34" s="43">
        <f>(O34/P$38)</f>
        <v>389.24559311045056</v>
      </c>
      <c r="Q34" s="9"/>
    </row>
    <row r="35" spans="1:120" ht="15.75" thickBot="1">
      <c r="A35" s="12"/>
      <c r="B35" s="44">
        <v>581</v>
      </c>
      <c r="C35" s="20" t="s">
        <v>104</v>
      </c>
      <c r="D35" s="46">
        <v>95663446</v>
      </c>
      <c r="E35" s="46">
        <v>22952376</v>
      </c>
      <c r="F35" s="46">
        <v>0</v>
      </c>
      <c r="G35" s="46">
        <v>1532080</v>
      </c>
      <c r="H35" s="46">
        <v>0</v>
      </c>
      <c r="I35" s="46">
        <v>6114413</v>
      </c>
      <c r="J35" s="46">
        <v>1016323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127278638</v>
      </c>
      <c r="P35" s="47">
        <f>(O35/P$38)</f>
        <v>389.24559311045056</v>
      </c>
      <c r="Q35" s="9"/>
    </row>
    <row r="36" spans="1:120" ht="16.5" thickBot="1">
      <c r="A36" s="14" t="s">
        <v>10</v>
      </c>
      <c r="B36" s="23"/>
      <c r="C36" s="22"/>
      <c r="D36" s="15">
        <f>SUM(D5,D13,D18,D24,D27,D30,D34)</f>
        <v>661209753</v>
      </c>
      <c r="E36" s="15">
        <f t="shared" ref="E36:N36" si="3">SUM(E5,E13,E18,E24,E27,E30,E34)</f>
        <v>271450430</v>
      </c>
      <c r="F36" s="15">
        <f t="shared" si="3"/>
        <v>0</v>
      </c>
      <c r="G36" s="15">
        <f t="shared" si="3"/>
        <v>66292349</v>
      </c>
      <c r="H36" s="15">
        <f t="shared" si="3"/>
        <v>0</v>
      </c>
      <c r="I36" s="15">
        <f t="shared" si="3"/>
        <v>318484358</v>
      </c>
      <c r="J36" s="15">
        <f t="shared" si="3"/>
        <v>186542028</v>
      </c>
      <c r="K36" s="15">
        <f t="shared" si="3"/>
        <v>163443182</v>
      </c>
      <c r="L36" s="15">
        <f t="shared" si="3"/>
        <v>0</v>
      </c>
      <c r="M36" s="15">
        <f t="shared" si="3"/>
        <v>1051090</v>
      </c>
      <c r="N36" s="15">
        <f t="shared" si="3"/>
        <v>5990270</v>
      </c>
      <c r="O36" s="15">
        <f>SUM(D36:N36)</f>
        <v>1674463460</v>
      </c>
      <c r="P36" s="37">
        <f>(O36/P$38)</f>
        <v>5120.871285796421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109</v>
      </c>
      <c r="N38" s="93"/>
      <c r="O38" s="93"/>
      <c r="P38" s="41">
        <v>326988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62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73093142</v>
      </c>
      <c r="E5" s="59">
        <f t="shared" si="0"/>
        <v>4135024</v>
      </c>
      <c r="F5" s="59">
        <f t="shared" si="0"/>
        <v>0</v>
      </c>
      <c r="G5" s="59">
        <f t="shared" si="0"/>
        <v>4774076</v>
      </c>
      <c r="H5" s="59">
        <f t="shared" si="0"/>
        <v>0</v>
      </c>
      <c r="I5" s="59">
        <f t="shared" si="0"/>
        <v>0</v>
      </c>
      <c r="J5" s="59">
        <f t="shared" si="0"/>
        <v>115257917</v>
      </c>
      <c r="K5" s="59">
        <f t="shared" si="0"/>
        <v>96361800</v>
      </c>
      <c r="L5" s="59">
        <f t="shared" si="0"/>
        <v>0</v>
      </c>
      <c r="M5" s="59">
        <f t="shared" si="0"/>
        <v>0</v>
      </c>
      <c r="N5" s="60">
        <f>SUM(D5:M5)</f>
        <v>293621959</v>
      </c>
      <c r="O5" s="61">
        <f t="shared" ref="O5:O38" si="1">(N5/O$40)</f>
        <v>1148.5939343441455</v>
      </c>
      <c r="P5" s="62"/>
    </row>
    <row r="6" spans="1:133">
      <c r="A6" s="64"/>
      <c r="B6" s="65">
        <v>512</v>
      </c>
      <c r="C6" s="66" t="s">
        <v>20</v>
      </c>
      <c r="D6" s="67">
        <v>15252342</v>
      </c>
      <c r="E6" s="67">
        <v>835649</v>
      </c>
      <c r="F6" s="67">
        <v>0</v>
      </c>
      <c r="G6" s="67">
        <v>21438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ref="N6:N12" si="2">SUM(D6:M6)</f>
        <v>16109429</v>
      </c>
      <c r="O6" s="68">
        <f t="shared" si="1"/>
        <v>63.017059412602293</v>
      </c>
      <c r="P6" s="69"/>
    </row>
    <row r="7" spans="1:133">
      <c r="A7" s="64"/>
      <c r="B7" s="65">
        <v>513</v>
      </c>
      <c r="C7" s="66" t="s">
        <v>21</v>
      </c>
      <c r="D7" s="67">
        <v>13214543</v>
      </c>
      <c r="E7" s="67">
        <v>2518448</v>
      </c>
      <c r="F7" s="67">
        <v>0</v>
      </c>
      <c r="G7" s="67">
        <v>3018956</v>
      </c>
      <c r="H7" s="67">
        <v>0</v>
      </c>
      <c r="I7" s="67">
        <v>0</v>
      </c>
      <c r="J7" s="67">
        <v>115257917</v>
      </c>
      <c r="K7" s="67">
        <v>3641054</v>
      </c>
      <c r="L7" s="67">
        <v>0</v>
      </c>
      <c r="M7" s="67">
        <v>0</v>
      </c>
      <c r="N7" s="67">
        <f t="shared" si="2"/>
        <v>137650918</v>
      </c>
      <c r="O7" s="68">
        <f t="shared" si="1"/>
        <v>538.46452768780614</v>
      </c>
      <c r="P7" s="69"/>
    </row>
    <row r="8" spans="1:133">
      <c r="A8" s="64"/>
      <c r="B8" s="65">
        <v>514</v>
      </c>
      <c r="C8" s="66" t="s">
        <v>22</v>
      </c>
      <c r="D8" s="67">
        <v>4113870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4113870</v>
      </c>
      <c r="O8" s="68">
        <f t="shared" si="1"/>
        <v>16.09268647608318</v>
      </c>
      <c r="P8" s="69"/>
    </row>
    <row r="9" spans="1:133">
      <c r="A9" s="64"/>
      <c r="B9" s="65">
        <v>515</v>
      </c>
      <c r="C9" s="66" t="s">
        <v>23</v>
      </c>
      <c r="D9" s="67">
        <v>2109082</v>
      </c>
      <c r="E9" s="67">
        <v>780927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2890009</v>
      </c>
      <c r="O9" s="68">
        <f t="shared" si="1"/>
        <v>11.305172197968988</v>
      </c>
      <c r="P9" s="69"/>
    </row>
    <row r="10" spans="1:133">
      <c r="A10" s="64"/>
      <c r="B10" s="65">
        <v>516</v>
      </c>
      <c r="C10" s="66" t="s">
        <v>74</v>
      </c>
      <c r="D10" s="67">
        <v>10545081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10545081</v>
      </c>
      <c r="O10" s="68">
        <f t="shared" si="1"/>
        <v>41.250375533962355</v>
      </c>
      <c r="P10" s="69"/>
    </row>
    <row r="11" spans="1:133">
      <c r="A11" s="64"/>
      <c r="B11" s="65">
        <v>518</v>
      </c>
      <c r="C11" s="66" t="s">
        <v>58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92720746</v>
      </c>
      <c r="L11" s="67">
        <v>0</v>
      </c>
      <c r="M11" s="67">
        <v>0</v>
      </c>
      <c r="N11" s="67">
        <f t="shared" si="2"/>
        <v>92720746</v>
      </c>
      <c r="O11" s="68">
        <f t="shared" si="1"/>
        <v>362.70613685083475</v>
      </c>
      <c r="P11" s="69"/>
    </row>
    <row r="12" spans="1:133">
      <c r="A12" s="64"/>
      <c r="B12" s="65">
        <v>519</v>
      </c>
      <c r="C12" s="66" t="s">
        <v>75</v>
      </c>
      <c r="D12" s="67">
        <v>27858224</v>
      </c>
      <c r="E12" s="67">
        <v>0</v>
      </c>
      <c r="F12" s="67">
        <v>0</v>
      </c>
      <c r="G12" s="67">
        <v>1733682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29591906</v>
      </c>
      <c r="O12" s="68">
        <f t="shared" si="1"/>
        <v>115.75797618488789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SUM(D14:D17)</f>
        <v>234898328</v>
      </c>
      <c r="E13" s="73">
        <f t="shared" si="3"/>
        <v>22107820</v>
      </c>
      <c r="F13" s="73">
        <f t="shared" si="3"/>
        <v>0</v>
      </c>
      <c r="G13" s="73">
        <f t="shared" si="3"/>
        <v>1785312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3" si="4">SUM(D13:M13)</f>
        <v>258791460</v>
      </c>
      <c r="O13" s="75">
        <f t="shared" si="1"/>
        <v>1012.3435666338074</v>
      </c>
      <c r="P13" s="76"/>
    </row>
    <row r="14" spans="1:133">
      <c r="A14" s="64"/>
      <c r="B14" s="65">
        <v>521</v>
      </c>
      <c r="C14" s="66" t="s">
        <v>27</v>
      </c>
      <c r="D14" s="67">
        <v>122160967</v>
      </c>
      <c r="E14" s="67">
        <v>11935469</v>
      </c>
      <c r="F14" s="67">
        <v>0</v>
      </c>
      <c r="G14" s="67">
        <v>982064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135078500</v>
      </c>
      <c r="O14" s="68">
        <f t="shared" si="1"/>
        <v>528.40171180897835</v>
      </c>
      <c r="P14" s="69"/>
    </row>
    <row r="15" spans="1:133">
      <c r="A15" s="64"/>
      <c r="B15" s="65">
        <v>522</v>
      </c>
      <c r="C15" s="66" t="s">
        <v>28</v>
      </c>
      <c r="D15" s="67">
        <v>107176642</v>
      </c>
      <c r="E15" s="67">
        <v>2889617</v>
      </c>
      <c r="F15" s="67">
        <v>0</v>
      </c>
      <c r="G15" s="67">
        <v>803248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110869507</v>
      </c>
      <c r="O15" s="68">
        <f t="shared" si="1"/>
        <v>433.70067987294436</v>
      </c>
      <c r="P15" s="69"/>
    </row>
    <row r="16" spans="1:133">
      <c r="A16" s="64"/>
      <c r="B16" s="65">
        <v>524</v>
      </c>
      <c r="C16" s="66" t="s">
        <v>29</v>
      </c>
      <c r="D16" s="67">
        <v>1422233</v>
      </c>
      <c r="E16" s="67">
        <v>7282734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8704967</v>
      </c>
      <c r="O16" s="68">
        <f t="shared" si="1"/>
        <v>34.052195308954921</v>
      </c>
      <c r="P16" s="69"/>
    </row>
    <row r="17" spans="1:16">
      <c r="A17" s="64"/>
      <c r="B17" s="65">
        <v>529</v>
      </c>
      <c r="C17" s="66" t="s">
        <v>30</v>
      </c>
      <c r="D17" s="67">
        <v>4138486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4138486</v>
      </c>
      <c r="O17" s="68">
        <f t="shared" si="1"/>
        <v>16.188979642929791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SUM(D19:D23)</f>
        <v>9730073</v>
      </c>
      <c r="E18" s="73">
        <f t="shared" si="5"/>
        <v>13492269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124935673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148158015</v>
      </c>
      <c r="O18" s="75">
        <f t="shared" si="1"/>
        <v>579.56631695066426</v>
      </c>
      <c r="P18" s="76"/>
    </row>
    <row r="19" spans="1:16">
      <c r="A19" s="64"/>
      <c r="B19" s="65">
        <v>531</v>
      </c>
      <c r="C19" s="66" t="s">
        <v>65</v>
      </c>
      <c r="D19" s="67">
        <v>0</v>
      </c>
      <c r="E19" s="67">
        <v>303382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303382</v>
      </c>
      <c r="O19" s="68">
        <f t="shared" si="1"/>
        <v>1.1867733809009686</v>
      </c>
      <c r="P19" s="69"/>
    </row>
    <row r="20" spans="1:16">
      <c r="A20" s="64"/>
      <c r="B20" s="65">
        <v>534</v>
      </c>
      <c r="C20" s="66" t="s">
        <v>76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24950535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24950535</v>
      </c>
      <c r="O20" s="68">
        <f t="shared" si="1"/>
        <v>97.601804910106551</v>
      </c>
      <c r="P20" s="69"/>
    </row>
    <row r="21" spans="1:16">
      <c r="A21" s="64"/>
      <c r="B21" s="65">
        <v>535</v>
      </c>
      <c r="C21" s="66" t="s">
        <v>33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76875740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76875740</v>
      </c>
      <c r="O21" s="68">
        <f t="shared" si="1"/>
        <v>300.7234505312241</v>
      </c>
      <c r="P21" s="69"/>
    </row>
    <row r="22" spans="1:16">
      <c r="A22" s="64"/>
      <c r="B22" s="65">
        <v>538</v>
      </c>
      <c r="C22" s="66" t="s">
        <v>77</v>
      </c>
      <c r="D22" s="67">
        <v>5675792</v>
      </c>
      <c r="E22" s="67">
        <v>2115434</v>
      </c>
      <c r="F22" s="67">
        <v>0</v>
      </c>
      <c r="G22" s="67">
        <v>0</v>
      </c>
      <c r="H22" s="67">
        <v>0</v>
      </c>
      <c r="I22" s="67">
        <v>23109398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30900624</v>
      </c>
      <c r="O22" s="68">
        <f t="shared" si="1"/>
        <v>120.87743510303713</v>
      </c>
      <c r="P22" s="69"/>
    </row>
    <row r="23" spans="1:16">
      <c r="A23" s="64"/>
      <c r="B23" s="65">
        <v>539</v>
      </c>
      <c r="C23" s="66" t="s">
        <v>35</v>
      </c>
      <c r="D23" s="67">
        <v>4054281</v>
      </c>
      <c r="E23" s="67">
        <v>11073453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15127734</v>
      </c>
      <c r="O23" s="68">
        <f t="shared" si="1"/>
        <v>59.176853025395481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SUM(D25:D27)</f>
        <v>10620323</v>
      </c>
      <c r="E24" s="73">
        <f t="shared" si="6"/>
        <v>12179786</v>
      </c>
      <c r="F24" s="73">
        <f t="shared" si="6"/>
        <v>0</v>
      </c>
      <c r="G24" s="73">
        <f t="shared" si="6"/>
        <v>2008844</v>
      </c>
      <c r="H24" s="73">
        <f t="shared" si="6"/>
        <v>0</v>
      </c>
      <c r="I24" s="73">
        <f t="shared" si="6"/>
        <v>14964504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31" si="7">SUM(D24:M24)</f>
        <v>39773457</v>
      </c>
      <c r="O24" s="75">
        <f t="shared" si="1"/>
        <v>155.58629066328686</v>
      </c>
      <c r="P24" s="76"/>
    </row>
    <row r="25" spans="1:16">
      <c r="A25" s="64"/>
      <c r="B25" s="65">
        <v>541</v>
      </c>
      <c r="C25" s="66" t="s">
        <v>78</v>
      </c>
      <c r="D25" s="67">
        <v>10347085</v>
      </c>
      <c r="E25" s="67">
        <v>12179786</v>
      </c>
      <c r="F25" s="67">
        <v>0</v>
      </c>
      <c r="G25" s="67">
        <v>1279732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23806603</v>
      </c>
      <c r="O25" s="68">
        <f t="shared" si="1"/>
        <v>93.12695786195998</v>
      </c>
      <c r="P25" s="69"/>
    </row>
    <row r="26" spans="1:16">
      <c r="A26" s="64"/>
      <c r="B26" s="65">
        <v>544</v>
      </c>
      <c r="C26" s="66" t="s">
        <v>79</v>
      </c>
      <c r="D26" s="67">
        <v>0</v>
      </c>
      <c r="E26" s="67">
        <v>0</v>
      </c>
      <c r="F26" s="67">
        <v>0</v>
      </c>
      <c r="G26" s="67">
        <v>729112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729112</v>
      </c>
      <c r="O26" s="68">
        <f t="shared" si="1"/>
        <v>2.8521491495720479</v>
      </c>
      <c r="P26" s="69"/>
    </row>
    <row r="27" spans="1:16">
      <c r="A27" s="64"/>
      <c r="B27" s="65">
        <v>545</v>
      </c>
      <c r="C27" s="66" t="s">
        <v>39</v>
      </c>
      <c r="D27" s="67">
        <v>273238</v>
      </c>
      <c r="E27" s="67">
        <v>0</v>
      </c>
      <c r="F27" s="67">
        <v>0</v>
      </c>
      <c r="G27" s="67">
        <v>0</v>
      </c>
      <c r="H27" s="67">
        <v>0</v>
      </c>
      <c r="I27" s="67">
        <v>14964504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15237742</v>
      </c>
      <c r="O27" s="68">
        <f t="shared" si="1"/>
        <v>59.607183651754838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SUM(D29:D31)</f>
        <v>6287449</v>
      </c>
      <c r="E28" s="73">
        <f t="shared" si="8"/>
        <v>45454979</v>
      </c>
      <c r="F28" s="73">
        <f t="shared" si="8"/>
        <v>0</v>
      </c>
      <c r="G28" s="73">
        <f t="shared" si="8"/>
        <v>5658762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2947465</v>
      </c>
      <c r="N28" s="73">
        <f t="shared" si="7"/>
        <v>60348655</v>
      </c>
      <c r="O28" s="75">
        <f t="shared" si="1"/>
        <v>236.0725993209094</v>
      </c>
      <c r="P28" s="76"/>
    </row>
    <row r="29" spans="1:16">
      <c r="A29" s="64"/>
      <c r="B29" s="65">
        <v>552</v>
      </c>
      <c r="C29" s="66" t="s">
        <v>43</v>
      </c>
      <c r="D29" s="67">
        <v>6083279</v>
      </c>
      <c r="E29" s="67">
        <v>38392932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2947465</v>
      </c>
      <c r="N29" s="67">
        <f t="shared" si="7"/>
        <v>47423676</v>
      </c>
      <c r="O29" s="68">
        <f t="shared" si="1"/>
        <v>185.51250997512088</v>
      </c>
      <c r="P29" s="69"/>
    </row>
    <row r="30" spans="1:16">
      <c r="A30" s="64"/>
      <c r="B30" s="65">
        <v>554</v>
      </c>
      <c r="C30" s="66" t="s">
        <v>44</v>
      </c>
      <c r="D30" s="67">
        <v>204170</v>
      </c>
      <c r="E30" s="67">
        <v>7062047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7266217</v>
      </c>
      <c r="O30" s="68">
        <f t="shared" si="1"/>
        <v>28.424075638798918</v>
      </c>
      <c r="P30" s="69"/>
    </row>
    <row r="31" spans="1:16">
      <c r="A31" s="64"/>
      <c r="B31" s="65">
        <v>559</v>
      </c>
      <c r="C31" s="66" t="s">
        <v>45</v>
      </c>
      <c r="D31" s="67">
        <v>0</v>
      </c>
      <c r="E31" s="67">
        <v>0</v>
      </c>
      <c r="F31" s="67">
        <v>0</v>
      </c>
      <c r="G31" s="67">
        <v>5658762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5658762</v>
      </c>
      <c r="O31" s="68">
        <f t="shared" si="1"/>
        <v>22.136013706989626</v>
      </c>
      <c r="P31" s="69"/>
    </row>
    <row r="32" spans="1:16" ht="15.75">
      <c r="A32" s="70" t="s">
        <v>48</v>
      </c>
      <c r="B32" s="71"/>
      <c r="C32" s="72"/>
      <c r="D32" s="73">
        <f t="shared" ref="D32:M32" si="9">SUM(D33:D35)</f>
        <v>32821921</v>
      </c>
      <c r="E32" s="73">
        <f t="shared" si="9"/>
        <v>3291161</v>
      </c>
      <c r="F32" s="73">
        <f t="shared" si="9"/>
        <v>0</v>
      </c>
      <c r="G32" s="73">
        <f t="shared" si="9"/>
        <v>938903</v>
      </c>
      <c r="H32" s="73">
        <f t="shared" si="9"/>
        <v>0</v>
      </c>
      <c r="I32" s="73">
        <f t="shared" si="9"/>
        <v>72895439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ref="N32:N38" si="10">SUM(D32:M32)</f>
        <v>109947424</v>
      </c>
      <c r="O32" s="75">
        <f t="shared" si="1"/>
        <v>430.09366442911016</v>
      </c>
      <c r="P32" s="69"/>
    </row>
    <row r="33" spans="1:119">
      <c r="A33" s="64"/>
      <c r="B33" s="65">
        <v>572</v>
      </c>
      <c r="C33" s="66" t="s">
        <v>80</v>
      </c>
      <c r="D33" s="67">
        <v>30200977</v>
      </c>
      <c r="E33" s="67">
        <v>691405</v>
      </c>
      <c r="F33" s="67">
        <v>0</v>
      </c>
      <c r="G33" s="67">
        <v>938903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31831285</v>
      </c>
      <c r="O33" s="68">
        <f t="shared" si="1"/>
        <v>124.51800607113239</v>
      </c>
      <c r="P33" s="69"/>
    </row>
    <row r="34" spans="1:119">
      <c r="A34" s="64"/>
      <c r="B34" s="65">
        <v>573</v>
      </c>
      <c r="C34" s="66" t="s">
        <v>50</v>
      </c>
      <c r="D34" s="67">
        <v>504926</v>
      </c>
      <c r="E34" s="67">
        <v>2599756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3104682</v>
      </c>
      <c r="O34" s="68">
        <f t="shared" si="1"/>
        <v>12.144932638595503</v>
      </c>
      <c r="P34" s="69"/>
    </row>
    <row r="35" spans="1:119">
      <c r="A35" s="64"/>
      <c r="B35" s="65">
        <v>575</v>
      </c>
      <c r="C35" s="66" t="s">
        <v>81</v>
      </c>
      <c r="D35" s="67">
        <v>2116018</v>
      </c>
      <c r="E35" s="67">
        <v>0</v>
      </c>
      <c r="F35" s="67">
        <v>0</v>
      </c>
      <c r="G35" s="67">
        <v>0</v>
      </c>
      <c r="H35" s="67">
        <v>0</v>
      </c>
      <c r="I35" s="67">
        <v>72895439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75011457</v>
      </c>
      <c r="O35" s="68">
        <f t="shared" si="1"/>
        <v>293.43072571938222</v>
      </c>
      <c r="P35" s="69"/>
    </row>
    <row r="36" spans="1:119" ht="15.75">
      <c r="A36" s="70" t="s">
        <v>82</v>
      </c>
      <c r="B36" s="71"/>
      <c r="C36" s="72"/>
      <c r="D36" s="73">
        <f t="shared" ref="D36:M36" si="11">SUM(D37:D37)</f>
        <v>15210671</v>
      </c>
      <c r="E36" s="73">
        <f t="shared" si="11"/>
        <v>76002996</v>
      </c>
      <c r="F36" s="73">
        <f t="shared" si="11"/>
        <v>0</v>
      </c>
      <c r="G36" s="73">
        <f t="shared" si="11"/>
        <v>2943848</v>
      </c>
      <c r="H36" s="73">
        <f t="shared" si="11"/>
        <v>0</v>
      </c>
      <c r="I36" s="73">
        <f t="shared" si="11"/>
        <v>1877231</v>
      </c>
      <c r="J36" s="73">
        <f t="shared" si="11"/>
        <v>693068</v>
      </c>
      <c r="K36" s="73">
        <f t="shared" si="11"/>
        <v>0</v>
      </c>
      <c r="L36" s="73">
        <f t="shared" si="11"/>
        <v>0</v>
      </c>
      <c r="M36" s="73">
        <f t="shared" si="11"/>
        <v>0</v>
      </c>
      <c r="N36" s="73">
        <f t="shared" si="10"/>
        <v>96727814</v>
      </c>
      <c r="O36" s="75">
        <f t="shared" si="1"/>
        <v>378.38103397017636</v>
      </c>
      <c r="P36" s="69"/>
    </row>
    <row r="37" spans="1:119" ht="15.75" thickBot="1">
      <c r="A37" s="64"/>
      <c r="B37" s="65">
        <v>581</v>
      </c>
      <c r="C37" s="66" t="s">
        <v>83</v>
      </c>
      <c r="D37" s="67">
        <v>15210671</v>
      </c>
      <c r="E37" s="67">
        <v>76002996</v>
      </c>
      <c r="F37" s="67">
        <v>0</v>
      </c>
      <c r="G37" s="67">
        <v>2943848</v>
      </c>
      <c r="H37" s="67">
        <v>0</v>
      </c>
      <c r="I37" s="67">
        <v>1877231</v>
      </c>
      <c r="J37" s="67">
        <v>693068</v>
      </c>
      <c r="K37" s="67">
        <v>0</v>
      </c>
      <c r="L37" s="67">
        <v>0</v>
      </c>
      <c r="M37" s="67">
        <v>0</v>
      </c>
      <c r="N37" s="67">
        <f t="shared" si="10"/>
        <v>96727814</v>
      </c>
      <c r="O37" s="68">
        <f t="shared" si="1"/>
        <v>378.38103397017636</v>
      </c>
      <c r="P37" s="69"/>
    </row>
    <row r="38" spans="1:119" ht="16.5" thickBot="1">
      <c r="A38" s="77" t="s">
        <v>10</v>
      </c>
      <c r="B38" s="78"/>
      <c r="C38" s="79"/>
      <c r="D38" s="80">
        <f>SUM(D5,D13,D18,D24,D28,D32,D36)</f>
        <v>382661907</v>
      </c>
      <c r="E38" s="80">
        <f t="shared" ref="E38:M38" si="12">SUM(E5,E13,E18,E24,E28,E32,E36)</f>
        <v>176664035</v>
      </c>
      <c r="F38" s="80">
        <f t="shared" si="12"/>
        <v>0</v>
      </c>
      <c r="G38" s="80">
        <f t="shared" si="12"/>
        <v>18109745</v>
      </c>
      <c r="H38" s="80">
        <f t="shared" si="12"/>
        <v>0</v>
      </c>
      <c r="I38" s="80">
        <f t="shared" si="12"/>
        <v>214672847</v>
      </c>
      <c r="J38" s="80">
        <f t="shared" si="12"/>
        <v>115950985</v>
      </c>
      <c r="K38" s="80">
        <f t="shared" si="12"/>
        <v>96361800</v>
      </c>
      <c r="L38" s="80">
        <f t="shared" si="12"/>
        <v>0</v>
      </c>
      <c r="M38" s="80">
        <f t="shared" si="12"/>
        <v>2947465</v>
      </c>
      <c r="N38" s="80">
        <f t="shared" si="10"/>
        <v>1007368784</v>
      </c>
      <c r="O38" s="81">
        <f t="shared" si="1"/>
        <v>3940.6374063121002</v>
      </c>
      <c r="P38" s="62"/>
      <c r="Q38" s="82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</row>
    <row r="39" spans="1:119">
      <c r="A39" s="84"/>
      <c r="B39" s="85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/>
    </row>
    <row r="40" spans="1:119">
      <c r="A40" s="88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117" t="s">
        <v>84</v>
      </c>
      <c r="M40" s="117"/>
      <c r="N40" s="117"/>
      <c r="O40" s="91">
        <v>255636</v>
      </c>
    </row>
    <row r="41" spans="1:119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1:119" ht="15.75" customHeight="1" thickBot="1">
      <c r="A42" s="121" t="s">
        <v>62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69659599</v>
      </c>
      <c r="E5" s="26">
        <f t="shared" si="0"/>
        <v>1302081</v>
      </c>
      <c r="F5" s="26">
        <f t="shared" si="0"/>
        <v>0</v>
      </c>
      <c r="G5" s="26">
        <f t="shared" si="0"/>
        <v>5243760</v>
      </c>
      <c r="H5" s="26">
        <f t="shared" si="0"/>
        <v>0</v>
      </c>
      <c r="I5" s="26">
        <f t="shared" si="0"/>
        <v>0</v>
      </c>
      <c r="J5" s="26">
        <f t="shared" si="0"/>
        <v>110138649</v>
      </c>
      <c r="K5" s="26">
        <f t="shared" si="0"/>
        <v>93501622</v>
      </c>
      <c r="L5" s="26">
        <f t="shared" si="0"/>
        <v>0</v>
      </c>
      <c r="M5" s="26">
        <f t="shared" si="0"/>
        <v>0</v>
      </c>
      <c r="N5" s="27">
        <f>SUM(D5:M5)</f>
        <v>279845711</v>
      </c>
      <c r="O5" s="32">
        <f t="shared" ref="O5:O44" si="1">(N5/O$46)</f>
        <v>1117.5277479384222</v>
      </c>
      <c r="P5" s="6"/>
    </row>
    <row r="6" spans="1:133">
      <c r="A6" s="12"/>
      <c r="B6" s="44">
        <v>511</v>
      </c>
      <c r="C6" s="20" t="s">
        <v>19</v>
      </c>
      <c r="D6" s="46">
        <v>1918160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1918160</v>
      </c>
      <c r="O6" s="47">
        <f t="shared" si="1"/>
        <v>7.6599245252880221</v>
      </c>
      <c r="P6" s="9"/>
    </row>
    <row r="7" spans="1:133">
      <c r="A7" s="12"/>
      <c r="B7" s="44">
        <v>512</v>
      </c>
      <c r="C7" s="20" t="s">
        <v>20</v>
      </c>
      <c r="D7" s="46">
        <v>4521164</v>
      </c>
      <c r="E7" s="46">
        <v>0</v>
      </c>
      <c r="F7" s="46">
        <v>0</v>
      </c>
      <c r="G7" s="46">
        <v>18091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4539255</v>
      </c>
      <c r="O7" s="47">
        <f t="shared" si="1"/>
        <v>18.12692929736637</v>
      </c>
      <c r="P7" s="9"/>
    </row>
    <row r="8" spans="1:133">
      <c r="A8" s="12"/>
      <c r="B8" s="44">
        <v>513</v>
      </c>
      <c r="C8" s="20" t="s">
        <v>21</v>
      </c>
      <c r="D8" s="46">
        <v>44886502</v>
      </c>
      <c r="E8" s="46">
        <v>1229607</v>
      </c>
      <c r="F8" s="46">
        <v>0</v>
      </c>
      <c r="G8" s="46">
        <v>9050</v>
      </c>
      <c r="H8" s="46">
        <v>0</v>
      </c>
      <c r="I8" s="46">
        <v>0</v>
      </c>
      <c r="J8" s="46">
        <v>110138649</v>
      </c>
      <c r="K8" s="46">
        <v>3267580</v>
      </c>
      <c r="L8" s="46">
        <v>0</v>
      </c>
      <c r="M8" s="46">
        <v>0</v>
      </c>
      <c r="N8" s="46">
        <f t="shared" si="2"/>
        <v>159531388</v>
      </c>
      <c r="O8" s="47">
        <f t="shared" si="1"/>
        <v>637.06801908831335</v>
      </c>
      <c r="P8" s="9"/>
    </row>
    <row r="9" spans="1:133">
      <c r="A9" s="12"/>
      <c r="B9" s="44">
        <v>514</v>
      </c>
      <c r="C9" s="20" t="s">
        <v>22</v>
      </c>
      <c r="D9" s="46">
        <v>3882348</v>
      </c>
      <c r="E9" s="46">
        <v>2500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3884848</v>
      </c>
      <c r="O9" s="47">
        <f t="shared" si="1"/>
        <v>15.513639358664618</v>
      </c>
      <c r="P9" s="9"/>
    </row>
    <row r="10" spans="1:133">
      <c r="A10" s="12"/>
      <c r="B10" s="44">
        <v>515</v>
      </c>
      <c r="C10" s="20" t="s">
        <v>23</v>
      </c>
      <c r="D10" s="46">
        <v>11733307</v>
      </c>
      <c r="E10" s="46">
        <v>7406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11740713</v>
      </c>
      <c r="O10" s="47">
        <f t="shared" si="1"/>
        <v>46.885022862048999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90234042</v>
      </c>
      <c r="L11" s="46">
        <v>0</v>
      </c>
      <c r="M11" s="46">
        <v>0</v>
      </c>
      <c r="N11" s="46">
        <f t="shared" si="2"/>
        <v>90234042</v>
      </c>
      <c r="O11" s="47">
        <f t="shared" si="1"/>
        <v>360.33800690853184</v>
      </c>
      <c r="P11" s="9"/>
    </row>
    <row r="12" spans="1:133">
      <c r="A12" s="12"/>
      <c r="B12" s="44">
        <v>519</v>
      </c>
      <c r="C12" s="20" t="s">
        <v>25</v>
      </c>
      <c r="D12" s="46">
        <v>2718118</v>
      </c>
      <c r="E12" s="46">
        <v>62568</v>
      </c>
      <c r="F12" s="46">
        <v>0</v>
      </c>
      <c r="G12" s="46">
        <v>5216619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7997305</v>
      </c>
      <c r="O12" s="47">
        <f t="shared" si="1"/>
        <v>31.936205898208971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225058464</v>
      </c>
      <c r="E13" s="31">
        <f t="shared" si="3"/>
        <v>19237404</v>
      </c>
      <c r="F13" s="31">
        <f t="shared" si="3"/>
        <v>0</v>
      </c>
      <c r="G13" s="31">
        <f t="shared" si="3"/>
        <v>6588239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250884107</v>
      </c>
      <c r="O13" s="43">
        <f t="shared" si="1"/>
        <v>1001.8733182916359</v>
      </c>
      <c r="P13" s="10"/>
    </row>
    <row r="14" spans="1:133">
      <c r="A14" s="12"/>
      <c r="B14" s="44">
        <v>521</v>
      </c>
      <c r="C14" s="20" t="s">
        <v>27</v>
      </c>
      <c r="D14" s="46">
        <v>116763298</v>
      </c>
      <c r="E14" s="46">
        <v>11051564</v>
      </c>
      <c r="F14" s="46">
        <v>0</v>
      </c>
      <c r="G14" s="46">
        <v>4361380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132176242</v>
      </c>
      <c r="O14" s="47">
        <f t="shared" si="1"/>
        <v>527.82877223808475</v>
      </c>
      <c r="P14" s="9"/>
    </row>
    <row r="15" spans="1:133">
      <c r="A15" s="12"/>
      <c r="B15" s="44">
        <v>522</v>
      </c>
      <c r="C15" s="20" t="s">
        <v>28</v>
      </c>
      <c r="D15" s="46">
        <v>81941084</v>
      </c>
      <c r="E15" s="46">
        <v>1575960</v>
      </c>
      <c r="F15" s="46">
        <v>0</v>
      </c>
      <c r="G15" s="46">
        <v>2200501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85717545</v>
      </c>
      <c r="O15" s="47">
        <f t="shared" si="1"/>
        <v>342.30195874847755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6043677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6043677</v>
      </c>
      <c r="O16" s="47">
        <f t="shared" si="1"/>
        <v>24.134644490146357</v>
      </c>
      <c r="P16" s="9"/>
    </row>
    <row r="17" spans="1:16">
      <c r="A17" s="12"/>
      <c r="B17" s="44">
        <v>526</v>
      </c>
      <c r="C17" s="20" t="s">
        <v>64</v>
      </c>
      <c r="D17" s="46">
        <v>23025364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23025364</v>
      </c>
      <c r="O17" s="47">
        <f t="shared" si="1"/>
        <v>91.948820957211026</v>
      </c>
      <c r="P17" s="9"/>
    </row>
    <row r="18" spans="1:16">
      <c r="A18" s="12"/>
      <c r="B18" s="44">
        <v>529</v>
      </c>
      <c r="C18" s="20" t="s">
        <v>30</v>
      </c>
      <c r="D18" s="46">
        <v>3328718</v>
      </c>
      <c r="E18" s="46">
        <v>566203</v>
      </c>
      <c r="F18" s="46">
        <v>0</v>
      </c>
      <c r="G18" s="46">
        <v>26358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3921279</v>
      </c>
      <c r="O18" s="47">
        <f t="shared" si="1"/>
        <v>15.65912185771619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SUM(D20:D25)</f>
        <v>2588490</v>
      </c>
      <c r="E19" s="31">
        <f t="shared" si="5"/>
        <v>5464347</v>
      </c>
      <c r="F19" s="31">
        <f t="shared" si="5"/>
        <v>0</v>
      </c>
      <c r="G19" s="31">
        <f t="shared" si="5"/>
        <v>109429</v>
      </c>
      <c r="H19" s="31">
        <f t="shared" si="5"/>
        <v>0</v>
      </c>
      <c r="I19" s="31">
        <f t="shared" si="5"/>
        <v>118266133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126428399</v>
      </c>
      <c r="O19" s="43">
        <f t="shared" si="1"/>
        <v>504.87550266557514</v>
      </c>
      <c r="P19" s="10"/>
    </row>
    <row r="20" spans="1:16">
      <c r="A20" s="12"/>
      <c r="B20" s="44">
        <v>531</v>
      </c>
      <c r="C20" s="20" t="s">
        <v>65</v>
      </c>
      <c r="D20" s="46">
        <v>0</v>
      </c>
      <c r="E20" s="46">
        <v>67598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67598</v>
      </c>
      <c r="O20" s="47">
        <f t="shared" si="1"/>
        <v>0.26994389313739192</v>
      </c>
      <c r="P20" s="9"/>
    </row>
    <row r="21" spans="1:16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23288453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23288453</v>
      </c>
      <c r="O21" s="47">
        <f t="shared" si="1"/>
        <v>92.999432941317409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72854640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72854640</v>
      </c>
      <c r="O22" s="47">
        <f t="shared" si="1"/>
        <v>290.93560689255833</v>
      </c>
      <c r="P22" s="9"/>
    </row>
    <row r="23" spans="1:16">
      <c r="A23" s="12"/>
      <c r="B23" s="44">
        <v>537</v>
      </c>
      <c r="C23" s="20" t="s">
        <v>59</v>
      </c>
      <c r="D23" s="46">
        <v>0</v>
      </c>
      <c r="E23" s="46">
        <v>369914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369914</v>
      </c>
      <c r="O23" s="47">
        <f t="shared" si="1"/>
        <v>1.4772038416229061</v>
      </c>
      <c r="P23" s="9"/>
    </row>
    <row r="24" spans="1:16">
      <c r="A24" s="12"/>
      <c r="B24" s="44">
        <v>538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22123040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22123040</v>
      </c>
      <c r="O24" s="47">
        <f t="shared" si="1"/>
        <v>88.345506459277601</v>
      </c>
      <c r="P24" s="9"/>
    </row>
    <row r="25" spans="1:16">
      <c r="A25" s="12"/>
      <c r="B25" s="44">
        <v>539</v>
      </c>
      <c r="C25" s="20" t="s">
        <v>35</v>
      </c>
      <c r="D25" s="46">
        <v>2588490</v>
      </c>
      <c r="E25" s="46">
        <v>5026835</v>
      </c>
      <c r="F25" s="46">
        <v>0</v>
      </c>
      <c r="G25" s="46">
        <v>109429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7724754</v>
      </c>
      <c r="O25" s="47">
        <f t="shared" si="1"/>
        <v>30.847808637661483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SUM(D27:D30)</f>
        <v>17291780</v>
      </c>
      <c r="E26" s="31">
        <f t="shared" si="6"/>
        <v>14027595</v>
      </c>
      <c r="F26" s="31">
        <f t="shared" si="6"/>
        <v>0</v>
      </c>
      <c r="G26" s="31">
        <f t="shared" si="6"/>
        <v>4479253</v>
      </c>
      <c r="H26" s="31">
        <f t="shared" si="6"/>
        <v>0</v>
      </c>
      <c r="I26" s="31">
        <f t="shared" si="6"/>
        <v>15803863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51602491</v>
      </c>
      <c r="O26" s="43">
        <f t="shared" si="1"/>
        <v>206.06789130044126</v>
      </c>
      <c r="P26" s="10"/>
    </row>
    <row r="27" spans="1:16">
      <c r="A27" s="12"/>
      <c r="B27" s="44">
        <v>541</v>
      </c>
      <c r="C27" s="20" t="s">
        <v>37</v>
      </c>
      <c r="D27" s="46">
        <v>14506552</v>
      </c>
      <c r="E27" s="46">
        <v>12358862</v>
      </c>
      <c r="F27" s="46">
        <v>0</v>
      </c>
      <c r="G27" s="46">
        <v>4453450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31318864</v>
      </c>
      <c r="O27" s="47">
        <f t="shared" si="1"/>
        <v>125.06784337998921</v>
      </c>
      <c r="P27" s="9"/>
    </row>
    <row r="28" spans="1:16">
      <c r="A28" s="12"/>
      <c r="B28" s="44">
        <v>544</v>
      </c>
      <c r="C28" s="20" t="s">
        <v>38</v>
      </c>
      <c r="D28" s="46">
        <v>0</v>
      </c>
      <c r="E28" s="46">
        <v>254297</v>
      </c>
      <c r="F28" s="46">
        <v>0</v>
      </c>
      <c r="G28" s="46">
        <v>25803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280100</v>
      </c>
      <c r="O28" s="47">
        <f t="shared" si="1"/>
        <v>1.1185432182576922</v>
      </c>
      <c r="P28" s="9"/>
    </row>
    <row r="29" spans="1:16">
      <c r="A29" s="12"/>
      <c r="B29" s="44">
        <v>545</v>
      </c>
      <c r="C29" s="20" t="s">
        <v>39</v>
      </c>
      <c r="D29" s="46">
        <v>1318464</v>
      </c>
      <c r="E29" s="46">
        <v>0</v>
      </c>
      <c r="F29" s="46">
        <v>0</v>
      </c>
      <c r="G29" s="46">
        <v>0</v>
      </c>
      <c r="H29" s="46">
        <v>0</v>
      </c>
      <c r="I29" s="46">
        <v>15803863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17122327</v>
      </c>
      <c r="O29" s="47">
        <f t="shared" si="1"/>
        <v>68.375804165085952</v>
      </c>
      <c r="P29" s="9"/>
    </row>
    <row r="30" spans="1:16">
      <c r="A30" s="12"/>
      <c r="B30" s="44">
        <v>549</v>
      </c>
      <c r="C30" s="20" t="s">
        <v>40</v>
      </c>
      <c r="D30" s="46">
        <v>1466764</v>
      </c>
      <c r="E30" s="46">
        <v>1414436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2881200</v>
      </c>
      <c r="O30" s="47">
        <f t="shared" si="1"/>
        <v>11.5057005371084</v>
      </c>
      <c r="P30" s="9"/>
    </row>
    <row r="31" spans="1:16" ht="15.75">
      <c r="A31" s="28" t="s">
        <v>41</v>
      </c>
      <c r="B31" s="29"/>
      <c r="C31" s="30"/>
      <c r="D31" s="31">
        <f t="shared" ref="D31:M31" si="8">SUM(D32:D35)</f>
        <v>11421696</v>
      </c>
      <c r="E31" s="31">
        <f t="shared" si="8"/>
        <v>51546579</v>
      </c>
      <c r="F31" s="31">
        <f t="shared" si="8"/>
        <v>0</v>
      </c>
      <c r="G31" s="31">
        <f t="shared" si="8"/>
        <v>15832037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2372681</v>
      </c>
      <c r="N31" s="31">
        <f t="shared" si="7"/>
        <v>81172993</v>
      </c>
      <c r="O31" s="43">
        <f t="shared" si="1"/>
        <v>324.15387656490225</v>
      </c>
      <c r="P31" s="10"/>
    </row>
    <row r="32" spans="1:16">
      <c r="A32" s="13"/>
      <c r="B32" s="45">
        <v>551</v>
      </c>
      <c r="C32" s="21" t="s">
        <v>42</v>
      </c>
      <c r="D32" s="46">
        <v>422992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422992</v>
      </c>
      <c r="O32" s="47">
        <f t="shared" si="1"/>
        <v>1.6891639877802846</v>
      </c>
      <c r="P32" s="9"/>
    </row>
    <row r="33" spans="1:119">
      <c r="A33" s="13"/>
      <c r="B33" s="45">
        <v>552</v>
      </c>
      <c r="C33" s="21" t="s">
        <v>43</v>
      </c>
      <c r="D33" s="46">
        <v>0</v>
      </c>
      <c r="E33" s="46">
        <v>30417746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2372681</v>
      </c>
      <c r="N33" s="46">
        <f t="shared" si="7"/>
        <v>32790427</v>
      </c>
      <c r="O33" s="47">
        <f t="shared" si="1"/>
        <v>130.94434039494439</v>
      </c>
      <c r="P33" s="9"/>
    </row>
    <row r="34" spans="1:119">
      <c r="A34" s="13"/>
      <c r="B34" s="45">
        <v>554</v>
      </c>
      <c r="C34" s="21" t="s">
        <v>44</v>
      </c>
      <c r="D34" s="46">
        <v>0</v>
      </c>
      <c r="E34" s="46">
        <v>12773544</v>
      </c>
      <c r="F34" s="46">
        <v>0</v>
      </c>
      <c r="G34" s="46">
        <v>201237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12974781</v>
      </c>
      <c r="O34" s="47">
        <f t="shared" si="1"/>
        <v>51.813114230377572</v>
      </c>
      <c r="P34" s="9"/>
    </row>
    <row r="35" spans="1:119">
      <c r="A35" s="13"/>
      <c r="B35" s="45">
        <v>559</v>
      </c>
      <c r="C35" s="21" t="s">
        <v>45</v>
      </c>
      <c r="D35" s="46">
        <v>10998704</v>
      </c>
      <c r="E35" s="46">
        <v>8355289</v>
      </c>
      <c r="F35" s="46">
        <v>0</v>
      </c>
      <c r="G35" s="46">
        <v>15630800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34984793</v>
      </c>
      <c r="O35" s="47">
        <f t="shared" si="1"/>
        <v>139.70725795180002</v>
      </c>
      <c r="P35" s="9"/>
    </row>
    <row r="36" spans="1:119" ht="15.75">
      <c r="A36" s="28" t="s">
        <v>46</v>
      </c>
      <c r="B36" s="29"/>
      <c r="C36" s="30"/>
      <c r="D36" s="31">
        <f t="shared" ref="D36:M36" si="9">SUM(D37:D37)</f>
        <v>18794</v>
      </c>
      <c r="E36" s="31">
        <f t="shared" si="9"/>
        <v>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18794</v>
      </c>
      <c r="O36" s="43">
        <f t="shared" si="1"/>
        <v>7.5051414651678208E-2</v>
      </c>
      <c r="P36" s="10"/>
    </row>
    <row r="37" spans="1:119">
      <c r="A37" s="12"/>
      <c r="B37" s="44">
        <v>569</v>
      </c>
      <c r="C37" s="20" t="s">
        <v>47</v>
      </c>
      <c r="D37" s="46">
        <v>18794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18794</v>
      </c>
      <c r="O37" s="47">
        <f t="shared" si="1"/>
        <v>7.5051414651678208E-2</v>
      </c>
      <c r="P37" s="9"/>
    </row>
    <row r="38" spans="1:119" ht="15.75">
      <c r="A38" s="28" t="s">
        <v>48</v>
      </c>
      <c r="B38" s="29"/>
      <c r="C38" s="30"/>
      <c r="D38" s="31">
        <f t="shared" ref="D38:M38" si="11">SUM(D39:D41)</f>
        <v>32400948</v>
      </c>
      <c r="E38" s="31">
        <f t="shared" si="11"/>
        <v>5678115</v>
      </c>
      <c r="F38" s="31">
        <f t="shared" si="11"/>
        <v>0</v>
      </c>
      <c r="G38" s="31">
        <f t="shared" si="11"/>
        <v>1496518</v>
      </c>
      <c r="H38" s="31">
        <f t="shared" si="11"/>
        <v>0</v>
      </c>
      <c r="I38" s="31">
        <f t="shared" si="11"/>
        <v>65757804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5533771</v>
      </c>
      <c r="N38" s="31">
        <f t="shared" si="10"/>
        <v>110867156</v>
      </c>
      <c r="O38" s="43">
        <f t="shared" si="1"/>
        <v>442.73368608110536</v>
      </c>
      <c r="P38" s="9"/>
    </row>
    <row r="39" spans="1:119">
      <c r="A39" s="12"/>
      <c r="B39" s="44">
        <v>572</v>
      </c>
      <c r="C39" s="20" t="s">
        <v>49</v>
      </c>
      <c r="D39" s="46">
        <v>31894618</v>
      </c>
      <c r="E39" s="46">
        <v>2930617</v>
      </c>
      <c r="F39" s="46">
        <v>0</v>
      </c>
      <c r="G39" s="46">
        <v>1239588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36064823</v>
      </c>
      <c r="O39" s="47">
        <f t="shared" si="1"/>
        <v>144.02021843739394</v>
      </c>
      <c r="P39" s="9"/>
    </row>
    <row r="40" spans="1:119">
      <c r="A40" s="12"/>
      <c r="B40" s="44">
        <v>573</v>
      </c>
      <c r="C40" s="20" t="s">
        <v>50</v>
      </c>
      <c r="D40" s="46">
        <v>506330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506330</v>
      </c>
      <c r="O40" s="47">
        <f t="shared" si="1"/>
        <v>2.0219635405227323</v>
      </c>
      <c r="P40" s="9"/>
    </row>
    <row r="41" spans="1:119">
      <c r="A41" s="12"/>
      <c r="B41" s="44">
        <v>575</v>
      </c>
      <c r="C41" s="20" t="s">
        <v>51</v>
      </c>
      <c r="D41" s="46">
        <v>0</v>
      </c>
      <c r="E41" s="46">
        <v>2747498</v>
      </c>
      <c r="F41" s="46">
        <v>0</v>
      </c>
      <c r="G41" s="46">
        <v>256930</v>
      </c>
      <c r="H41" s="46">
        <v>0</v>
      </c>
      <c r="I41" s="46">
        <v>65757804</v>
      </c>
      <c r="J41" s="46">
        <v>0</v>
      </c>
      <c r="K41" s="46">
        <v>0</v>
      </c>
      <c r="L41" s="46">
        <v>0</v>
      </c>
      <c r="M41" s="46">
        <v>5533771</v>
      </c>
      <c r="N41" s="46">
        <f t="shared" si="10"/>
        <v>74296003</v>
      </c>
      <c r="O41" s="47">
        <f t="shared" si="1"/>
        <v>296.69150410318872</v>
      </c>
      <c r="P41" s="9"/>
    </row>
    <row r="42" spans="1:119" ht="15.75">
      <c r="A42" s="28" t="s">
        <v>54</v>
      </c>
      <c r="B42" s="29"/>
      <c r="C42" s="30"/>
      <c r="D42" s="31">
        <f t="shared" ref="D42:M42" si="12">SUM(D43:D43)</f>
        <v>15614267</v>
      </c>
      <c r="E42" s="31">
        <f t="shared" si="12"/>
        <v>68479927</v>
      </c>
      <c r="F42" s="31">
        <f t="shared" si="12"/>
        <v>0</v>
      </c>
      <c r="G42" s="31">
        <f t="shared" si="12"/>
        <v>139690</v>
      </c>
      <c r="H42" s="31">
        <f t="shared" si="12"/>
        <v>0</v>
      </c>
      <c r="I42" s="31">
        <f t="shared" si="12"/>
        <v>3374744</v>
      </c>
      <c r="J42" s="31">
        <f t="shared" si="12"/>
        <v>3639213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0"/>
        <v>91247841</v>
      </c>
      <c r="O42" s="43">
        <f t="shared" si="1"/>
        <v>364.386482439151</v>
      </c>
      <c r="P42" s="9"/>
    </row>
    <row r="43" spans="1:119" ht="15.75" thickBot="1">
      <c r="A43" s="12"/>
      <c r="B43" s="44">
        <v>581</v>
      </c>
      <c r="C43" s="20" t="s">
        <v>52</v>
      </c>
      <c r="D43" s="46">
        <v>15614267</v>
      </c>
      <c r="E43" s="46">
        <v>68479927</v>
      </c>
      <c r="F43" s="46">
        <v>0</v>
      </c>
      <c r="G43" s="46">
        <v>139690</v>
      </c>
      <c r="H43" s="46">
        <v>0</v>
      </c>
      <c r="I43" s="46">
        <v>3374744</v>
      </c>
      <c r="J43" s="46">
        <v>3639213</v>
      </c>
      <c r="K43" s="46">
        <v>0</v>
      </c>
      <c r="L43" s="46">
        <v>0</v>
      </c>
      <c r="M43" s="46">
        <v>0</v>
      </c>
      <c r="N43" s="46">
        <f t="shared" si="10"/>
        <v>91247841</v>
      </c>
      <c r="O43" s="47">
        <f t="shared" si="1"/>
        <v>364.386482439151</v>
      </c>
      <c r="P43" s="9"/>
    </row>
    <row r="44" spans="1:119" ht="16.5" thickBot="1">
      <c r="A44" s="14" t="s">
        <v>10</v>
      </c>
      <c r="B44" s="23"/>
      <c r="C44" s="22"/>
      <c r="D44" s="15">
        <f>SUM(D5,D13,D19,D26,D31,D36,D38,D42)</f>
        <v>374054038</v>
      </c>
      <c r="E44" s="15">
        <f t="shared" ref="E44:M44" si="13">SUM(E5,E13,E19,E26,E31,E36,E38,E42)</f>
        <v>165736048</v>
      </c>
      <c r="F44" s="15">
        <f t="shared" si="13"/>
        <v>0</v>
      </c>
      <c r="G44" s="15">
        <f t="shared" si="13"/>
        <v>33888926</v>
      </c>
      <c r="H44" s="15">
        <f t="shared" si="13"/>
        <v>0</v>
      </c>
      <c r="I44" s="15">
        <f t="shared" si="13"/>
        <v>203202544</v>
      </c>
      <c r="J44" s="15">
        <f t="shared" si="13"/>
        <v>113777862</v>
      </c>
      <c r="K44" s="15">
        <f t="shared" si="13"/>
        <v>93501622</v>
      </c>
      <c r="L44" s="15">
        <f t="shared" si="13"/>
        <v>0</v>
      </c>
      <c r="M44" s="15">
        <f t="shared" si="13"/>
        <v>7906452</v>
      </c>
      <c r="N44" s="15">
        <f t="shared" si="10"/>
        <v>992067492</v>
      </c>
      <c r="O44" s="37">
        <f t="shared" si="1"/>
        <v>3961.693556695885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72</v>
      </c>
      <c r="M46" s="93"/>
      <c r="N46" s="93"/>
      <c r="O46" s="41">
        <v>250415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62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69486061</v>
      </c>
      <c r="E5" s="26">
        <f t="shared" si="0"/>
        <v>1310599</v>
      </c>
      <c r="F5" s="26">
        <f t="shared" si="0"/>
        <v>0</v>
      </c>
      <c r="G5" s="26">
        <f t="shared" si="0"/>
        <v>2662542</v>
      </c>
      <c r="H5" s="26">
        <f t="shared" si="0"/>
        <v>0</v>
      </c>
      <c r="I5" s="26">
        <f t="shared" si="0"/>
        <v>0</v>
      </c>
      <c r="J5" s="26">
        <f t="shared" si="0"/>
        <v>99147026</v>
      </c>
      <c r="K5" s="26">
        <f t="shared" si="0"/>
        <v>91583592</v>
      </c>
      <c r="L5" s="26">
        <f t="shared" si="0"/>
        <v>0</v>
      </c>
      <c r="M5" s="26">
        <f t="shared" si="0"/>
        <v>0</v>
      </c>
      <c r="N5" s="27">
        <f>SUM(D5:M5)</f>
        <v>264189820</v>
      </c>
      <c r="O5" s="32">
        <f t="shared" ref="O5:O44" si="1">(N5/O$46)</f>
        <v>1076.5593597444195</v>
      </c>
      <c r="P5" s="6"/>
    </row>
    <row r="6" spans="1:133">
      <c r="A6" s="12"/>
      <c r="B6" s="44">
        <v>511</v>
      </c>
      <c r="C6" s="20" t="s">
        <v>19</v>
      </c>
      <c r="D6" s="46">
        <v>1830133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1830133</v>
      </c>
      <c r="O6" s="47">
        <f t="shared" si="1"/>
        <v>7.4576939063251322</v>
      </c>
      <c r="P6" s="9"/>
    </row>
    <row r="7" spans="1:133">
      <c r="A7" s="12"/>
      <c r="B7" s="44">
        <v>512</v>
      </c>
      <c r="C7" s="20" t="s">
        <v>20</v>
      </c>
      <c r="D7" s="46">
        <v>4075780</v>
      </c>
      <c r="E7" s="46">
        <v>0</v>
      </c>
      <c r="F7" s="46">
        <v>0</v>
      </c>
      <c r="G7" s="46">
        <v>14856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4090636</v>
      </c>
      <c r="O7" s="47">
        <f t="shared" si="1"/>
        <v>16.669122501039112</v>
      </c>
      <c r="P7" s="9"/>
    </row>
    <row r="8" spans="1:133">
      <c r="A8" s="12"/>
      <c r="B8" s="44">
        <v>513</v>
      </c>
      <c r="C8" s="20" t="s">
        <v>21</v>
      </c>
      <c r="D8" s="46">
        <v>40650594</v>
      </c>
      <c r="E8" s="46">
        <v>1209395</v>
      </c>
      <c r="F8" s="46">
        <v>0</v>
      </c>
      <c r="G8" s="46">
        <v>0</v>
      </c>
      <c r="H8" s="46">
        <v>0</v>
      </c>
      <c r="I8" s="46">
        <v>0</v>
      </c>
      <c r="J8" s="46">
        <v>99147026</v>
      </c>
      <c r="K8" s="46">
        <v>3209299</v>
      </c>
      <c r="L8" s="46">
        <v>0</v>
      </c>
      <c r="M8" s="46">
        <v>0</v>
      </c>
      <c r="N8" s="46">
        <f t="shared" si="2"/>
        <v>144216314</v>
      </c>
      <c r="O8" s="47">
        <f t="shared" si="1"/>
        <v>587.67375164016596</v>
      </c>
      <c r="P8" s="9"/>
    </row>
    <row r="9" spans="1:133">
      <c r="A9" s="12"/>
      <c r="B9" s="44">
        <v>514</v>
      </c>
      <c r="C9" s="20" t="s">
        <v>22</v>
      </c>
      <c r="D9" s="46">
        <v>3801296</v>
      </c>
      <c r="E9" s="46">
        <v>1204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3802500</v>
      </c>
      <c r="O9" s="47">
        <f t="shared" si="1"/>
        <v>15.494983740963807</v>
      </c>
      <c r="P9" s="9"/>
    </row>
    <row r="10" spans="1:133">
      <c r="A10" s="12"/>
      <c r="B10" s="44">
        <v>515</v>
      </c>
      <c r="C10" s="20" t="s">
        <v>23</v>
      </c>
      <c r="D10" s="46">
        <v>10242875</v>
      </c>
      <c r="E10" s="46">
        <v>0</v>
      </c>
      <c r="F10" s="46">
        <v>0</v>
      </c>
      <c r="G10" s="46">
        <v>478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10243353</v>
      </c>
      <c r="O10" s="47">
        <f t="shared" si="1"/>
        <v>41.741114579343282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88374293</v>
      </c>
      <c r="L11" s="46">
        <v>0</v>
      </c>
      <c r="M11" s="46">
        <v>0</v>
      </c>
      <c r="N11" s="46">
        <f t="shared" si="2"/>
        <v>88374293</v>
      </c>
      <c r="O11" s="47">
        <f t="shared" si="1"/>
        <v>360.12050839031468</v>
      </c>
      <c r="P11" s="9"/>
    </row>
    <row r="12" spans="1:133">
      <c r="A12" s="12"/>
      <c r="B12" s="44">
        <v>519</v>
      </c>
      <c r="C12" s="20" t="s">
        <v>25</v>
      </c>
      <c r="D12" s="46">
        <v>8885383</v>
      </c>
      <c r="E12" s="46">
        <v>100000</v>
      </c>
      <c r="F12" s="46">
        <v>0</v>
      </c>
      <c r="G12" s="46">
        <v>2647208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11632591</v>
      </c>
      <c r="O12" s="47">
        <f t="shared" si="1"/>
        <v>47.402184986267429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202642909</v>
      </c>
      <c r="E13" s="31">
        <f t="shared" si="3"/>
        <v>19597713</v>
      </c>
      <c r="F13" s="31">
        <f t="shared" si="3"/>
        <v>0</v>
      </c>
      <c r="G13" s="31">
        <f t="shared" si="3"/>
        <v>10896401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233137023</v>
      </c>
      <c r="O13" s="43">
        <f t="shared" si="1"/>
        <v>950.02087595048124</v>
      </c>
      <c r="P13" s="10"/>
    </row>
    <row r="14" spans="1:133">
      <c r="A14" s="12"/>
      <c r="B14" s="44">
        <v>521</v>
      </c>
      <c r="C14" s="20" t="s">
        <v>27</v>
      </c>
      <c r="D14" s="46">
        <v>111434074</v>
      </c>
      <c r="E14" s="46">
        <v>10421297</v>
      </c>
      <c r="F14" s="46">
        <v>0</v>
      </c>
      <c r="G14" s="46">
        <v>8614222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130469593</v>
      </c>
      <c r="O14" s="47">
        <f t="shared" si="1"/>
        <v>531.65660019070754</v>
      </c>
      <c r="P14" s="9"/>
    </row>
    <row r="15" spans="1:133">
      <c r="A15" s="12"/>
      <c r="B15" s="44">
        <v>522</v>
      </c>
      <c r="C15" s="20" t="s">
        <v>28</v>
      </c>
      <c r="D15" s="46">
        <v>77402690</v>
      </c>
      <c r="E15" s="46">
        <v>2972407</v>
      </c>
      <c r="F15" s="46">
        <v>0</v>
      </c>
      <c r="G15" s="46">
        <v>2262593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82637690</v>
      </c>
      <c r="O15" s="47">
        <f t="shared" si="1"/>
        <v>336.74415856431489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6105890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6105890</v>
      </c>
      <c r="O16" s="47">
        <f t="shared" si="1"/>
        <v>24.881174562554502</v>
      </c>
      <c r="P16" s="9"/>
    </row>
    <row r="17" spans="1:16">
      <c r="A17" s="12"/>
      <c r="B17" s="44">
        <v>526</v>
      </c>
      <c r="C17" s="20" t="s">
        <v>64</v>
      </c>
      <c r="D17" s="46">
        <v>9769413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9769413</v>
      </c>
      <c r="O17" s="47">
        <f t="shared" si="1"/>
        <v>39.809834475676645</v>
      </c>
      <c r="P17" s="9"/>
    </row>
    <row r="18" spans="1:16">
      <c r="A18" s="12"/>
      <c r="B18" s="44">
        <v>529</v>
      </c>
      <c r="C18" s="20" t="s">
        <v>30</v>
      </c>
      <c r="D18" s="46">
        <v>4036732</v>
      </c>
      <c r="E18" s="46">
        <v>98119</v>
      </c>
      <c r="F18" s="46">
        <v>0</v>
      </c>
      <c r="G18" s="46">
        <v>19586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4154437</v>
      </c>
      <c r="O18" s="47">
        <f t="shared" si="1"/>
        <v>16.929108157227734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SUM(D20:D25)</f>
        <v>2137172</v>
      </c>
      <c r="E19" s="31">
        <f t="shared" si="5"/>
        <v>1595522</v>
      </c>
      <c r="F19" s="31">
        <f t="shared" si="5"/>
        <v>0</v>
      </c>
      <c r="G19" s="31">
        <f t="shared" si="5"/>
        <v>640413</v>
      </c>
      <c r="H19" s="31">
        <f t="shared" si="5"/>
        <v>0</v>
      </c>
      <c r="I19" s="31">
        <f t="shared" si="5"/>
        <v>109561570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113934677</v>
      </c>
      <c r="O19" s="43">
        <f t="shared" si="1"/>
        <v>464.27770352319868</v>
      </c>
      <c r="P19" s="10"/>
    </row>
    <row r="20" spans="1:16">
      <c r="A20" s="12"/>
      <c r="B20" s="44">
        <v>531</v>
      </c>
      <c r="C20" s="20" t="s">
        <v>65</v>
      </c>
      <c r="D20" s="46">
        <v>0</v>
      </c>
      <c r="E20" s="46">
        <v>86032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86032</v>
      </c>
      <c r="O20" s="47">
        <f t="shared" si="1"/>
        <v>0.35057578992836247</v>
      </c>
      <c r="P20" s="9"/>
    </row>
    <row r="21" spans="1:16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21905722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21905722</v>
      </c>
      <c r="O21" s="47">
        <f t="shared" si="1"/>
        <v>89.264643319940348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67242968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67242968</v>
      </c>
      <c r="O22" s="47">
        <f t="shared" si="1"/>
        <v>274.01149134888874</v>
      </c>
      <c r="P22" s="9"/>
    </row>
    <row r="23" spans="1:16">
      <c r="A23" s="12"/>
      <c r="B23" s="44">
        <v>537</v>
      </c>
      <c r="C23" s="20" t="s">
        <v>59</v>
      </c>
      <c r="D23" s="46">
        <v>0</v>
      </c>
      <c r="E23" s="46">
        <v>897216</v>
      </c>
      <c r="F23" s="46">
        <v>0</v>
      </c>
      <c r="G23" s="46">
        <v>6655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903871</v>
      </c>
      <c r="O23" s="47">
        <f t="shared" si="1"/>
        <v>3.6832258905795388</v>
      </c>
      <c r="P23" s="9"/>
    </row>
    <row r="24" spans="1:16">
      <c r="A24" s="12"/>
      <c r="B24" s="44">
        <v>538</v>
      </c>
      <c r="C24" s="20" t="s">
        <v>34</v>
      </c>
      <c r="D24" s="46">
        <v>0</v>
      </c>
      <c r="E24" s="46">
        <v>4953</v>
      </c>
      <c r="F24" s="46">
        <v>0</v>
      </c>
      <c r="G24" s="46">
        <v>0</v>
      </c>
      <c r="H24" s="46">
        <v>0</v>
      </c>
      <c r="I24" s="46">
        <v>20412880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20417833</v>
      </c>
      <c r="O24" s="47">
        <f t="shared" si="1"/>
        <v>83.201575374283834</v>
      </c>
      <c r="P24" s="9"/>
    </row>
    <row r="25" spans="1:16">
      <c r="A25" s="12"/>
      <c r="B25" s="44">
        <v>539</v>
      </c>
      <c r="C25" s="20" t="s">
        <v>35</v>
      </c>
      <c r="D25" s="46">
        <v>2137172</v>
      </c>
      <c r="E25" s="46">
        <v>607321</v>
      </c>
      <c r="F25" s="46">
        <v>0</v>
      </c>
      <c r="G25" s="46">
        <v>633758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3378251</v>
      </c>
      <c r="O25" s="47">
        <f t="shared" si="1"/>
        <v>13.766191799577836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SUM(D27:D30)</f>
        <v>17994612</v>
      </c>
      <c r="E26" s="31">
        <f t="shared" si="6"/>
        <v>24460807</v>
      </c>
      <c r="F26" s="31">
        <f t="shared" si="6"/>
        <v>0</v>
      </c>
      <c r="G26" s="31">
        <f t="shared" si="6"/>
        <v>7811588</v>
      </c>
      <c r="H26" s="31">
        <f t="shared" si="6"/>
        <v>0</v>
      </c>
      <c r="I26" s="31">
        <f t="shared" si="6"/>
        <v>16407030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66674037</v>
      </c>
      <c r="O26" s="43">
        <f t="shared" si="1"/>
        <v>271.69312801036665</v>
      </c>
      <c r="P26" s="10"/>
    </row>
    <row r="27" spans="1:16">
      <c r="A27" s="12"/>
      <c r="B27" s="44">
        <v>541</v>
      </c>
      <c r="C27" s="20" t="s">
        <v>37</v>
      </c>
      <c r="D27" s="46">
        <v>15002829</v>
      </c>
      <c r="E27" s="46">
        <v>14428367</v>
      </c>
      <c r="F27" s="46">
        <v>0</v>
      </c>
      <c r="G27" s="46">
        <v>6028751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35459947</v>
      </c>
      <c r="O27" s="47">
        <f t="shared" si="1"/>
        <v>144.49738388440193</v>
      </c>
      <c r="P27" s="9"/>
    </row>
    <row r="28" spans="1:16">
      <c r="A28" s="12"/>
      <c r="B28" s="44">
        <v>544</v>
      </c>
      <c r="C28" s="20" t="s">
        <v>38</v>
      </c>
      <c r="D28" s="46">
        <v>0</v>
      </c>
      <c r="E28" s="46">
        <v>1399464</v>
      </c>
      <c r="F28" s="46">
        <v>0</v>
      </c>
      <c r="G28" s="46">
        <v>1782837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3182301</v>
      </c>
      <c r="O28" s="47">
        <f t="shared" si="1"/>
        <v>12.967706049665447</v>
      </c>
      <c r="P28" s="9"/>
    </row>
    <row r="29" spans="1:16">
      <c r="A29" s="12"/>
      <c r="B29" s="44">
        <v>545</v>
      </c>
      <c r="C29" s="20" t="s">
        <v>39</v>
      </c>
      <c r="D29" s="46">
        <v>1559267</v>
      </c>
      <c r="E29" s="46">
        <v>0</v>
      </c>
      <c r="F29" s="46">
        <v>0</v>
      </c>
      <c r="G29" s="46">
        <v>0</v>
      </c>
      <c r="H29" s="46">
        <v>0</v>
      </c>
      <c r="I29" s="46">
        <v>16407030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17966297</v>
      </c>
      <c r="O29" s="47">
        <f t="shared" si="1"/>
        <v>73.21169754117733</v>
      </c>
      <c r="P29" s="9"/>
    </row>
    <row r="30" spans="1:16">
      <c r="A30" s="12"/>
      <c r="B30" s="44">
        <v>549</v>
      </c>
      <c r="C30" s="20" t="s">
        <v>40</v>
      </c>
      <c r="D30" s="46">
        <v>1432516</v>
      </c>
      <c r="E30" s="46">
        <v>8632976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10065492</v>
      </c>
      <c r="O30" s="47">
        <f t="shared" si="1"/>
        <v>41.016340535121962</v>
      </c>
      <c r="P30" s="9"/>
    </row>
    <row r="31" spans="1:16" ht="15.75">
      <c r="A31" s="28" t="s">
        <v>41</v>
      </c>
      <c r="B31" s="29"/>
      <c r="C31" s="30"/>
      <c r="D31" s="31">
        <f t="shared" ref="D31:M31" si="8">SUM(D32:D35)</f>
        <v>12344734</v>
      </c>
      <c r="E31" s="31">
        <f t="shared" si="8"/>
        <v>9808979</v>
      </c>
      <c r="F31" s="31">
        <f t="shared" si="8"/>
        <v>0</v>
      </c>
      <c r="G31" s="31">
        <f t="shared" si="8"/>
        <v>113563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40281514</v>
      </c>
      <c r="N31" s="31">
        <f t="shared" si="7"/>
        <v>62548790</v>
      </c>
      <c r="O31" s="43">
        <f t="shared" si="1"/>
        <v>254.88296753897686</v>
      </c>
      <c r="P31" s="10"/>
    </row>
    <row r="32" spans="1:16">
      <c r="A32" s="13"/>
      <c r="B32" s="45">
        <v>551</v>
      </c>
      <c r="C32" s="21" t="s">
        <v>42</v>
      </c>
      <c r="D32" s="46">
        <v>418794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418794</v>
      </c>
      <c r="O32" s="47">
        <f t="shared" si="1"/>
        <v>1.7065631086951207</v>
      </c>
      <c r="P32" s="9"/>
    </row>
    <row r="33" spans="1:119">
      <c r="A33" s="13"/>
      <c r="B33" s="45">
        <v>552</v>
      </c>
      <c r="C33" s="21" t="s">
        <v>43</v>
      </c>
      <c r="D33" s="46">
        <v>0</v>
      </c>
      <c r="E33" s="46">
        <v>245825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33415602</v>
      </c>
      <c r="N33" s="46">
        <f t="shared" si="7"/>
        <v>33661427</v>
      </c>
      <c r="O33" s="47">
        <f t="shared" si="1"/>
        <v>137.16851125907695</v>
      </c>
      <c r="P33" s="9"/>
    </row>
    <row r="34" spans="1:119">
      <c r="A34" s="13"/>
      <c r="B34" s="45">
        <v>554</v>
      </c>
      <c r="C34" s="21" t="s">
        <v>44</v>
      </c>
      <c r="D34" s="46">
        <v>0</v>
      </c>
      <c r="E34" s="46">
        <v>9542354</v>
      </c>
      <c r="F34" s="46">
        <v>0</v>
      </c>
      <c r="G34" s="46">
        <v>72735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9615089</v>
      </c>
      <c r="O34" s="47">
        <f t="shared" si="1"/>
        <v>39.180972445212348</v>
      </c>
      <c r="P34" s="9"/>
    </row>
    <row r="35" spans="1:119">
      <c r="A35" s="13"/>
      <c r="B35" s="45">
        <v>559</v>
      </c>
      <c r="C35" s="21" t="s">
        <v>45</v>
      </c>
      <c r="D35" s="46">
        <v>11925940</v>
      </c>
      <c r="E35" s="46">
        <v>20800</v>
      </c>
      <c r="F35" s="46">
        <v>0</v>
      </c>
      <c r="G35" s="46">
        <v>40828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6865912</v>
      </c>
      <c r="N35" s="46">
        <f t="shared" si="7"/>
        <v>18853480</v>
      </c>
      <c r="O35" s="47">
        <f t="shared" si="1"/>
        <v>76.826920725992451</v>
      </c>
      <c r="P35" s="9"/>
    </row>
    <row r="36" spans="1:119" ht="15.75">
      <c r="A36" s="28" t="s">
        <v>46</v>
      </c>
      <c r="B36" s="29"/>
      <c r="C36" s="30"/>
      <c r="D36" s="31">
        <f t="shared" ref="D36:M36" si="9">SUM(D37:D37)</f>
        <v>18034</v>
      </c>
      <c r="E36" s="31">
        <f t="shared" si="9"/>
        <v>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18034</v>
      </c>
      <c r="O36" s="43">
        <f t="shared" si="1"/>
        <v>7.348758363827515E-2</v>
      </c>
      <c r="P36" s="10"/>
    </row>
    <row r="37" spans="1:119">
      <c r="A37" s="12"/>
      <c r="B37" s="44">
        <v>569</v>
      </c>
      <c r="C37" s="20" t="s">
        <v>47</v>
      </c>
      <c r="D37" s="46">
        <v>18034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18034</v>
      </c>
      <c r="O37" s="47">
        <f t="shared" si="1"/>
        <v>7.348758363827515E-2</v>
      </c>
      <c r="P37" s="9"/>
    </row>
    <row r="38" spans="1:119" ht="15.75">
      <c r="A38" s="28" t="s">
        <v>48</v>
      </c>
      <c r="B38" s="29"/>
      <c r="C38" s="30"/>
      <c r="D38" s="31">
        <f t="shared" ref="D38:M38" si="11">SUM(D39:D41)</f>
        <v>28153316</v>
      </c>
      <c r="E38" s="31">
        <f t="shared" si="11"/>
        <v>4507782</v>
      </c>
      <c r="F38" s="31">
        <f t="shared" si="11"/>
        <v>0</v>
      </c>
      <c r="G38" s="31">
        <f t="shared" si="11"/>
        <v>1121555</v>
      </c>
      <c r="H38" s="31">
        <f t="shared" si="11"/>
        <v>0</v>
      </c>
      <c r="I38" s="31">
        <f t="shared" si="11"/>
        <v>70491316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6067793</v>
      </c>
      <c r="N38" s="31">
        <f t="shared" si="10"/>
        <v>110341762</v>
      </c>
      <c r="O38" s="43">
        <f t="shared" si="1"/>
        <v>449.63676742650836</v>
      </c>
      <c r="P38" s="9"/>
    </row>
    <row r="39" spans="1:119">
      <c r="A39" s="12"/>
      <c r="B39" s="44">
        <v>572</v>
      </c>
      <c r="C39" s="20" t="s">
        <v>49</v>
      </c>
      <c r="D39" s="46">
        <v>27627657</v>
      </c>
      <c r="E39" s="46">
        <v>3180025</v>
      </c>
      <c r="F39" s="46">
        <v>0</v>
      </c>
      <c r="G39" s="46">
        <v>1117447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31925129</v>
      </c>
      <c r="O39" s="47">
        <f t="shared" si="1"/>
        <v>130.09318994955217</v>
      </c>
      <c r="P39" s="9"/>
    </row>
    <row r="40" spans="1:119">
      <c r="A40" s="12"/>
      <c r="B40" s="44">
        <v>573</v>
      </c>
      <c r="C40" s="20" t="s">
        <v>50</v>
      </c>
      <c r="D40" s="46">
        <v>525659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525659</v>
      </c>
      <c r="O40" s="47">
        <f t="shared" si="1"/>
        <v>2.142032257275817</v>
      </c>
      <c r="P40" s="9"/>
    </row>
    <row r="41" spans="1:119">
      <c r="A41" s="12"/>
      <c r="B41" s="44">
        <v>575</v>
      </c>
      <c r="C41" s="20" t="s">
        <v>51</v>
      </c>
      <c r="D41" s="46">
        <v>0</v>
      </c>
      <c r="E41" s="46">
        <v>1327757</v>
      </c>
      <c r="F41" s="46">
        <v>0</v>
      </c>
      <c r="G41" s="46">
        <v>4108</v>
      </c>
      <c r="H41" s="46">
        <v>0</v>
      </c>
      <c r="I41" s="46">
        <v>70491316</v>
      </c>
      <c r="J41" s="46">
        <v>0</v>
      </c>
      <c r="K41" s="46">
        <v>0</v>
      </c>
      <c r="L41" s="46">
        <v>0</v>
      </c>
      <c r="M41" s="46">
        <v>6067793</v>
      </c>
      <c r="N41" s="46">
        <f t="shared" si="10"/>
        <v>77890974</v>
      </c>
      <c r="O41" s="47">
        <f t="shared" si="1"/>
        <v>317.40154521968037</v>
      </c>
      <c r="P41" s="9"/>
    </row>
    <row r="42" spans="1:119" ht="15.75">
      <c r="A42" s="28" t="s">
        <v>54</v>
      </c>
      <c r="B42" s="29"/>
      <c r="C42" s="30"/>
      <c r="D42" s="31">
        <f t="shared" ref="D42:M42" si="12">SUM(D43:D43)</f>
        <v>16175246</v>
      </c>
      <c r="E42" s="31">
        <f t="shared" si="12"/>
        <v>46308598</v>
      </c>
      <c r="F42" s="31">
        <f t="shared" si="12"/>
        <v>0</v>
      </c>
      <c r="G42" s="31">
        <f t="shared" si="12"/>
        <v>1888641</v>
      </c>
      <c r="H42" s="31">
        <f t="shared" si="12"/>
        <v>0</v>
      </c>
      <c r="I42" s="31">
        <f t="shared" si="12"/>
        <v>2146796</v>
      </c>
      <c r="J42" s="31">
        <f t="shared" si="12"/>
        <v>3120070</v>
      </c>
      <c r="K42" s="31">
        <f t="shared" si="12"/>
        <v>0</v>
      </c>
      <c r="L42" s="31">
        <f t="shared" si="12"/>
        <v>0</v>
      </c>
      <c r="M42" s="31">
        <f t="shared" si="12"/>
        <v>20532795</v>
      </c>
      <c r="N42" s="31">
        <f t="shared" si="10"/>
        <v>90172146</v>
      </c>
      <c r="O42" s="43">
        <f t="shared" si="1"/>
        <v>367.4466630263812</v>
      </c>
      <c r="P42" s="9"/>
    </row>
    <row r="43" spans="1:119" ht="15.75" thickBot="1">
      <c r="A43" s="12"/>
      <c r="B43" s="44">
        <v>581</v>
      </c>
      <c r="C43" s="20" t="s">
        <v>52</v>
      </c>
      <c r="D43" s="46">
        <v>16175246</v>
      </c>
      <c r="E43" s="46">
        <v>46308598</v>
      </c>
      <c r="F43" s="46">
        <v>0</v>
      </c>
      <c r="G43" s="46">
        <v>1888641</v>
      </c>
      <c r="H43" s="46">
        <v>0</v>
      </c>
      <c r="I43" s="46">
        <v>2146796</v>
      </c>
      <c r="J43" s="46">
        <v>3120070</v>
      </c>
      <c r="K43" s="46">
        <v>0</v>
      </c>
      <c r="L43" s="46">
        <v>0</v>
      </c>
      <c r="M43" s="46">
        <v>20532795</v>
      </c>
      <c r="N43" s="46">
        <f t="shared" si="10"/>
        <v>90172146</v>
      </c>
      <c r="O43" s="47">
        <f t="shared" si="1"/>
        <v>367.4466630263812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SUM(D5,D13,D19,D26,D31,D36,D38,D42)</f>
        <v>348952084</v>
      </c>
      <c r="E44" s="15">
        <f t="shared" si="13"/>
        <v>107590000</v>
      </c>
      <c r="F44" s="15">
        <f t="shared" si="13"/>
        <v>0</v>
      </c>
      <c r="G44" s="15">
        <f t="shared" si="13"/>
        <v>25134703</v>
      </c>
      <c r="H44" s="15">
        <f t="shared" si="13"/>
        <v>0</v>
      </c>
      <c r="I44" s="15">
        <f t="shared" si="13"/>
        <v>198606712</v>
      </c>
      <c r="J44" s="15">
        <f t="shared" si="13"/>
        <v>102267096</v>
      </c>
      <c r="K44" s="15">
        <f t="shared" si="13"/>
        <v>91583592</v>
      </c>
      <c r="L44" s="15">
        <f t="shared" si="13"/>
        <v>0</v>
      </c>
      <c r="M44" s="15">
        <f t="shared" si="13"/>
        <v>66882102</v>
      </c>
      <c r="N44" s="15">
        <f t="shared" si="10"/>
        <v>941016289</v>
      </c>
      <c r="O44" s="37">
        <f t="shared" si="1"/>
        <v>3834.5909528039706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68</v>
      </c>
      <c r="M46" s="93"/>
      <c r="N46" s="93"/>
      <c r="O46" s="41">
        <v>245402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62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72829246</v>
      </c>
      <c r="E5" s="26">
        <f t="shared" si="0"/>
        <v>3320633</v>
      </c>
      <c r="F5" s="26">
        <f t="shared" si="0"/>
        <v>0</v>
      </c>
      <c r="G5" s="26">
        <f t="shared" si="0"/>
        <v>3796306</v>
      </c>
      <c r="H5" s="26">
        <f t="shared" si="0"/>
        <v>0</v>
      </c>
      <c r="I5" s="26">
        <f t="shared" si="0"/>
        <v>0</v>
      </c>
      <c r="J5" s="26">
        <f t="shared" si="0"/>
        <v>90499610</v>
      </c>
      <c r="K5" s="26">
        <f t="shared" si="0"/>
        <v>81335871</v>
      </c>
      <c r="L5" s="26">
        <f t="shared" si="0"/>
        <v>0</v>
      </c>
      <c r="M5" s="26">
        <f t="shared" si="0"/>
        <v>0</v>
      </c>
      <c r="N5" s="27">
        <f>SUM(D5:M5)</f>
        <v>251781666</v>
      </c>
      <c r="O5" s="32">
        <f t="shared" ref="O5:O44" si="1">(N5/O$46)</f>
        <v>1040.5146996834424</v>
      </c>
      <c r="P5" s="6"/>
    </row>
    <row r="6" spans="1:133">
      <c r="A6" s="12"/>
      <c r="B6" s="44">
        <v>511</v>
      </c>
      <c r="C6" s="20" t="s">
        <v>19</v>
      </c>
      <c r="D6" s="46">
        <v>1854160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1854160</v>
      </c>
      <c r="O6" s="47">
        <f t="shared" si="1"/>
        <v>7.6625147740703703</v>
      </c>
      <c r="P6" s="9"/>
    </row>
    <row r="7" spans="1:133">
      <c r="A7" s="12"/>
      <c r="B7" s="44">
        <v>512</v>
      </c>
      <c r="C7" s="20" t="s">
        <v>20</v>
      </c>
      <c r="D7" s="46">
        <v>3881419</v>
      </c>
      <c r="E7" s="46">
        <v>0</v>
      </c>
      <c r="F7" s="46">
        <v>0</v>
      </c>
      <c r="G7" s="46">
        <v>36561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3917980</v>
      </c>
      <c r="O7" s="47">
        <f t="shared" si="1"/>
        <v>16.191471951995634</v>
      </c>
      <c r="P7" s="9"/>
    </row>
    <row r="8" spans="1:133">
      <c r="A8" s="12"/>
      <c r="B8" s="44">
        <v>513</v>
      </c>
      <c r="C8" s="20" t="s">
        <v>21</v>
      </c>
      <c r="D8" s="46">
        <v>44951695</v>
      </c>
      <c r="E8" s="46">
        <v>3197421</v>
      </c>
      <c r="F8" s="46">
        <v>0</v>
      </c>
      <c r="G8" s="46">
        <v>0</v>
      </c>
      <c r="H8" s="46">
        <v>0</v>
      </c>
      <c r="I8" s="46">
        <v>0</v>
      </c>
      <c r="J8" s="46">
        <v>90499610</v>
      </c>
      <c r="K8" s="46">
        <v>3173445</v>
      </c>
      <c r="L8" s="46">
        <v>0</v>
      </c>
      <c r="M8" s="46">
        <v>0</v>
      </c>
      <c r="N8" s="46">
        <f t="shared" si="2"/>
        <v>141822171</v>
      </c>
      <c r="O8" s="47">
        <f t="shared" si="1"/>
        <v>586.0953103174669</v>
      </c>
      <c r="P8" s="9"/>
    </row>
    <row r="9" spans="1:133">
      <c r="A9" s="12"/>
      <c r="B9" s="44">
        <v>514</v>
      </c>
      <c r="C9" s="20" t="s">
        <v>22</v>
      </c>
      <c r="D9" s="46">
        <v>3540519</v>
      </c>
      <c r="E9" s="46">
        <v>1250</v>
      </c>
      <c r="F9" s="46">
        <v>0</v>
      </c>
      <c r="G9" s="46">
        <v>248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3542017</v>
      </c>
      <c r="O9" s="47">
        <f t="shared" si="1"/>
        <v>14.637764590169354</v>
      </c>
      <c r="P9" s="9"/>
    </row>
    <row r="10" spans="1:133">
      <c r="A10" s="12"/>
      <c r="B10" s="44">
        <v>515</v>
      </c>
      <c r="C10" s="20" t="s">
        <v>23</v>
      </c>
      <c r="D10" s="46">
        <v>9696078</v>
      </c>
      <c r="E10" s="46">
        <v>28959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9725037</v>
      </c>
      <c r="O10" s="47">
        <f t="shared" si="1"/>
        <v>40.189756920050584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78162426</v>
      </c>
      <c r="L11" s="46">
        <v>0</v>
      </c>
      <c r="M11" s="46">
        <v>0</v>
      </c>
      <c r="N11" s="46">
        <f t="shared" si="2"/>
        <v>78162426</v>
      </c>
      <c r="O11" s="47">
        <f t="shared" si="1"/>
        <v>323.0145963682649</v>
      </c>
      <c r="P11" s="9"/>
    </row>
    <row r="12" spans="1:133">
      <c r="A12" s="12"/>
      <c r="B12" s="44">
        <v>519</v>
      </c>
      <c r="C12" s="20" t="s">
        <v>25</v>
      </c>
      <c r="D12" s="46">
        <v>8905375</v>
      </c>
      <c r="E12" s="46">
        <v>93003</v>
      </c>
      <c r="F12" s="46">
        <v>0</v>
      </c>
      <c r="G12" s="46">
        <v>3759497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12757875</v>
      </c>
      <c r="O12" s="47">
        <f t="shared" si="1"/>
        <v>52.723284761424594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193679611</v>
      </c>
      <c r="E13" s="31">
        <f t="shared" si="3"/>
        <v>30536009</v>
      </c>
      <c r="F13" s="31">
        <f t="shared" si="3"/>
        <v>0</v>
      </c>
      <c r="G13" s="31">
        <f t="shared" si="3"/>
        <v>3993772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228209392</v>
      </c>
      <c r="O13" s="43">
        <f t="shared" si="1"/>
        <v>943.09975287009559</v>
      </c>
      <c r="P13" s="10"/>
    </row>
    <row r="14" spans="1:133">
      <c r="A14" s="12"/>
      <c r="B14" s="44">
        <v>521</v>
      </c>
      <c r="C14" s="20" t="s">
        <v>27</v>
      </c>
      <c r="D14" s="46">
        <v>111293185</v>
      </c>
      <c r="E14" s="46">
        <v>12226200</v>
      </c>
      <c r="F14" s="46">
        <v>0</v>
      </c>
      <c r="G14" s="46">
        <v>161571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123680956</v>
      </c>
      <c r="O14" s="47">
        <f t="shared" si="1"/>
        <v>511.12479646910049</v>
      </c>
      <c r="P14" s="9"/>
    </row>
    <row r="15" spans="1:133">
      <c r="A15" s="12"/>
      <c r="B15" s="44">
        <v>522</v>
      </c>
      <c r="C15" s="20" t="s">
        <v>28</v>
      </c>
      <c r="D15" s="46">
        <v>78232760</v>
      </c>
      <c r="E15" s="46">
        <v>4685131</v>
      </c>
      <c r="F15" s="46">
        <v>0</v>
      </c>
      <c r="G15" s="46">
        <v>1737526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84655417</v>
      </c>
      <c r="O15" s="47">
        <f t="shared" si="1"/>
        <v>349.84757705245931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6822380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6822380</v>
      </c>
      <c r="O16" s="47">
        <f t="shared" si="1"/>
        <v>28.194216003107719</v>
      </c>
      <c r="P16" s="9"/>
    </row>
    <row r="17" spans="1:16">
      <c r="A17" s="12"/>
      <c r="B17" s="44">
        <v>526</v>
      </c>
      <c r="C17" s="20" t="s">
        <v>64</v>
      </c>
      <c r="D17" s="46">
        <v>0</v>
      </c>
      <c r="E17" s="46">
        <v>6737411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6737411</v>
      </c>
      <c r="O17" s="47">
        <f t="shared" si="1"/>
        <v>27.843072510724117</v>
      </c>
      <c r="P17" s="9"/>
    </row>
    <row r="18" spans="1:16">
      <c r="A18" s="12"/>
      <c r="B18" s="44">
        <v>529</v>
      </c>
      <c r="C18" s="20" t="s">
        <v>30</v>
      </c>
      <c r="D18" s="46">
        <v>4153666</v>
      </c>
      <c r="E18" s="46">
        <v>64887</v>
      </c>
      <c r="F18" s="46">
        <v>0</v>
      </c>
      <c r="G18" s="46">
        <v>2094675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6313228</v>
      </c>
      <c r="O18" s="47">
        <f t="shared" si="1"/>
        <v>26.090090834703982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SUM(D20:D25)</f>
        <v>2692654</v>
      </c>
      <c r="E19" s="31">
        <f t="shared" si="5"/>
        <v>2982267</v>
      </c>
      <c r="F19" s="31">
        <f t="shared" si="5"/>
        <v>0</v>
      </c>
      <c r="G19" s="31">
        <f t="shared" si="5"/>
        <v>199441</v>
      </c>
      <c r="H19" s="31">
        <f t="shared" si="5"/>
        <v>0</v>
      </c>
      <c r="I19" s="31">
        <f t="shared" si="5"/>
        <v>112834103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118708465</v>
      </c>
      <c r="O19" s="43">
        <f t="shared" si="1"/>
        <v>490.57544487515395</v>
      </c>
      <c r="P19" s="10"/>
    </row>
    <row r="20" spans="1:16">
      <c r="A20" s="12"/>
      <c r="B20" s="44">
        <v>531</v>
      </c>
      <c r="C20" s="20" t="s">
        <v>65</v>
      </c>
      <c r="D20" s="46">
        <v>0</v>
      </c>
      <c r="E20" s="46">
        <v>1036385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1036385</v>
      </c>
      <c r="O20" s="47">
        <f t="shared" si="1"/>
        <v>4.282972005719528</v>
      </c>
      <c r="P20" s="9"/>
    </row>
    <row r="21" spans="1:16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23705948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23705948</v>
      </c>
      <c r="O21" s="47">
        <f t="shared" si="1"/>
        <v>97.967368934365936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71041695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71041695</v>
      </c>
      <c r="O22" s="47">
        <f t="shared" si="1"/>
        <v>293.58741290530543</v>
      </c>
      <c r="P22" s="9"/>
    </row>
    <row r="23" spans="1:16">
      <c r="A23" s="12"/>
      <c r="B23" s="44">
        <v>537</v>
      </c>
      <c r="C23" s="20" t="s">
        <v>59</v>
      </c>
      <c r="D23" s="46">
        <v>0</v>
      </c>
      <c r="E23" s="46">
        <v>1026869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1026869</v>
      </c>
      <c r="O23" s="47">
        <f t="shared" si="1"/>
        <v>4.2436461165891117</v>
      </c>
      <c r="P23" s="9"/>
    </row>
    <row r="24" spans="1:16">
      <c r="A24" s="12"/>
      <c r="B24" s="44">
        <v>538</v>
      </c>
      <c r="C24" s="20" t="s">
        <v>34</v>
      </c>
      <c r="D24" s="46">
        <v>0</v>
      </c>
      <c r="E24" s="46">
        <v>210054</v>
      </c>
      <c r="F24" s="46">
        <v>0</v>
      </c>
      <c r="G24" s="46">
        <v>0</v>
      </c>
      <c r="H24" s="46">
        <v>0</v>
      </c>
      <c r="I24" s="46">
        <v>18086460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18296514</v>
      </c>
      <c r="O24" s="47">
        <f t="shared" si="1"/>
        <v>75.612303597847742</v>
      </c>
      <c r="P24" s="9"/>
    </row>
    <row r="25" spans="1:16">
      <c r="A25" s="12"/>
      <c r="B25" s="44">
        <v>539</v>
      </c>
      <c r="C25" s="20" t="s">
        <v>35</v>
      </c>
      <c r="D25" s="46">
        <v>2692654</v>
      </c>
      <c r="E25" s="46">
        <v>708959</v>
      </c>
      <c r="F25" s="46">
        <v>0</v>
      </c>
      <c r="G25" s="46">
        <v>199441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3601054</v>
      </c>
      <c r="O25" s="47">
        <f t="shared" si="1"/>
        <v>14.881741315326186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SUM(D27:D30)</f>
        <v>17900702</v>
      </c>
      <c r="E26" s="31">
        <f t="shared" si="6"/>
        <v>17787405</v>
      </c>
      <c r="F26" s="31">
        <f t="shared" si="6"/>
        <v>0</v>
      </c>
      <c r="G26" s="31">
        <f t="shared" si="6"/>
        <v>35359435</v>
      </c>
      <c r="H26" s="31">
        <f t="shared" si="6"/>
        <v>0</v>
      </c>
      <c r="I26" s="31">
        <f t="shared" si="6"/>
        <v>17507624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88555166</v>
      </c>
      <c r="O26" s="43">
        <f t="shared" si="1"/>
        <v>365.96370744447842</v>
      </c>
      <c r="P26" s="10"/>
    </row>
    <row r="27" spans="1:16">
      <c r="A27" s="12"/>
      <c r="B27" s="44">
        <v>541</v>
      </c>
      <c r="C27" s="20" t="s">
        <v>37</v>
      </c>
      <c r="D27" s="46">
        <v>15224594</v>
      </c>
      <c r="E27" s="46">
        <v>16277072</v>
      </c>
      <c r="F27" s="46">
        <v>0</v>
      </c>
      <c r="G27" s="46">
        <v>20531385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52033051</v>
      </c>
      <c r="O27" s="47">
        <f t="shared" si="1"/>
        <v>215.03215581581796</v>
      </c>
      <c r="P27" s="9"/>
    </row>
    <row r="28" spans="1:16">
      <c r="A28" s="12"/>
      <c r="B28" s="44">
        <v>544</v>
      </c>
      <c r="C28" s="20" t="s">
        <v>38</v>
      </c>
      <c r="D28" s="46">
        <v>0</v>
      </c>
      <c r="E28" s="46">
        <v>0</v>
      </c>
      <c r="F28" s="46">
        <v>0</v>
      </c>
      <c r="G28" s="46">
        <v>14828050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14828050</v>
      </c>
      <c r="O28" s="47">
        <f t="shared" si="1"/>
        <v>61.278504657448195</v>
      </c>
      <c r="P28" s="9"/>
    </row>
    <row r="29" spans="1:16">
      <c r="A29" s="12"/>
      <c r="B29" s="44">
        <v>545</v>
      </c>
      <c r="C29" s="20" t="s">
        <v>39</v>
      </c>
      <c r="D29" s="46">
        <v>1179992</v>
      </c>
      <c r="E29" s="46">
        <v>0</v>
      </c>
      <c r="F29" s="46">
        <v>0</v>
      </c>
      <c r="G29" s="46">
        <v>0</v>
      </c>
      <c r="H29" s="46">
        <v>0</v>
      </c>
      <c r="I29" s="46">
        <v>17507624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18687616</v>
      </c>
      <c r="O29" s="47">
        <f t="shared" si="1"/>
        <v>77.228574498508124</v>
      </c>
      <c r="P29" s="9"/>
    </row>
    <row r="30" spans="1:16">
      <c r="A30" s="12"/>
      <c r="B30" s="44">
        <v>549</v>
      </c>
      <c r="C30" s="20" t="s">
        <v>40</v>
      </c>
      <c r="D30" s="46">
        <v>1496116</v>
      </c>
      <c r="E30" s="46">
        <v>1510333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3006449</v>
      </c>
      <c r="O30" s="47">
        <f t="shared" si="1"/>
        <v>12.42447247270413</v>
      </c>
      <c r="P30" s="9"/>
    </row>
    <row r="31" spans="1:16" ht="15.75">
      <c r="A31" s="28" t="s">
        <v>41</v>
      </c>
      <c r="B31" s="29"/>
      <c r="C31" s="30"/>
      <c r="D31" s="31">
        <f t="shared" ref="D31:M31" si="8">SUM(D32:D35)</f>
        <v>13082295</v>
      </c>
      <c r="E31" s="31">
        <f t="shared" si="8"/>
        <v>11134909</v>
      </c>
      <c r="F31" s="31">
        <f t="shared" si="8"/>
        <v>0</v>
      </c>
      <c r="G31" s="31">
        <f t="shared" si="8"/>
        <v>2538834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33310472</v>
      </c>
      <c r="N31" s="31">
        <f t="shared" si="7"/>
        <v>60066510</v>
      </c>
      <c r="O31" s="43">
        <f t="shared" si="1"/>
        <v>248.23128548876343</v>
      </c>
      <c r="P31" s="10"/>
    </row>
    <row r="32" spans="1:16">
      <c r="A32" s="13"/>
      <c r="B32" s="45">
        <v>551</v>
      </c>
      <c r="C32" s="21" t="s">
        <v>42</v>
      </c>
      <c r="D32" s="46">
        <v>412328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412328</v>
      </c>
      <c r="O32" s="47">
        <f t="shared" si="1"/>
        <v>1.7039896188909736</v>
      </c>
      <c r="P32" s="9"/>
    </row>
    <row r="33" spans="1:119">
      <c r="A33" s="13"/>
      <c r="B33" s="45">
        <v>552</v>
      </c>
      <c r="C33" s="21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33310472</v>
      </c>
      <c r="N33" s="46">
        <f t="shared" si="7"/>
        <v>33310472</v>
      </c>
      <c r="O33" s="47">
        <f t="shared" si="1"/>
        <v>137.65909297539446</v>
      </c>
      <c r="P33" s="9"/>
    </row>
    <row r="34" spans="1:119">
      <c r="A34" s="13"/>
      <c r="B34" s="45">
        <v>554</v>
      </c>
      <c r="C34" s="21" t="s">
        <v>44</v>
      </c>
      <c r="D34" s="46">
        <v>0</v>
      </c>
      <c r="E34" s="46">
        <v>11134909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11134909</v>
      </c>
      <c r="O34" s="47">
        <f t="shared" si="1"/>
        <v>46.016203952425428</v>
      </c>
      <c r="P34" s="9"/>
    </row>
    <row r="35" spans="1:119">
      <c r="A35" s="13"/>
      <c r="B35" s="45">
        <v>559</v>
      </c>
      <c r="C35" s="21" t="s">
        <v>45</v>
      </c>
      <c r="D35" s="46">
        <v>12669967</v>
      </c>
      <c r="E35" s="46">
        <v>0</v>
      </c>
      <c r="F35" s="46">
        <v>0</v>
      </c>
      <c r="G35" s="46">
        <v>2538834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15208801</v>
      </c>
      <c r="O35" s="47">
        <f t="shared" si="1"/>
        <v>62.851998942052582</v>
      </c>
      <c r="P35" s="9"/>
    </row>
    <row r="36" spans="1:119" ht="15.75">
      <c r="A36" s="28" t="s">
        <v>46</v>
      </c>
      <c r="B36" s="29"/>
      <c r="C36" s="30"/>
      <c r="D36" s="31">
        <f t="shared" ref="D36:M36" si="9">SUM(D37:D37)</f>
        <v>15694</v>
      </c>
      <c r="E36" s="31">
        <f t="shared" si="9"/>
        <v>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15694</v>
      </c>
      <c r="O36" s="43">
        <f t="shared" si="1"/>
        <v>6.4857135772673546E-2</v>
      </c>
      <c r="P36" s="10"/>
    </row>
    <row r="37" spans="1:119">
      <c r="A37" s="12"/>
      <c r="B37" s="44">
        <v>569</v>
      </c>
      <c r="C37" s="20" t="s">
        <v>47</v>
      </c>
      <c r="D37" s="46">
        <v>15694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15694</v>
      </c>
      <c r="O37" s="47">
        <f t="shared" si="1"/>
        <v>6.4857135772673546E-2</v>
      </c>
      <c r="P37" s="9"/>
    </row>
    <row r="38" spans="1:119" ht="15.75">
      <c r="A38" s="28" t="s">
        <v>48</v>
      </c>
      <c r="B38" s="29"/>
      <c r="C38" s="30"/>
      <c r="D38" s="31">
        <f t="shared" ref="D38:M38" si="11">SUM(D39:D41)</f>
        <v>28946967</v>
      </c>
      <c r="E38" s="31">
        <f t="shared" si="11"/>
        <v>3980577</v>
      </c>
      <c r="F38" s="31">
        <f t="shared" si="11"/>
        <v>0</v>
      </c>
      <c r="G38" s="31">
        <f t="shared" si="11"/>
        <v>2923760</v>
      </c>
      <c r="H38" s="31">
        <f t="shared" si="11"/>
        <v>0</v>
      </c>
      <c r="I38" s="31">
        <f t="shared" si="11"/>
        <v>66243994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5408277</v>
      </c>
      <c r="N38" s="31">
        <f t="shared" si="10"/>
        <v>107503575</v>
      </c>
      <c r="O38" s="43">
        <f t="shared" si="1"/>
        <v>444.27003694550746</v>
      </c>
      <c r="P38" s="9"/>
    </row>
    <row r="39" spans="1:119">
      <c r="A39" s="12"/>
      <c r="B39" s="44">
        <v>572</v>
      </c>
      <c r="C39" s="20" t="s">
        <v>49</v>
      </c>
      <c r="D39" s="46">
        <v>28439355</v>
      </c>
      <c r="E39" s="46">
        <v>3661489</v>
      </c>
      <c r="F39" s="46">
        <v>0</v>
      </c>
      <c r="G39" s="46">
        <v>2915653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35016497</v>
      </c>
      <c r="O39" s="47">
        <f t="shared" si="1"/>
        <v>144.7094239972229</v>
      </c>
      <c r="P39" s="9"/>
    </row>
    <row r="40" spans="1:119">
      <c r="A40" s="12"/>
      <c r="B40" s="44">
        <v>573</v>
      </c>
      <c r="C40" s="20" t="s">
        <v>50</v>
      </c>
      <c r="D40" s="46">
        <v>507612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507612</v>
      </c>
      <c r="O40" s="47">
        <f t="shared" si="1"/>
        <v>2.0977609534751092</v>
      </c>
      <c r="P40" s="9"/>
    </row>
    <row r="41" spans="1:119">
      <c r="A41" s="12"/>
      <c r="B41" s="44">
        <v>575</v>
      </c>
      <c r="C41" s="20" t="s">
        <v>51</v>
      </c>
      <c r="D41" s="46">
        <v>0</v>
      </c>
      <c r="E41" s="46">
        <v>319088</v>
      </c>
      <c r="F41" s="46">
        <v>0</v>
      </c>
      <c r="G41" s="46">
        <v>8107</v>
      </c>
      <c r="H41" s="46">
        <v>0</v>
      </c>
      <c r="I41" s="46">
        <v>66243994</v>
      </c>
      <c r="J41" s="46">
        <v>0</v>
      </c>
      <c r="K41" s="46">
        <v>0</v>
      </c>
      <c r="L41" s="46">
        <v>0</v>
      </c>
      <c r="M41" s="46">
        <v>5408277</v>
      </c>
      <c r="N41" s="46">
        <f t="shared" si="10"/>
        <v>71979466</v>
      </c>
      <c r="O41" s="47">
        <f t="shared" si="1"/>
        <v>297.46285199480945</v>
      </c>
      <c r="P41" s="9"/>
    </row>
    <row r="42" spans="1:119" ht="15.75">
      <c r="A42" s="28" t="s">
        <v>54</v>
      </c>
      <c r="B42" s="29"/>
      <c r="C42" s="30"/>
      <c r="D42" s="31">
        <f t="shared" ref="D42:M42" si="12">SUM(D43:D43)</f>
        <v>14350536</v>
      </c>
      <c r="E42" s="31">
        <f t="shared" si="12"/>
        <v>68188726</v>
      </c>
      <c r="F42" s="31">
        <f t="shared" si="12"/>
        <v>0</v>
      </c>
      <c r="G42" s="31">
        <f t="shared" si="12"/>
        <v>1666992</v>
      </c>
      <c r="H42" s="31">
        <f t="shared" si="12"/>
        <v>0</v>
      </c>
      <c r="I42" s="31">
        <f t="shared" si="12"/>
        <v>18396026</v>
      </c>
      <c r="J42" s="31">
        <f t="shared" si="12"/>
        <v>8206726</v>
      </c>
      <c r="K42" s="31">
        <f t="shared" si="12"/>
        <v>0</v>
      </c>
      <c r="L42" s="31">
        <f t="shared" si="12"/>
        <v>0</v>
      </c>
      <c r="M42" s="31">
        <f t="shared" si="12"/>
        <v>23604464</v>
      </c>
      <c r="N42" s="31">
        <f t="shared" si="10"/>
        <v>134413470</v>
      </c>
      <c r="O42" s="43">
        <f t="shared" si="1"/>
        <v>555.47805998892466</v>
      </c>
      <c r="P42" s="9"/>
    </row>
    <row r="43" spans="1:119" ht="15.75" thickBot="1">
      <c r="A43" s="12"/>
      <c r="B43" s="44">
        <v>581</v>
      </c>
      <c r="C43" s="20" t="s">
        <v>52</v>
      </c>
      <c r="D43" s="46">
        <v>14350536</v>
      </c>
      <c r="E43" s="46">
        <v>68188726</v>
      </c>
      <c r="F43" s="46">
        <v>0</v>
      </c>
      <c r="G43" s="46">
        <v>1666992</v>
      </c>
      <c r="H43" s="46">
        <v>0</v>
      </c>
      <c r="I43" s="46">
        <v>18396026</v>
      </c>
      <c r="J43" s="46">
        <v>8206726</v>
      </c>
      <c r="K43" s="46">
        <v>0</v>
      </c>
      <c r="L43" s="46">
        <v>0</v>
      </c>
      <c r="M43" s="46">
        <v>23604464</v>
      </c>
      <c r="N43" s="46">
        <f t="shared" si="10"/>
        <v>134413470</v>
      </c>
      <c r="O43" s="47">
        <f t="shared" si="1"/>
        <v>555.47805998892466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SUM(D5,D13,D19,D26,D31,D36,D38,D42)</f>
        <v>343497705</v>
      </c>
      <c r="E44" s="15">
        <f t="shared" si="13"/>
        <v>137930526</v>
      </c>
      <c r="F44" s="15">
        <f t="shared" si="13"/>
        <v>0</v>
      </c>
      <c r="G44" s="15">
        <f t="shared" si="13"/>
        <v>50478540</v>
      </c>
      <c r="H44" s="15">
        <f t="shared" si="13"/>
        <v>0</v>
      </c>
      <c r="I44" s="15">
        <f t="shared" si="13"/>
        <v>214981747</v>
      </c>
      <c r="J44" s="15">
        <f t="shared" si="13"/>
        <v>98706336</v>
      </c>
      <c r="K44" s="15">
        <f t="shared" si="13"/>
        <v>81335871</v>
      </c>
      <c r="L44" s="15">
        <f t="shared" si="13"/>
        <v>0</v>
      </c>
      <c r="M44" s="15">
        <f t="shared" si="13"/>
        <v>62323213</v>
      </c>
      <c r="N44" s="15">
        <f t="shared" si="10"/>
        <v>989253938</v>
      </c>
      <c r="O44" s="37">
        <f t="shared" si="1"/>
        <v>4088.1978444321385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66</v>
      </c>
      <c r="M46" s="93"/>
      <c r="N46" s="93"/>
      <c r="O46" s="41">
        <v>241978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62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72230800</v>
      </c>
      <c r="E5" s="26">
        <f t="shared" ref="E5:M5" si="0">SUM(E6:E12)</f>
        <v>8388949</v>
      </c>
      <c r="F5" s="26">
        <f t="shared" si="0"/>
        <v>0</v>
      </c>
      <c r="G5" s="26">
        <f t="shared" si="0"/>
        <v>2167404</v>
      </c>
      <c r="H5" s="26">
        <f t="shared" si="0"/>
        <v>0</v>
      </c>
      <c r="I5" s="26">
        <f t="shared" si="0"/>
        <v>0</v>
      </c>
      <c r="J5" s="26">
        <f t="shared" si="0"/>
        <v>47464205</v>
      </c>
      <c r="K5" s="26">
        <f t="shared" si="0"/>
        <v>74943737</v>
      </c>
      <c r="L5" s="26">
        <f t="shared" si="0"/>
        <v>0</v>
      </c>
      <c r="M5" s="26">
        <f t="shared" si="0"/>
        <v>0</v>
      </c>
      <c r="N5" s="27">
        <f>SUM(D5:M5)</f>
        <v>205195095</v>
      </c>
      <c r="O5" s="32">
        <f t="shared" ref="O5:O42" si="1">(N5/O$44)</f>
        <v>861.07887117079315</v>
      </c>
      <c r="P5" s="6"/>
    </row>
    <row r="6" spans="1:133">
      <c r="A6" s="12"/>
      <c r="B6" s="44">
        <v>511</v>
      </c>
      <c r="C6" s="20" t="s">
        <v>19</v>
      </c>
      <c r="D6" s="46">
        <v>1589626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1589626</v>
      </c>
      <c r="O6" s="47">
        <f t="shared" si="1"/>
        <v>6.6706924045321028</v>
      </c>
      <c r="P6" s="9"/>
    </row>
    <row r="7" spans="1:133">
      <c r="A7" s="12"/>
      <c r="B7" s="44">
        <v>512</v>
      </c>
      <c r="C7" s="20" t="s">
        <v>20</v>
      </c>
      <c r="D7" s="46">
        <v>3255738</v>
      </c>
      <c r="E7" s="46">
        <v>2293</v>
      </c>
      <c r="F7" s="46">
        <v>0</v>
      </c>
      <c r="G7" s="46">
        <v>70861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3328892</v>
      </c>
      <c r="O7" s="47">
        <f t="shared" si="1"/>
        <v>13.96933277381452</v>
      </c>
      <c r="P7" s="9"/>
    </row>
    <row r="8" spans="1:133">
      <c r="A8" s="12"/>
      <c r="B8" s="44">
        <v>513</v>
      </c>
      <c r="C8" s="20" t="s">
        <v>21</v>
      </c>
      <c r="D8" s="46">
        <v>45209178</v>
      </c>
      <c r="E8" s="46">
        <v>8268426</v>
      </c>
      <c r="F8" s="46">
        <v>0</v>
      </c>
      <c r="G8" s="46">
        <v>0</v>
      </c>
      <c r="H8" s="46">
        <v>0</v>
      </c>
      <c r="I8" s="46">
        <v>0</v>
      </c>
      <c r="J8" s="46">
        <v>47464205</v>
      </c>
      <c r="K8" s="46">
        <v>3217135</v>
      </c>
      <c r="L8" s="46">
        <v>0</v>
      </c>
      <c r="M8" s="46">
        <v>0</v>
      </c>
      <c r="N8" s="46">
        <f t="shared" si="2"/>
        <v>104158944</v>
      </c>
      <c r="O8" s="47">
        <f t="shared" si="1"/>
        <v>437.09166596726817</v>
      </c>
      <c r="P8" s="9"/>
    </row>
    <row r="9" spans="1:133">
      <c r="A9" s="12"/>
      <c r="B9" s="44">
        <v>514</v>
      </c>
      <c r="C9" s="20" t="s">
        <v>22</v>
      </c>
      <c r="D9" s="46">
        <v>3725781</v>
      </c>
      <c r="E9" s="46">
        <v>2049</v>
      </c>
      <c r="F9" s="46">
        <v>0</v>
      </c>
      <c r="G9" s="46">
        <v>7788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3735618</v>
      </c>
      <c r="O9" s="47">
        <f t="shared" si="1"/>
        <v>15.676114141838019</v>
      </c>
      <c r="P9" s="9"/>
    </row>
    <row r="10" spans="1:133">
      <c r="A10" s="12"/>
      <c r="B10" s="44">
        <v>515</v>
      </c>
      <c r="C10" s="20" t="s">
        <v>23</v>
      </c>
      <c r="D10" s="46">
        <v>10713883</v>
      </c>
      <c r="E10" s="46">
        <v>32149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10746032</v>
      </c>
      <c r="O10" s="47">
        <f t="shared" si="1"/>
        <v>45.09455308434746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71726602</v>
      </c>
      <c r="L11" s="46">
        <v>0</v>
      </c>
      <c r="M11" s="46">
        <v>0</v>
      </c>
      <c r="N11" s="46">
        <f t="shared" si="2"/>
        <v>71726602</v>
      </c>
      <c r="O11" s="47">
        <f t="shared" si="1"/>
        <v>300.992874527906</v>
      </c>
      <c r="P11" s="9"/>
    </row>
    <row r="12" spans="1:133">
      <c r="A12" s="12"/>
      <c r="B12" s="44">
        <v>519</v>
      </c>
      <c r="C12" s="20" t="s">
        <v>25</v>
      </c>
      <c r="D12" s="46">
        <v>7736594</v>
      </c>
      <c r="E12" s="46">
        <v>84032</v>
      </c>
      <c r="F12" s="46">
        <v>0</v>
      </c>
      <c r="G12" s="46">
        <v>2088755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9909381</v>
      </c>
      <c r="O12" s="47">
        <f t="shared" si="1"/>
        <v>41.583638271086862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198609482</v>
      </c>
      <c r="E13" s="31">
        <f t="shared" si="3"/>
        <v>12540096</v>
      </c>
      <c r="F13" s="31">
        <f t="shared" si="3"/>
        <v>0</v>
      </c>
      <c r="G13" s="31">
        <f t="shared" si="3"/>
        <v>5890960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217040538</v>
      </c>
      <c r="O13" s="43">
        <f t="shared" si="1"/>
        <v>910.78698279479647</v>
      </c>
      <c r="P13" s="10"/>
    </row>
    <row r="14" spans="1:133">
      <c r="A14" s="12"/>
      <c r="B14" s="44">
        <v>521</v>
      </c>
      <c r="C14" s="20" t="s">
        <v>27</v>
      </c>
      <c r="D14" s="46">
        <v>111786511</v>
      </c>
      <c r="E14" s="46">
        <v>11733962</v>
      </c>
      <c r="F14" s="46">
        <v>0</v>
      </c>
      <c r="G14" s="46">
        <v>26951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123547424</v>
      </c>
      <c r="O14" s="47">
        <f t="shared" si="1"/>
        <v>518.45331095258075</v>
      </c>
      <c r="P14" s="9"/>
    </row>
    <row r="15" spans="1:133">
      <c r="A15" s="12"/>
      <c r="B15" s="44">
        <v>522</v>
      </c>
      <c r="C15" s="20" t="s">
        <v>28</v>
      </c>
      <c r="D15" s="46">
        <v>80352383</v>
      </c>
      <c r="E15" s="46">
        <v>702930</v>
      </c>
      <c r="F15" s="46">
        <v>0</v>
      </c>
      <c r="G15" s="46">
        <v>5801652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86856965</v>
      </c>
      <c r="O15" s="47">
        <f t="shared" si="1"/>
        <v>364.48579521611413</v>
      </c>
      <c r="P15" s="9"/>
    </row>
    <row r="16" spans="1:133">
      <c r="A16" s="12"/>
      <c r="B16" s="44">
        <v>529</v>
      </c>
      <c r="C16" s="20" t="s">
        <v>30</v>
      </c>
      <c r="D16" s="46">
        <v>6470588</v>
      </c>
      <c r="E16" s="46">
        <v>103204</v>
      </c>
      <c r="F16" s="46">
        <v>0</v>
      </c>
      <c r="G16" s="46">
        <v>62357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6636149</v>
      </c>
      <c r="O16" s="47">
        <f t="shared" si="1"/>
        <v>27.847876626101552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3134612</v>
      </c>
      <c r="E17" s="31">
        <f t="shared" si="5"/>
        <v>1605289</v>
      </c>
      <c r="F17" s="31">
        <f t="shared" si="5"/>
        <v>0</v>
      </c>
      <c r="G17" s="31">
        <f t="shared" si="5"/>
        <v>2045895</v>
      </c>
      <c r="H17" s="31">
        <f t="shared" si="5"/>
        <v>0</v>
      </c>
      <c r="I17" s="31">
        <f t="shared" si="5"/>
        <v>109105162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115890958</v>
      </c>
      <c r="O17" s="43">
        <f t="shared" si="1"/>
        <v>486.32378514477551</v>
      </c>
      <c r="P17" s="10"/>
    </row>
    <row r="18" spans="1:16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22781572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22781572</v>
      </c>
      <c r="O18" s="47">
        <f t="shared" si="1"/>
        <v>95.600386067981532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67678875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67678875</v>
      </c>
      <c r="O19" s="47">
        <f t="shared" si="1"/>
        <v>284.00702895509863</v>
      </c>
      <c r="P19" s="9"/>
    </row>
    <row r="20" spans="1:16">
      <c r="A20" s="12"/>
      <c r="B20" s="44">
        <v>537</v>
      </c>
      <c r="C20" s="20" t="s">
        <v>59</v>
      </c>
      <c r="D20" s="46">
        <v>0</v>
      </c>
      <c r="E20" s="46">
        <v>614838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614838</v>
      </c>
      <c r="O20" s="47">
        <f t="shared" si="1"/>
        <v>2.5801007133864875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223302</v>
      </c>
      <c r="F21" s="46">
        <v>0</v>
      </c>
      <c r="G21" s="46">
        <v>0</v>
      </c>
      <c r="H21" s="46">
        <v>0</v>
      </c>
      <c r="I21" s="46">
        <v>18644715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18868017</v>
      </c>
      <c r="O21" s="47">
        <f t="shared" si="1"/>
        <v>79.177578682333191</v>
      </c>
      <c r="P21" s="9"/>
    </row>
    <row r="22" spans="1:16">
      <c r="A22" s="12"/>
      <c r="B22" s="44">
        <v>539</v>
      </c>
      <c r="C22" s="20" t="s">
        <v>35</v>
      </c>
      <c r="D22" s="46">
        <v>3134612</v>
      </c>
      <c r="E22" s="46">
        <v>767149</v>
      </c>
      <c r="F22" s="46">
        <v>0</v>
      </c>
      <c r="G22" s="46">
        <v>2045895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5947656</v>
      </c>
      <c r="O22" s="47">
        <f t="shared" si="1"/>
        <v>24.958690725975661</v>
      </c>
      <c r="P22" s="9"/>
    </row>
    <row r="23" spans="1:16" ht="15.75">
      <c r="A23" s="28" t="s">
        <v>36</v>
      </c>
      <c r="B23" s="29"/>
      <c r="C23" s="30"/>
      <c r="D23" s="31">
        <f>SUM(D24:D27)</f>
        <v>18632685</v>
      </c>
      <c r="E23" s="31">
        <f t="shared" ref="E23:M23" si="6">SUM(E24:E27)</f>
        <v>22668273</v>
      </c>
      <c r="F23" s="31">
        <f t="shared" si="6"/>
        <v>0</v>
      </c>
      <c r="G23" s="31">
        <f t="shared" si="6"/>
        <v>10374117</v>
      </c>
      <c r="H23" s="31">
        <f t="shared" si="6"/>
        <v>0</v>
      </c>
      <c r="I23" s="31">
        <f t="shared" si="6"/>
        <v>16240918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3" si="7">SUM(D23:M23)</f>
        <v>67915993</v>
      </c>
      <c r="O23" s="43">
        <f t="shared" si="1"/>
        <v>285.00206882081409</v>
      </c>
      <c r="P23" s="10"/>
    </row>
    <row r="24" spans="1:16">
      <c r="A24" s="12"/>
      <c r="B24" s="44">
        <v>541</v>
      </c>
      <c r="C24" s="20" t="s">
        <v>37</v>
      </c>
      <c r="D24" s="46">
        <v>16099405</v>
      </c>
      <c r="E24" s="46">
        <v>20056031</v>
      </c>
      <c r="F24" s="46">
        <v>0</v>
      </c>
      <c r="G24" s="46">
        <v>10374117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46529553</v>
      </c>
      <c r="O24" s="47">
        <f t="shared" si="1"/>
        <v>195.25620226605119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514024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514024</v>
      </c>
      <c r="O25" s="47">
        <f t="shared" si="1"/>
        <v>2.1570457406630297</v>
      </c>
      <c r="P25" s="9"/>
    </row>
    <row r="26" spans="1:16">
      <c r="A26" s="12"/>
      <c r="B26" s="44">
        <v>545</v>
      </c>
      <c r="C26" s="20" t="s">
        <v>39</v>
      </c>
      <c r="D26" s="46">
        <v>1149599</v>
      </c>
      <c r="E26" s="46">
        <v>0</v>
      </c>
      <c r="F26" s="46">
        <v>0</v>
      </c>
      <c r="G26" s="46">
        <v>0</v>
      </c>
      <c r="H26" s="46">
        <v>0</v>
      </c>
      <c r="I26" s="46">
        <v>16240918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17390517</v>
      </c>
      <c r="O26" s="47">
        <f t="shared" si="1"/>
        <v>72.977410826689052</v>
      </c>
      <c r="P26" s="9"/>
    </row>
    <row r="27" spans="1:16">
      <c r="A27" s="12"/>
      <c r="B27" s="44">
        <v>549</v>
      </c>
      <c r="C27" s="20" t="s">
        <v>40</v>
      </c>
      <c r="D27" s="46">
        <v>1383681</v>
      </c>
      <c r="E27" s="46">
        <v>2098218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3481899</v>
      </c>
      <c r="O27" s="47">
        <f t="shared" si="1"/>
        <v>14.611409987410827</v>
      </c>
      <c r="P27" s="9"/>
    </row>
    <row r="28" spans="1:16" ht="15.75">
      <c r="A28" s="28" t="s">
        <v>41</v>
      </c>
      <c r="B28" s="29"/>
      <c r="C28" s="30"/>
      <c r="D28" s="31">
        <f>SUM(D29:D32)</f>
        <v>15998202</v>
      </c>
      <c r="E28" s="31">
        <f t="shared" ref="E28:M28" si="8">SUM(E29:E32)</f>
        <v>15129378</v>
      </c>
      <c r="F28" s="31">
        <f t="shared" si="8"/>
        <v>0</v>
      </c>
      <c r="G28" s="31">
        <f t="shared" si="8"/>
        <v>3033541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33882263</v>
      </c>
      <c r="N28" s="31">
        <f t="shared" si="7"/>
        <v>68043384</v>
      </c>
      <c r="O28" s="43">
        <f t="shared" si="1"/>
        <v>285.53665127989927</v>
      </c>
      <c r="P28" s="10"/>
    </row>
    <row r="29" spans="1:16">
      <c r="A29" s="13"/>
      <c r="B29" s="45">
        <v>551</v>
      </c>
      <c r="C29" s="21" t="s">
        <v>42</v>
      </c>
      <c r="D29" s="46">
        <v>356150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356150</v>
      </c>
      <c r="O29" s="47">
        <f t="shared" si="1"/>
        <v>1.4945446915652538</v>
      </c>
      <c r="P29" s="9"/>
    </row>
    <row r="30" spans="1:16">
      <c r="A30" s="13"/>
      <c r="B30" s="45">
        <v>552</v>
      </c>
      <c r="C30" s="21" t="s">
        <v>43</v>
      </c>
      <c r="D30" s="46">
        <v>75000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33882263</v>
      </c>
      <c r="N30" s="46">
        <f t="shared" si="7"/>
        <v>33957263</v>
      </c>
      <c r="O30" s="47">
        <f t="shared" si="1"/>
        <v>142.49795635753253</v>
      </c>
      <c r="P30" s="9"/>
    </row>
    <row r="31" spans="1:16">
      <c r="A31" s="13"/>
      <c r="B31" s="45">
        <v>554</v>
      </c>
      <c r="C31" s="21" t="s">
        <v>44</v>
      </c>
      <c r="D31" s="46">
        <v>401</v>
      </c>
      <c r="E31" s="46">
        <v>15129378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15129779</v>
      </c>
      <c r="O31" s="47">
        <f t="shared" si="1"/>
        <v>63.490469995803608</v>
      </c>
      <c r="P31" s="9"/>
    </row>
    <row r="32" spans="1:16">
      <c r="A32" s="13"/>
      <c r="B32" s="45">
        <v>559</v>
      </c>
      <c r="C32" s="21" t="s">
        <v>45</v>
      </c>
      <c r="D32" s="46">
        <v>15566651</v>
      </c>
      <c r="E32" s="46">
        <v>0</v>
      </c>
      <c r="F32" s="46">
        <v>0</v>
      </c>
      <c r="G32" s="46">
        <v>3033541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18600192</v>
      </c>
      <c r="O32" s="47">
        <f t="shared" si="1"/>
        <v>78.053680234997898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18125</v>
      </c>
      <c r="E33" s="31">
        <f t="shared" si="9"/>
        <v>99108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117233</v>
      </c>
      <c r="O33" s="43">
        <f t="shared" si="1"/>
        <v>0.49195551825430128</v>
      </c>
      <c r="P33" s="10"/>
    </row>
    <row r="34" spans="1:119">
      <c r="A34" s="12"/>
      <c r="B34" s="44">
        <v>569</v>
      </c>
      <c r="C34" s="20" t="s">
        <v>47</v>
      </c>
      <c r="D34" s="46">
        <v>18125</v>
      </c>
      <c r="E34" s="46">
        <v>99108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117233</v>
      </c>
      <c r="O34" s="47">
        <f t="shared" si="1"/>
        <v>0.49195551825430128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SUM(D36:D38)</f>
        <v>29884615</v>
      </c>
      <c r="E35" s="31">
        <f t="shared" si="11"/>
        <v>5565086</v>
      </c>
      <c r="F35" s="31">
        <f t="shared" si="11"/>
        <v>0</v>
      </c>
      <c r="G35" s="31">
        <f t="shared" si="11"/>
        <v>1475740</v>
      </c>
      <c r="H35" s="31">
        <f t="shared" si="11"/>
        <v>0</v>
      </c>
      <c r="I35" s="31">
        <f t="shared" si="11"/>
        <v>37567720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5635782</v>
      </c>
      <c r="N35" s="31">
        <f t="shared" si="10"/>
        <v>80128943</v>
      </c>
      <c r="O35" s="43">
        <f t="shared" si="1"/>
        <v>336.25238355014687</v>
      </c>
      <c r="P35" s="9"/>
    </row>
    <row r="36" spans="1:119">
      <c r="A36" s="12"/>
      <c r="B36" s="44">
        <v>572</v>
      </c>
      <c r="C36" s="20" t="s">
        <v>49</v>
      </c>
      <c r="D36" s="46">
        <v>28343361</v>
      </c>
      <c r="E36" s="46">
        <v>3378698</v>
      </c>
      <c r="F36" s="46">
        <v>0</v>
      </c>
      <c r="G36" s="46">
        <v>1060340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32782399</v>
      </c>
      <c r="O36" s="47">
        <f t="shared" si="1"/>
        <v>137.56776751993286</v>
      </c>
      <c r="P36" s="9"/>
    </row>
    <row r="37" spans="1:119">
      <c r="A37" s="12"/>
      <c r="B37" s="44">
        <v>573</v>
      </c>
      <c r="C37" s="20" t="s">
        <v>50</v>
      </c>
      <c r="D37" s="46">
        <v>459373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459373</v>
      </c>
      <c r="O37" s="47">
        <f t="shared" si="1"/>
        <v>1.9277087704574067</v>
      </c>
      <c r="P37" s="9"/>
    </row>
    <row r="38" spans="1:119">
      <c r="A38" s="12"/>
      <c r="B38" s="44">
        <v>575</v>
      </c>
      <c r="C38" s="20" t="s">
        <v>51</v>
      </c>
      <c r="D38" s="46">
        <v>1081881</v>
      </c>
      <c r="E38" s="46">
        <v>2186388</v>
      </c>
      <c r="F38" s="46">
        <v>0</v>
      </c>
      <c r="G38" s="46">
        <v>415400</v>
      </c>
      <c r="H38" s="46">
        <v>0</v>
      </c>
      <c r="I38" s="46">
        <v>37567720</v>
      </c>
      <c r="J38" s="46">
        <v>0</v>
      </c>
      <c r="K38" s="46">
        <v>0</v>
      </c>
      <c r="L38" s="46">
        <v>0</v>
      </c>
      <c r="M38" s="46">
        <v>5635782</v>
      </c>
      <c r="N38" s="46">
        <f t="shared" si="10"/>
        <v>46887171</v>
      </c>
      <c r="O38" s="47">
        <f t="shared" si="1"/>
        <v>196.75690725975662</v>
      </c>
      <c r="P38" s="9"/>
    </row>
    <row r="39" spans="1:119" ht="15.75">
      <c r="A39" s="28" t="s">
        <v>54</v>
      </c>
      <c r="B39" s="29"/>
      <c r="C39" s="30"/>
      <c r="D39" s="31">
        <f t="shared" ref="D39:M39" si="12">SUM(D40:D41)</f>
        <v>15177387</v>
      </c>
      <c r="E39" s="31">
        <f t="shared" si="12"/>
        <v>50941583</v>
      </c>
      <c r="F39" s="31">
        <f t="shared" si="12"/>
        <v>0</v>
      </c>
      <c r="G39" s="31">
        <f t="shared" si="12"/>
        <v>523844</v>
      </c>
      <c r="H39" s="31">
        <f t="shared" si="12"/>
        <v>0</v>
      </c>
      <c r="I39" s="31">
        <f t="shared" si="12"/>
        <v>36308631</v>
      </c>
      <c r="J39" s="31">
        <f t="shared" si="12"/>
        <v>1745145</v>
      </c>
      <c r="K39" s="31">
        <f t="shared" si="12"/>
        <v>0</v>
      </c>
      <c r="L39" s="31">
        <f t="shared" si="12"/>
        <v>0</v>
      </c>
      <c r="M39" s="31">
        <f t="shared" si="12"/>
        <v>103724063</v>
      </c>
      <c r="N39" s="31">
        <f t="shared" si="10"/>
        <v>208420653</v>
      </c>
      <c r="O39" s="43">
        <f t="shared" si="1"/>
        <v>874.61457406630302</v>
      </c>
      <c r="P39" s="9"/>
    </row>
    <row r="40" spans="1:119">
      <c r="A40" s="12"/>
      <c r="B40" s="44">
        <v>581</v>
      </c>
      <c r="C40" s="20" t="s">
        <v>52</v>
      </c>
      <c r="D40" s="46">
        <v>15177387</v>
      </c>
      <c r="E40" s="46">
        <v>50941583</v>
      </c>
      <c r="F40" s="46">
        <v>0</v>
      </c>
      <c r="G40" s="46">
        <v>523844</v>
      </c>
      <c r="H40" s="46">
        <v>0</v>
      </c>
      <c r="I40" s="46">
        <v>2060806</v>
      </c>
      <c r="J40" s="46">
        <v>1745145</v>
      </c>
      <c r="K40" s="46">
        <v>0</v>
      </c>
      <c r="L40" s="46">
        <v>0</v>
      </c>
      <c r="M40" s="46">
        <v>103724063</v>
      </c>
      <c r="N40" s="46">
        <f t="shared" si="10"/>
        <v>174172828</v>
      </c>
      <c r="O40" s="47">
        <f t="shared" si="1"/>
        <v>730.89730591691148</v>
      </c>
      <c r="P40" s="9"/>
    </row>
    <row r="41" spans="1:119" ht="15.75" thickBot="1">
      <c r="A41" s="12"/>
      <c r="B41" s="44">
        <v>593</v>
      </c>
      <c r="C41" s="20" t="s">
        <v>60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34247825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34247825</v>
      </c>
      <c r="O41" s="47">
        <f t="shared" si="1"/>
        <v>143.71726814939151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SUM(D5,D13,D17,D23,D28,D33,D35,D39)</f>
        <v>353685908</v>
      </c>
      <c r="E42" s="15">
        <f t="shared" si="13"/>
        <v>116937762</v>
      </c>
      <c r="F42" s="15">
        <f t="shared" si="13"/>
        <v>0</v>
      </c>
      <c r="G42" s="15">
        <f t="shared" si="13"/>
        <v>25511501</v>
      </c>
      <c r="H42" s="15">
        <f t="shared" si="13"/>
        <v>0</v>
      </c>
      <c r="I42" s="15">
        <f t="shared" si="13"/>
        <v>199222431</v>
      </c>
      <c r="J42" s="15">
        <f t="shared" si="13"/>
        <v>49209350</v>
      </c>
      <c r="K42" s="15">
        <f t="shared" si="13"/>
        <v>74943737</v>
      </c>
      <c r="L42" s="15">
        <f t="shared" si="13"/>
        <v>0</v>
      </c>
      <c r="M42" s="15">
        <f t="shared" si="13"/>
        <v>143242108</v>
      </c>
      <c r="N42" s="15">
        <f t="shared" si="10"/>
        <v>962752797</v>
      </c>
      <c r="O42" s="37">
        <f t="shared" si="1"/>
        <v>4040.0872723457828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61</v>
      </c>
      <c r="M44" s="93"/>
      <c r="N44" s="93"/>
      <c r="O44" s="41">
        <v>238300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62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76819835</v>
      </c>
      <c r="E5" s="26">
        <f t="shared" si="0"/>
        <v>331175</v>
      </c>
      <c r="F5" s="26">
        <f t="shared" si="0"/>
        <v>0</v>
      </c>
      <c r="G5" s="26">
        <f t="shared" si="0"/>
        <v>4976090</v>
      </c>
      <c r="H5" s="26">
        <f t="shared" si="0"/>
        <v>0</v>
      </c>
      <c r="I5" s="26">
        <f t="shared" si="0"/>
        <v>0</v>
      </c>
      <c r="J5" s="26">
        <f t="shared" si="0"/>
        <v>55030028</v>
      </c>
      <c r="K5" s="26">
        <f t="shared" si="0"/>
        <v>68885579</v>
      </c>
      <c r="L5" s="26">
        <f t="shared" si="0"/>
        <v>0</v>
      </c>
      <c r="M5" s="26">
        <f t="shared" si="0"/>
        <v>12996799</v>
      </c>
      <c r="N5" s="27">
        <f>SUM(D5:M5)</f>
        <v>219039506</v>
      </c>
      <c r="O5" s="32">
        <f t="shared" ref="O5:O42" si="1">(N5/O$44)</f>
        <v>939.61995581579902</v>
      </c>
      <c r="P5" s="6"/>
    </row>
    <row r="6" spans="1:133">
      <c r="A6" s="12"/>
      <c r="B6" s="44">
        <v>511</v>
      </c>
      <c r="C6" s="20" t="s">
        <v>19</v>
      </c>
      <c r="D6" s="46">
        <v>1355518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1355518</v>
      </c>
      <c r="O6" s="47">
        <f t="shared" si="1"/>
        <v>5.8148038521759648</v>
      </c>
      <c r="P6" s="9"/>
    </row>
    <row r="7" spans="1:133">
      <c r="A7" s="12"/>
      <c r="B7" s="44">
        <v>512</v>
      </c>
      <c r="C7" s="20" t="s">
        <v>20</v>
      </c>
      <c r="D7" s="46">
        <v>3838109</v>
      </c>
      <c r="E7" s="46">
        <v>0</v>
      </c>
      <c r="F7" s="46">
        <v>0</v>
      </c>
      <c r="G7" s="46">
        <v>4911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3843020</v>
      </c>
      <c r="O7" s="47">
        <f t="shared" si="1"/>
        <v>16.485511442850097</v>
      </c>
      <c r="P7" s="9"/>
    </row>
    <row r="8" spans="1:133">
      <c r="A8" s="12"/>
      <c r="B8" s="44">
        <v>513</v>
      </c>
      <c r="C8" s="20" t="s">
        <v>21</v>
      </c>
      <c r="D8" s="46">
        <v>47659711</v>
      </c>
      <c r="E8" s="46">
        <v>299175</v>
      </c>
      <c r="F8" s="46">
        <v>0</v>
      </c>
      <c r="G8" s="46">
        <v>2600</v>
      </c>
      <c r="H8" s="46">
        <v>0</v>
      </c>
      <c r="I8" s="46">
        <v>0</v>
      </c>
      <c r="J8" s="46">
        <v>55030028</v>
      </c>
      <c r="K8" s="46">
        <v>68885579</v>
      </c>
      <c r="L8" s="46">
        <v>0</v>
      </c>
      <c r="M8" s="46">
        <v>0</v>
      </c>
      <c r="N8" s="46">
        <f t="shared" si="2"/>
        <v>171877093</v>
      </c>
      <c r="O8" s="47">
        <f t="shared" si="1"/>
        <v>737.30602063359288</v>
      </c>
      <c r="P8" s="9"/>
    </row>
    <row r="9" spans="1:133">
      <c r="A9" s="12"/>
      <c r="B9" s="44">
        <v>514</v>
      </c>
      <c r="C9" s="20" t="s">
        <v>22</v>
      </c>
      <c r="D9" s="46">
        <v>3944251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3944251</v>
      </c>
      <c r="O9" s="47">
        <f t="shared" si="1"/>
        <v>16.919764922892135</v>
      </c>
      <c r="P9" s="9"/>
    </row>
    <row r="10" spans="1:133">
      <c r="A10" s="12"/>
      <c r="B10" s="44">
        <v>515</v>
      </c>
      <c r="C10" s="20" t="s">
        <v>23</v>
      </c>
      <c r="D10" s="46">
        <v>11901506</v>
      </c>
      <c r="E10" s="46">
        <v>32000</v>
      </c>
      <c r="F10" s="46">
        <v>0</v>
      </c>
      <c r="G10" s="46">
        <v>11820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11945326</v>
      </c>
      <c r="O10" s="47">
        <f t="shared" si="1"/>
        <v>51.242202346481349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12996799</v>
      </c>
      <c r="N11" s="46">
        <f t="shared" si="2"/>
        <v>12996799</v>
      </c>
      <c r="O11" s="47">
        <f t="shared" si="1"/>
        <v>55.752735774188707</v>
      </c>
      <c r="P11" s="9"/>
    </row>
    <row r="12" spans="1:133">
      <c r="A12" s="12"/>
      <c r="B12" s="44">
        <v>519</v>
      </c>
      <c r="C12" s="20" t="s">
        <v>25</v>
      </c>
      <c r="D12" s="46">
        <v>8120740</v>
      </c>
      <c r="E12" s="46">
        <v>0</v>
      </c>
      <c r="F12" s="46">
        <v>0</v>
      </c>
      <c r="G12" s="46">
        <v>4956759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13077499</v>
      </c>
      <c r="O12" s="47">
        <f t="shared" si="1"/>
        <v>56.098916843617957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195303719</v>
      </c>
      <c r="E13" s="31">
        <f t="shared" si="3"/>
        <v>17072305</v>
      </c>
      <c r="F13" s="31">
        <f t="shared" si="3"/>
        <v>0</v>
      </c>
      <c r="G13" s="31">
        <f t="shared" si="3"/>
        <v>28698535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241074559</v>
      </c>
      <c r="O13" s="43">
        <f t="shared" si="1"/>
        <v>1034.14434506574</v>
      </c>
      <c r="P13" s="10"/>
    </row>
    <row r="14" spans="1:133">
      <c r="A14" s="12"/>
      <c r="B14" s="44">
        <v>521</v>
      </c>
      <c r="C14" s="20" t="s">
        <v>27</v>
      </c>
      <c r="D14" s="46">
        <v>113692231</v>
      </c>
      <c r="E14" s="46">
        <v>9585223</v>
      </c>
      <c r="F14" s="46">
        <v>0</v>
      </c>
      <c r="G14" s="46">
        <v>11953857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135231311</v>
      </c>
      <c r="O14" s="47">
        <f t="shared" si="1"/>
        <v>580.10557450185536</v>
      </c>
      <c r="P14" s="9"/>
    </row>
    <row r="15" spans="1:133">
      <c r="A15" s="12"/>
      <c r="B15" s="44">
        <v>522</v>
      </c>
      <c r="C15" s="20" t="s">
        <v>28</v>
      </c>
      <c r="D15" s="46">
        <v>76956370</v>
      </c>
      <c r="E15" s="46">
        <v>0</v>
      </c>
      <c r="F15" s="46">
        <v>0</v>
      </c>
      <c r="G15" s="46">
        <v>16637227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93593597</v>
      </c>
      <c r="O15" s="47">
        <f t="shared" si="1"/>
        <v>401.49109666902604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7222749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7222749</v>
      </c>
      <c r="O16" s="47">
        <f t="shared" si="1"/>
        <v>30.983630397014348</v>
      </c>
      <c r="P16" s="9"/>
    </row>
    <row r="17" spans="1:16">
      <c r="A17" s="12"/>
      <c r="B17" s="44">
        <v>529</v>
      </c>
      <c r="C17" s="20" t="s">
        <v>30</v>
      </c>
      <c r="D17" s="46">
        <v>4655118</v>
      </c>
      <c r="E17" s="46">
        <v>264333</v>
      </c>
      <c r="F17" s="46">
        <v>0</v>
      </c>
      <c r="G17" s="46">
        <v>107451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5026902</v>
      </c>
      <c r="O17" s="47">
        <f t="shared" si="1"/>
        <v>21.564043497844413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2742128</v>
      </c>
      <c r="E18" s="31">
        <f t="shared" si="5"/>
        <v>136460</v>
      </c>
      <c r="F18" s="31">
        <f t="shared" si="5"/>
        <v>0</v>
      </c>
      <c r="G18" s="31">
        <f t="shared" si="5"/>
        <v>1108519</v>
      </c>
      <c r="H18" s="31">
        <f t="shared" si="5"/>
        <v>0</v>
      </c>
      <c r="I18" s="31">
        <f t="shared" si="5"/>
        <v>112774628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116761735</v>
      </c>
      <c r="O18" s="43">
        <f t="shared" si="1"/>
        <v>500.87611264826376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22535919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22535919</v>
      </c>
      <c r="O19" s="47">
        <f t="shared" si="1"/>
        <v>96.672968277459617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72826806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72826806</v>
      </c>
      <c r="O20" s="47">
        <f t="shared" si="1"/>
        <v>312.40720674345278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82229</v>
      </c>
      <c r="F21" s="46">
        <v>0</v>
      </c>
      <c r="G21" s="46">
        <v>0</v>
      </c>
      <c r="H21" s="46">
        <v>0</v>
      </c>
      <c r="I21" s="46">
        <v>17411903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17494132</v>
      </c>
      <c r="O21" s="47">
        <f t="shared" si="1"/>
        <v>75.045072174677728</v>
      </c>
      <c r="P21" s="9"/>
    </row>
    <row r="22" spans="1:16">
      <c r="A22" s="12"/>
      <c r="B22" s="44">
        <v>539</v>
      </c>
      <c r="C22" s="20" t="s">
        <v>35</v>
      </c>
      <c r="D22" s="46">
        <v>2742128</v>
      </c>
      <c r="E22" s="46">
        <v>54231</v>
      </c>
      <c r="F22" s="46">
        <v>0</v>
      </c>
      <c r="G22" s="46">
        <v>1108519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3904878</v>
      </c>
      <c r="O22" s="47">
        <f t="shared" si="1"/>
        <v>16.750865452673573</v>
      </c>
      <c r="P22" s="9"/>
    </row>
    <row r="23" spans="1:16" ht="15.75">
      <c r="A23" s="28" t="s">
        <v>36</v>
      </c>
      <c r="B23" s="29"/>
      <c r="C23" s="30"/>
      <c r="D23" s="31">
        <f>SUM(D24:D27)</f>
        <v>19236175</v>
      </c>
      <c r="E23" s="31">
        <f t="shared" ref="E23:M23" si="6">SUM(E24:E27)</f>
        <v>19727464</v>
      </c>
      <c r="F23" s="31">
        <f t="shared" si="6"/>
        <v>0</v>
      </c>
      <c r="G23" s="31">
        <f t="shared" si="6"/>
        <v>16614245</v>
      </c>
      <c r="H23" s="31">
        <f t="shared" si="6"/>
        <v>0</v>
      </c>
      <c r="I23" s="31">
        <f t="shared" si="6"/>
        <v>16021253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8311512</v>
      </c>
      <c r="N23" s="31">
        <f t="shared" ref="N23:N33" si="7">SUM(D23:M23)</f>
        <v>79910649</v>
      </c>
      <c r="O23" s="43">
        <f t="shared" si="1"/>
        <v>342.79496814876779</v>
      </c>
      <c r="P23" s="10"/>
    </row>
    <row r="24" spans="1:16">
      <c r="A24" s="12"/>
      <c r="B24" s="44">
        <v>541</v>
      </c>
      <c r="C24" s="20" t="s">
        <v>37</v>
      </c>
      <c r="D24" s="46">
        <v>16549281</v>
      </c>
      <c r="E24" s="46">
        <v>15883124</v>
      </c>
      <c r="F24" s="46">
        <v>0</v>
      </c>
      <c r="G24" s="46">
        <v>16522233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8311512</v>
      </c>
      <c r="N24" s="46">
        <f t="shared" si="7"/>
        <v>57266150</v>
      </c>
      <c r="O24" s="47">
        <f t="shared" si="1"/>
        <v>245.65622117838834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0</v>
      </c>
      <c r="F25" s="46">
        <v>0</v>
      </c>
      <c r="G25" s="46">
        <v>92012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92012</v>
      </c>
      <c r="O25" s="47">
        <f t="shared" si="1"/>
        <v>0.39470647534478692</v>
      </c>
      <c r="P25" s="9"/>
    </row>
    <row r="26" spans="1:16">
      <c r="A26" s="12"/>
      <c r="B26" s="44">
        <v>545</v>
      </c>
      <c r="C26" s="20" t="s">
        <v>39</v>
      </c>
      <c r="D26" s="46">
        <v>1120309</v>
      </c>
      <c r="E26" s="46">
        <v>0</v>
      </c>
      <c r="F26" s="46">
        <v>0</v>
      </c>
      <c r="G26" s="46">
        <v>0</v>
      </c>
      <c r="H26" s="46">
        <v>0</v>
      </c>
      <c r="I26" s="46">
        <v>16021253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17141562</v>
      </c>
      <c r="O26" s="47">
        <f t="shared" si="1"/>
        <v>73.532642687085769</v>
      </c>
      <c r="P26" s="9"/>
    </row>
    <row r="27" spans="1:16">
      <c r="A27" s="12"/>
      <c r="B27" s="44">
        <v>549</v>
      </c>
      <c r="C27" s="20" t="s">
        <v>40</v>
      </c>
      <c r="D27" s="46">
        <v>1566585</v>
      </c>
      <c r="E27" s="46">
        <v>3844340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5410925</v>
      </c>
      <c r="O27" s="47">
        <f t="shared" si="1"/>
        <v>23.211397807948867</v>
      </c>
      <c r="P27" s="9"/>
    </row>
    <row r="28" spans="1:16" ht="15.75">
      <c r="A28" s="28" t="s">
        <v>41</v>
      </c>
      <c r="B28" s="29"/>
      <c r="C28" s="30"/>
      <c r="D28" s="31">
        <f>SUM(D29:D32)</f>
        <v>18132873</v>
      </c>
      <c r="E28" s="31">
        <f t="shared" ref="E28:M28" si="8">SUM(E29:E32)</f>
        <v>28650648</v>
      </c>
      <c r="F28" s="31">
        <f t="shared" si="8"/>
        <v>0</v>
      </c>
      <c r="G28" s="31">
        <f t="shared" si="8"/>
        <v>779352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9907450</v>
      </c>
      <c r="N28" s="31">
        <f t="shared" si="7"/>
        <v>57470323</v>
      </c>
      <c r="O28" s="43">
        <f t="shared" si="1"/>
        <v>246.53206786350086</v>
      </c>
      <c r="P28" s="10"/>
    </row>
    <row r="29" spans="1:16">
      <c r="A29" s="13"/>
      <c r="B29" s="45">
        <v>551</v>
      </c>
      <c r="C29" s="21" t="s">
        <v>42</v>
      </c>
      <c r="D29" s="46">
        <v>966890</v>
      </c>
      <c r="E29" s="46">
        <v>11967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978857</v>
      </c>
      <c r="O29" s="47">
        <f t="shared" si="1"/>
        <v>4.1990305214164687</v>
      </c>
      <c r="P29" s="9"/>
    </row>
    <row r="30" spans="1:16">
      <c r="A30" s="13"/>
      <c r="B30" s="45">
        <v>552</v>
      </c>
      <c r="C30" s="21" t="s">
        <v>43</v>
      </c>
      <c r="D30" s="46">
        <v>0</v>
      </c>
      <c r="E30" s="46">
        <v>11776125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3292684</v>
      </c>
      <c r="N30" s="46">
        <f t="shared" si="7"/>
        <v>15068809</v>
      </c>
      <c r="O30" s="47">
        <f t="shared" si="1"/>
        <v>64.641095596593956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9995629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9995629</v>
      </c>
      <c r="O31" s="47">
        <f t="shared" si="1"/>
        <v>42.878532054994317</v>
      </c>
      <c r="P31" s="9"/>
    </row>
    <row r="32" spans="1:16">
      <c r="A32" s="13"/>
      <c r="B32" s="45">
        <v>559</v>
      </c>
      <c r="C32" s="21" t="s">
        <v>45</v>
      </c>
      <c r="D32" s="46">
        <v>17165983</v>
      </c>
      <c r="E32" s="46">
        <v>6866927</v>
      </c>
      <c r="F32" s="46">
        <v>0</v>
      </c>
      <c r="G32" s="46">
        <v>779352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6614766</v>
      </c>
      <c r="N32" s="46">
        <f t="shared" si="7"/>
        <v>31427028</v>
      </c>
      <c r="O32" s="47">
        <f t="shared" si="1"/>
        <v>134.81340969049612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24663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24663</v>
      </c>
      <c r="O33" s="43">
        <f t="shared" si="1"/>
        <v>0.10579756772408468</v>
      </c>
      <c r="P33" s="10"/>
    </row>
    <row r="34" spans="1:119">
      <c r="A34" s="12"/>
      <c r="B34" s="44">
        <v>569</v>
      </c>
      <c r="C34" s="20" t="s">
        <v>47</v>
      </c>
      <c r="D34" s="46">
        <v>24663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24663</v>
      </c>
      <c r="O34" s="47">
        <f t="shared" si="1"/>
        <v>0.10579756772408468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SUM(D36:D38)</f>
        <v>31234207</v>
      </c>
      <c r="E35" s="31">
        <f t="shared" si="11"/>
        <v>3484170</v>
      </c>
      <c r="F35" s="31">
        <f t="shared" si="11"/>
        <v>0</v>
      </c>
      <c r="G35" s="31">
        <f t="shared" si="11"/>
        <v>2257939</v>
      </c>
      <c r="H35" s="31">
        <f t="shared" si="11"/>
        <v>0</v>
      </c>
      <c r="I35" s="31">
        <f t="shared" si="11"/>
        <v>43168197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5055413</v>
      </c>
      <c r="N35" s="31">
        <f t="shared" si="10"/>
        <v>85199926</v>
      </c>
      <c r="O35" s="43">
        <f t="shared" si="1"/>
        <v>365.48452909508183</v>
      </c>
      <c r="P35" s="9"/>
    </row>
    <row r="36" spans="1:119">
      <c r="A36" s="12"/>
      <c r="B36" s="44">
        <v>572</v>
      </c>
      <c r="C36" s="20" t="s">
        <v>49</v>
      </c>
      <c r="D36" s="46">
        <v>30740095</v>
      </c>
      <c r="E36" s="46">
        <v>2779211</v>
      </c>
      <c r="F36" s="46">
        <v>0</v>
      </c>
      <c r="G36" s="46">
        <v>2011234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35530540</v>
      </c>
      <c r="O36" s="47">
        <f t="shared" si="1"/>
        <v>152.41636102352916</v>
      </c>
      <c r="P36" s="9"/>
    </row>
    <row r="37" spans="1:119">
      <c r="A37" s="12"/>
      <c r="B37" s="44">
        <v>573</v>
      </c>
      <c r="C37" s="20" t="s">
        <v>50</v>
      </c>
      <c r="D37" s="46">
        <v>494112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494112</v>
      </c>
      <c r="O37" s="47">
        <f t="shared" si="1"/>
        <v>2.1196062029470433</v>
      </c>
      <c r="P37" s="9"/>
    </row>
    <row r="38" spans="1:119">
      <c r="A38" s="12"/>
      <c r="B38" s="44">
        <v>575</v>
      </c>
      <c r="C38" s="20" t="s">
        <v>51</v>
      </c>
      <c r="D38" s="46">
        <v>0</v>
      </c>
      <c r="E38" s="46">
        <v>704959</v>
      </c>
      <c r="F38" s="46">
        <v>0</v>
      </c>
      <c r="G38" s="46">
        <v>246705</v>
      </c>
      <c r="H38" s="46">
        <v>0</v>
      </c>
      <c r="I38" s="46">
        <v>43168197</v>
      </c>
      <c r="J38" s="46">
        <v>0</v>
      </c>
      <c r="K38" s="46">
        <v>0</v>
      </c>
      <c r="L38" s="46">
        <v>0</v>
      </c>
      <c r="M38" s="46">
        <v>5055413</v>
      </c>
      <c r="N38" s="46">
        <f t="shared" si="10"/>
        <v>49175274</v>
      </c>
      <c r="O38" s="47">
        <f t="shared" si="1"/>
        <v>210.94856186860562</v>
      </c>
      <c r="P38" s="9"/>
    </row>
    <row r="39" spans="1:119" ht="15.75">
      <c r="A39" s="28" t="s">
        <v>54</v>
      </c>
      <c r="B39" s="29"/>
      <c r="C39" s="30"/>
      <c r="D39" s="31">
        <f t="shared" ref="D39:M39" si="12">SUM(D40:D41)</f>
        <v>26912197</v>
      </c>
      <c r="E39" s="31">
        <f t="shared" si="12"/>
        <v>53372439</v>
      </c>
      <c r="F39" s="31">
        <f t="shared" si="12"/>
        <v>0</v>
      </c>
      <c r="G39" s="31">
        <f t="shared" si="12"/>
        <v>2451907</v>
      </c>
      <c r="H39" s="31">
        <f t="shared" si="12"/>
        <v>0</v>
      </c>
      <c r="I39" s="31">
        <f t="shared" si="12"/>
        <v>5185203</v>
      </c>
      <c r="J39" s="31">
        <f t="shared" si="12"/>
        <v>549060</v>
      </c>
      <c r="K39" s="31">
        <f t="shared" si="12"/>
        <v>0</v>
      </c>
      <c r="L39" s="31">
        <f t="shared" si="12"/>
        <v>0</v>
      </c>
      <c r="M39" s="31">
        <f t="shared" si="12"/>
        <v>105046069</v>
      </c>
      <c r="N39" s="31">
        <f t="shared" si="10"/>
        <v>193516875</v>
      </c>
      <c r="O39" s="43">
        <f t="shared" si="1"/>
        <v>830.13480471012156</v>
      </c>
      <c r="P39" s="9"/>
    </row>
    <row r="40" spans="1:119">
      <c r="A40" s="12"/>
      <c r="B40" s="44">
        <v>581</v>
      </c>
      <c r="C40" s="20" t="s">
        <v>52</v>
      </c>
      <c r="D40" s="46">
        <v>26912197</v>
      </c>
      <c r="E40" s="46">
        <v>53372439</v>
      </c>
      <c r="F40" s="46">
        <v>0</v>
      </c>
      <c r="G40" s="46">
        <v>2451907</v>
      </c>
      <c r="H40" s="46">
        <v>0</v>
      </c>
      <c r="I40" s="46">
        <v>5185203</v>
      </c>
      <c r="J40" s="46">
        <v>549060</v>
      </c>
      <c r="K40" s="46">
        <v>0</v>
      </c>
      <c r="L40" s="46">
        <v>0</v>
      </c>
      <c r="M40" s="46">
        <v>93759769</v>
      </c>
      <c r="N40" s="46">
        <f t="shared" si="10"/>
        <v>182230575</v>
      </c>
      <c r="O40" s="47">
        <f t="shared" si="1"/>
        <v>781.71964481050122</v>
      </c>
      <c r="P40" s="9"/>
    </row>
    <row r="41" spans="1:119" ht="15.75" thickBot="1">
      <c r="A41" s="12"/>
      <c r="B41" s="44">
        <v>585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11286300</v>
      </c>
      <c r="N41" s="46">
        <f t="shared" si="10"/>
        <v>11286300</v>
      </c>
      <c r="O41" s="47">
        <f t="shared" si="1"/>
        <v>48.415159899620356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SUM(D5,D13,D18,D23,D28,D33,D35,D39)</f>
        <v>370405797</v>
      </c>
      <c r="E42" s="15">
        <f t="shared" si="13"/>
        <v>122774661</v>
      </c>
      <c r="F42" s="15">
        <f t="shared" si="13"/>
        <v>0</v>
      </c>
      <c r="G42" s="15">
        <f t="shared" si="13"/>
        <v>56886587</v>
      </c>
      <c r="H42" s="15">
        <f t="shared" si="13"/>
        <v>0</v>
      </c>
      <c r="I42" s="15">
        <f t="shared" si="13"/>
        <v>177149281</v>
      </c>
      <c r="J42" s="15">
        <f t="shared" si="13"/>
        <v>55579088</v>
      </c>
      <c r="K42" s="15">
        <f t="shared" si="13"/>
        <v>68885579</v>
      </c>
      <c r="L42" s="15">
        <f t="shared" si="13"/>
        <v>0</v>
      </c>
      <c r="M42" s="15">
        <f t="shared" si="13"/>
        <v>141317243</v>
      </c>
      <c r="N42" s="15">
        <f t="shared" si="10"/>
        <v>992998236</v>
      </c>
      <c r="O42" s="37">
        <f t="shared" si="1"/>
        <v>4259.6925809149989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55</v>
      </c>
      <c r="M44" s="93"/>
      <c r="N44" s="93"/>
      <c r="O44" s="41">
        <v>233115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thickBot="1">
      <c r="A46" s="97" t="s">
        <v>62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83418385</v>
      </c>
      <c r="E5" s="26">
        <f t="shared" si="0"/>
        <v>1529897</v>
      </c>
      <c r="F5" s="26">
        <f t="shared" si="0"/>
        <v>0</v>
      </c>
      <c r="G5" s="26">
        <f t="shared" si="0"/>
        <v>2822026</v>
      </c>
      <c r="H5" s="26">
        <f t="shared" si="0"/>
        <v>0</v>
      </c>
      <c r="I5" s="26">
        <f t="shared" si="0"/>
        <v>0</v>
      </c>
      <c r="J5" s="26">
        <f t="shared" si="0"/>
        <v>53402793</v>
      </c>
      <c r="K5" s="26">
        <f t="shared" si="0"/>
        <v>74763881</v>
      </c>
      <c r="L5" s="26">
        <f t="shared" si="0"/>
        <v>0</v>
      </c>
      <c r="M5" s="26">
        <f t="shared" si="0"/>
        <v>11579684</v>
      </c>
      <c r="N5" s="27">
        <f>SUM(D5:M5)</f>
        <v>227516666</v>
      </c>
      <c r="O5" s="32">
        <f t="shared" ref="O5:O41" si="1">(N5/O$43)</f>
        <v>971.75358134369799</v>
      </c>
      <c r="P5" s="6"/>
    </row>
    <row r="6" spans="1:133">
      <c r="A6" s="12"/>
      <c r="B6" s="44">
        <v>511</v>
      </c>
      <c r="C6" s="20" t="s">
        <v>19</v>
      </c>
      <c r="D6" s="46">
        <v>1404122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1404122</v>
      </c>
      <c r="O6" s="47">
        <f t="shared" si="1"/>
        <v>5.9971895955238539</v>
      </c>
      <c r="P6" s="9"/>
    </row>
    <row r="7" spans="1:133">
      <c r="A7" s="12"/>
      <c r="B7" s="44">
        <v>512</v>
      </c>
      <c r="C7" s="20" t="s">
        <v>20</v>
      </c>
      <c r="D7" s="46">
        <v>3540888</v>
      </c>
      <c r="E7" s="46">
        <v>0</v>
      </c>
      <c r="F7" s="46">
        <v>0</v>
      </c>
      <c r="G7" s="46">
        <v>34221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3575109</v>
      </c>
      <c r="O7" s="47">
        <f t="shared" si="1"/>
        <v>15.269760389527185</v>
      </c>
      <c r="P7" s="9"/>
    </row>
    <row r="8" spans="1:133">
      <c r="A8" s="12"/>
      <c r="B8" s="44">
        <v>513</v>
      </c>
      <c r="C8" s="20" t="s">
        <v>21</v>
      </c>
      <c r="D8" s="46">
        <v>54211770</v>
      </c>
      <c r="E8" s="46">
        <v>1529897</v>
      </c>
      <c r="F8" s="46">
        <v>0</v>
      </c>
      <c r="G8" s="46">
        <v>15588</v>
      </c>
      <c r="H8" s="46">
        <v>0</v>
      </c>
      <c r="I8" s="46">
        <v>0</v>
      </c>
      <c r="J8" s="46">
        <v>53402793</v>
      </c>
      <c r="K8" s="46">
        <v>74763881</v>
      </c>
      <c r="L8" s="46">
        <v>0</v>
      </c>
      <c r="M8" s="46">
        <v>0</v>
      </c>
      <c r="N8" s="46">
        <f t="shared" si="2"/>
        <v>183923929</v>
      </c>
      <c r="O8" s="47">
        <f t="shared" si="1"/>
        <v>785.56327254089604</v>
      </c>
      <c r="P8" s="9"/>
    </row>
    <row r="9" spans="1:133">
      <c r="A9" s="12"/>
      <c r="B9" s="44">
        <v>514</v>
      </c>
      <c r="C9" s="20" t="s">
        <v>22</v>
      </c>
      <c r="D9" s="46">
        <v>3759587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3759587</v>
      </c>
      <c r="O9" s="47">
        <f t="shared" si="1"/>
        <v>16.057690172126595</v>
      </c>
      <c r="P9" s="9"/>
    </row>
    <row r="10" spans="1:133">
      <c r="A10" s="12"/>
      <c r="B10" s="44">
        <v>515</v>
      </c>
      <c r="C10" s="20" t="s">
        <v>23</v>
      </c>
      <c r="D10" s="46">
        <v>12132164</v>
      </c>
      <c r="E10" s="46">
        <v>0</v>
      </c>
      <c r="F10" s="46">
        <v>0</v>
      </c>
      <c r="G10" s="46">
        <v>7725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12139889</v>
      </c>
      <c r="O10" s="47">
        <f t="shared" si="1"/>
        <v>51.851061376158547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11579684</v>
      </c>
      <c r="N11" s="46">
        <f t="shared" si="2"/>
        <v>11579684</v>
      </c>
      <c r="O11" s="47">
        <f t="shared" si="1"/>
        <v>49.458352197497121</v>
      </c>
      <c r="P11" s="9"/>
    </row>
    <row r="12" spans="1:133">
      <c r="A12" s="12"/>
      <c r="B12" s="44">
        <v>519</v>
      </c>
      <c r="C12" s="20" t="s">
        <v>25</v>
      </c>
      <c r="D12" s="46">
        <v>8369854</v>
      </c>
      <c r="E12" s="46">
        <v>0</v>
      </c>
      <c r="F12" s="46">
        <v>0</v>
      </c>
      <c r="G12" s="46">
        <v>2764492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11134346</v>
      </c>
      <c r="O12" s="47">
        <f t="shared" si="1"/>
        <v>47.556255071968565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184564737</v>
      </c>
      <c r="E13" s="31">
        <f t="shared" si="3"/>
        <v>16988865</v>
      </c>
      <c r="F13" s="31">
        <f t="shared" si="3"/>
        <v>0</v>
      </c>
      <c r="G13" s="31">
        <f t="shared" si="3"/>
        <v>23742573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225296175</v>
      </c>
      <c r="O13" s="43">
        <f t="shared" si="1"/>
        <v>962.26957245974461</v>
      </c>
      <c r="P13" s="10"/>
    </row>
    <row r="14" spans="1:133">
      <c r="A14" s="12"/>
      <c r="B14" s="44">
        <v>521</v>
      </c>
      <c r="C14" s="20" t="s">
        <v>27</v>
      </c>
      <c r="D14" s="46">
        <v>110254864</v>
      </c>
      <c r="E14" s="46">
        <v>8755378</v>
      </c>
      <c r="F14" s="46">
        <v>0</v>
      </c>
      <c r="G14" s="46">
        <v>5032459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124042701</v>
      </c>
      <c r="O14" s="47">
        <f t="shared" si="1"/>
        <v>529.80267799940202</v>
      </c>
      <c r="P14" s="9"/>
    </row>
    <row r="15" spans="1:133">
      <c r="A15" s="12"/>
      <c r="B15" s="44">
        <v>522</v>
      </c>
      <c r="C15" s="20" t="s">
        <v>28</v>
      </c>
      <c r="D15" s="46">
        <v>73624852</v>
      </c>
      <c r="E15" s="46">
        <v>0</v>
      </c>
      <c r="F15" s="46">
        <v>0</v>
      </c>
      <c r="G15" s="46">
        <v>10941027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84565879</v>
      </c>
      <c r="O15" s="47">
        <f t="shared" si="1"/>
        <v>361.19198308631957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8233487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8233487</v>
      </c>
      <c r="O16" s="47">
        <f t="shared" si="1"/>
        <v>35.166305044206212</v>
      </c>
      <c r="P16" s="9"/>
    </row>
    <row r="17" spans="1:16">
      <c r="A17" s="12"/>
      <c r="B17" s="44">
        <v>529</v>
      </c>
      <c r="C17" s="20" t="s">
        <v>30</v>
      </c>
      <c r="D17" s="46">
        <v>685021</v>
      </c>
      <c r="E17" s="46">
        <v>0</v>
      </c>
      <c r="F17" s="46">
        <v>0</v>
      </c>
      <c r="G17" s="46">
        <v>7769087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8454108</v>
      </c>
      <c r="O17" s="47">
        <f t="shared" si="1"/>
        <v>36.108606329816766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2514109</v>
      </c>
      <c r="E18" s="31">
        <f t="shared" si="5"/>
        <v>302035</v>
      </c>
      <c r="F18" s="31">
        <f t="shared" si="5"/>
        <v>0</v>
      </c>
      <c r="G18" s="31">
        <f t="shared" si="5"/>
        <v>1331935</v>
      </c>
      <c r="H18" s="31">
        <f t="shared" si="5"/>
        <v>0</v>
      </c>
      <c r="I18" s="31">
        <f t="shared" si="5"/>
        <v>106543174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110691253</v>
      </c>
      <c r="O18" s="43">
        <f t="shared" si="1"/>
        <v>472.77688890787169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24684271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24684271</v>
      </c>
      <c r="O19" s="47">
        <f t="shared" si="1"/>
        <v>105.42976551488489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66162302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66162302</v>
      </c>
      <c r="O20" s="47">
        <f t="shared" si="1"/>
        <v>282.58788707128519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15696601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15696601</v>
      </c>
      <c r="O21" s="47">
        <f t="shared" si="1"/>
        <v>67.042245760902063</v>
      </c>
      <c r="P21" s="9"/>
    </row>
    <row r="22" spans="1:16">
      <c r="A22" s="12"/>
      <c r="B22" s="44">
        <v>539</v>
      </c>
      <c r="C22" s="20" t="s">
        <v>35</v>
      </c>
      <c r="D22" s="46">
        <v>2514109</v>
      </c>
      <c r="E22" s="46">
        <v>302035</v>
      </c>
      <c r="F22" s="46">
        <v>0</v>
      </c>
      <c r="G22" s="46">
        <v>1331935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4148079</v>
      </c>
      <c r="O22" s="47">
        <f t="shared" si="1"/>
        <v>17.716990560799555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SUM(D24:D27)</f>
        <v>19242405</v>
      </c>
      <c r="E23" s="31">
        <f t="shared" si="6"/>
        <v>23595661</v>
      </c>
      <c r="F23" s="31">
        <f t="shared" si="6"/>
        <v>0</v>
      </c>
      <c r="G23" s="31">
        <f t="shared" si="6"/>
        <v>16556509</v>
      </c>
      <c r="H23" s="31">
        <f t="shared" si="6"/>
        <v>0</v>
      </c>
      <c r="I23" s="31">
        <f t="shared" si="6"/>
        <v>16230813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6352438</v>
      </c>
      <c r="N23" s="31">
        <f t="shared" ref="N23:N33" si="7">SUM(D23:M23)</f>
        <v>81977826</v>
      </c>
      <c r="O23" s="43">
        <f t="shared" si="1"/>
        <v>350.13806859437062</v>
      </c>
      <c r="P23" s="10"/>
    </row>
    <row r="24" spans="1:16">
      <c r="A24" s="12"/>
      <c r="B24" s="44">
        <v>541</v>
      </c>
      <c r="C24" s="20" t="s">
        <v>37</v>
      </c>
      <c r="D24" s="46">
        <v>16328147</v>
      </c>
      <c r="E24" s="46">
        <v>18504520</v>
      </c>
      <c r="F24" s="46">
        <v>0</v>
      </c>
      <c r="G24" s="46">
        <v>16012509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6352438</v>
      </c>
      <c r="N24" s="46">
        <f t="shared" si="7"/>
        <v>57197614</v>
      </c>
      <c r="O24" s="47">
        <f t="shared" si="1"/>
        <v>244.29852645965917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0</v>
      </c>
      <c r="F25" s="46">
        <v>0</v>
      </c>
      <c r="G25" s="46">
        <v>544000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544000</v>
      </c>
      <c r="O25" s="47">
        <f t="shared" si="1"/>
        <v>2.323495493956349</v>
      </c>
      <c r="P25" s="9"/>
    </row>
    <row r="26" spans="1:16">
      <c r="A26" s="12"/>
      <c r="B26" s="44">
        <v>545</v>
      </c>
      <c r="C26" s="20" t="s">
        <v>39</v>
      </c>
      <c r="D26" s="46">
        <v>1244455</v>
      </c>
      <c r="E26" s="46">
        <v>0</v>
      </c>
      <c r="F26" s="46">
        <v>0</v>
      </c>
      <c r="G26" s="46">
        <v>0</v>
      </c>
      <c r="H26" s="46">
        <v>0</v>
      </c>
      <c r="I26" s="46">
        <v>16230813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17475268</v>
      </c>
      <c r="O26" s="47">
        <f t="shared" si="1"/>
        <v>74.63916627514628</v>
      </c>
      <c r="P26" s="9"/>
    </row>
    <row r="27" spans="1:16">
      <c r="A27" s="12"/>
      <c r="B27" s="44">
        <v>549</v>
      </c>
      <c r="C27" s="20" t="s">
        <v>40</v>
      </c>
      <c r="D27" s="46">
        <v>1669803</v>
      </c>
      <c r="E27" s="46">
        <v>5091141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6760944</v>
      </c>
      <c r="O27" s="47">
        <f t="shared" si="1"/>
        <v>28.876880365608852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14048036</v>
      </c>
      <c r="E28" s="31">
        <f t="shared" si="8"/>
        <v>27128651</v>
      </c>
      <c r="F28" s="31">
        <f t="shared" si="8"/>
        <v>0</v>
      </c>
      <c r="G28" s="31">
        <f t="shared" si="8"/>
        <v>3733096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8908754</v>
      </c>
      <c r="N28" s="31">
        <f t="shared" si="7"/>
        <v>53818537</v>
      </c>
      <c r="O28" s="43">
        <f t="shared" si="1"/>
        <v>229.86604450518942</v>
      </c>
      <c r="P28" s="10"/>
    </row>
    <row r="29" spans="1:16">
      <c r="A29" s="13"/>
      <c r="B29" s="45">
        <v>551</v>
      </c>
      <c r="C29" s="21" t="s">
        <v>42</v>
      </c>
      <c r="D29" s="46">
        <v>870516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870516</v>
      </c>
      <c r="O29" s="47">
        <f t="shared" si="1"/>
        <v>3.7180882415751935</v>
      </c>
      <c r="P29" s="9"/>
    </row>
    <row r="30" spans="1:16">
      <c r="A30" s="13"/>
      <c r="B30" s="45">
        <v>552</v>
      </c>
      <c r="C30" s="21" t="s">
        <v>43</v>
      </c>
      <c r="D30" s="46">
        <v>0</v>
      </c>
      <c r="E30" s="46">
        <v>15942369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2705144</v>
      </c>
      <c r="N30" s="46">
        <f t="shared" si="7"/>
        <v>18647513</v>
      </c>
      <c r="O30" s="47">
        <f t="shared" si="1"/>
        <v>79.645978729765517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9684058</v>
      </c>
      <c r="F31" s="46">
        <v>0</v>
      </c>
      <c r="G31" s="46">
        <v>1568181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11252239</v>
      </c>
      <c r="O31" s="47">
        <f t="shared" si="1"/>
        <v>48.059791568786572</v>
      </c>
      <c r="P31" s="9"/>
    </row>
    <row r="32" spans="1:16">
      <c r="A32" s="13"/>
      <c r="B32" s="45">
        <v>559</v>
      </c>
      <c r="C32" s="21" t="s">
        <v>45</v>
      </c>
      <c r="D32" s="46">
        <v>13177520</v>
      </c>
      <c r="E32" s="46">
        <v>1502224</v>
      </c>
      <c r="F32" s="46">
        <v>0</v>
      </c>
      <c r="G32" s="46">
        <v>2164915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6203610</v>
      </c>
      <c r="N32" s="46">
        <f t="shared" si="7"/>
        <v>23048269</v>
      </c>
      <c r="O32" s="47">
        <f t="shared" si="1"/>
        <v>98.442185965062151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24720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24720</v>
      </c>
      <c r="O33" s="43">
        <f t="shared" si="1"/>
        <v>0.10558236876948704</v>
      </c>
      <c r="P33" s="10"/>
    </row>
    <row r="34" spans="1:119">
      <c r="A34" s="12"/>
      <c r="B34" s="44">
        <v>569</v>
      </c>
      <c r="C34" s="20" t="s">
        <v>47</v>
      </c>
      <c r="D34" s="46">
        <v>24720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24720</v>
      </c>
      <c r="O34" s="47">
        <f t="shared" si="1"/>
        <v>0.10558236876948704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SUM(D36:D38)</f>
        <v>29353397</v>
      </c>
      <c r="E35" s="31">
        <f t="shared" si="11"/>
        <v>3057282</v>
      </c>
      <c r="F35" s="31">
        <f t="shared" si="11"/>
        <v>0</v>
      </c>
      <c r="G35" s="31">
        <f t="shared" si="11"/>
        <v>3353281</v>
      </c>
      <c r="H35" s="31">
        <f t="shared" si="11"/>
        <v>0</v>
      </c>
      <c r="I35" s="31">
        <f t="shared" si="11"/>
        <v>20637298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5764719</v>
      </c>
      <c r="N35" s="31">
        <f t="shared" si="10"/>
        <v>62165977</v>
      </c>
      <c r="O35" s="43">
        <f t="shared" si="1"/>
        <v>265.51905778840813</v>
      </c>
      <c r="P35" s="9"/>
    </row>
    <row r="36" spans="1:119">
      <c r="A36" s="12"/>
      <c r="B36" s="44">
        <v>572</v>
      </c>
      <c r="C36" s="20" t="s">
        <v>49</v>
      </c>
      <c r="D36" s="46">
        <v>28835660</v>
      </c>
      <c r="E36" s="46">
        <v>2446026</v>
      </c>
      <c r="F36" s="46">
        <v>0</v>
      </c>
      <c r="G36" s="46">
        <v>2612185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33893871</v>
      </c>
      <c r="O36" s="47">
        <f t="shared" si="1"/>
        <v>144.76517746551062</v>
      </c>
      <c r="P36" s="9"/>
    </row>
    <row r="37" spans="1:119">
      <c r="A37" s="12"/>
      <c r="B37" s="44">
        <v>573</v>
      </c>
      <c r="C37" s="20" t="s">
        <v>50</v>
      </c>
      <c r="D37" s="46">
        <v>517737</v>
      </c>
      <c r="E37" s="46">
        <v>0</v>
      </c>
      <c r="F37" s="46">
        <v>0</v>
      </c>
      <c r="G37" s="46">
        <v>61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517798</v>
      </c>
      <c r="O37" s="47">
        <f t="shared" si="1"/>
        <v>2.2115833084184002</v>
      </c>
      <c r="P37" s="9"/>
    </row>
    <row r="38" spans="1:119">
      <c r="A38" s="12"/>
      <c r="B38" s="44">
        <v>575</v>
      </c>
      <c r="C38" s="20" t="s">
        <v>51</v>
      </c>
      <c r="D38" s="46">
        <v>0</v>
      </c>
      <c r="E38" s="46">
        <v>611256</v>
      </c>
      <c r="F38" s="46">
        <v>0</v>
      </c>
      <c r="G38" s="46">
        <v>741035</v>
      </c>
      <c r="H38" s="46">
        <v>0</v>
      </c>
      <c r="I38" s="46">
        <v>20637298</v>
      </c>
      <c r="J38" s="46">
        <v>0</v>
      </c>
      <c r="K38" s="46">
        <v>0</v>
      </c>
      <c r="L38" s="46">
        <v>0</v>
      </c>
      <c r="M38" s="46">
        <v>5764719</v>
      </c>
      <c r="N38" s="46">
        <f t="shared" si="10"/>
        <v>27754308</v>
      </c>
      <c r="O38" s="47">
        <f t="shared" si="1"/>
        <v>118.54229701447913</v>
      </c>
      <c r="P38" s="9"/>
    </row>
    <row r="39" spans="1:119" ht="15.75">
      <c r="A39" s="28" t="s">
        <v>54</v>
      </c>
      <c r="B39" s="29"/>
      <c r="C39" s="30"/>
      <c r="D39" s="31">
        <f t="shared" ref="D39:M39" si="12">SUM(D40:D40)</f>
        <v>29332081</v>
      </c>
      <c r="E39" s="31">
        <f t="shared" si="12"/>
        <v>58558729</v>
      </c>
      <c r="F39" s="31">
        <f t="shared" si="12"/>
        <v>0</v>
      </c>
      <c r="G39" s="31">
        <f t="shared" si="12"/>
        <v>470000</v>
      </c>
      <c r="H39" s="31">
        <f t="shared" si="12"/>
        <v>0</v>
      </c>
      <c r="I39" s="31">
        <f t="shared" si="12"/>
        <v>2613000</v>
      </c>
      <c r="J39" s="31">
        <f t="shared" si="12"/>
        <v>447275</v>
      </c>
      <c r="K39" s="31">
        <f t="shared" si="12"/>
        <v>0</v>
      </c>
      <c r="L39" s="31">
        <f t="shared" si="12"/>
        <v>0</v>
      </c>
      <c r="M39" s="31">
        <f t="shared" si="12"/>
        <v>29113769</v>
      </c>
      <c r="N39" s="31">
        <f t="shared" si="10"/>
        <v>120534854</v>
      </c>
      <c r="O39" s="43">
        <f t="shared" si="1"/>
        <v>514.82020245162948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29332081</v>
      </c>
      <c r="E40" s="46">
        <v>58558729</v>
      </c>
      <c r="F40" s="46">
        <v>0</v>
      </c>
      <c r="G40" s="46">
        <v>470000</v>
      </c>
      <c r="H40" s="46">
        <v>0</v>
      </c>
      <c r="I40" s="46">
        <v>2613000</v>
      </c>
      <c r="J40" s="46">
        <v>447275</v>
      </c>
      <c r="K40" s="46">
        <v>0</v>
      </c>
      <c r="L40" s="46">
        <v>0</v>
      </c>
      <c r="M40" s="46">
        <v>29113769</v>
      </c>
      <c r="N40" s="46">
        <f t="shared" si="10"/>
        <v>120534854</v>
      </c>
      <c r="O40" s="47">
        <f t="shared" si="1"/>
        <v>514.82020245162948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SUM(D5,D13,D18,D23,D28,D33,D35,D39)</f>
        <v>362497870</v>
      </c>
      <c r="E41" s="15">
        <f t="shared" si="13"/>
        <v>131161120</v>
      </c>
      <c r="F41" s="15">
        <f t="shared" si="13"/>
        <v>0</v>
      </c>
      <c r="G41" s="15">
        <f t="shared" si="13"/>
        <v>52009420</v>
      </c>
      <c r="H41" s="15">
        <f t="shared" si="13"/>
        <v>0</v>
      </c>
      <c r="I41" s="15">
        <f t="shared" si="13"/>
        <v>146024285</v>
      </c>
      <c r="J41" s="15">
        <f t="shared" si="13"/>
        <v>53850068</v>
      </c>
      <c r="K41" s="15">
        <f t="shared" si="13"/>
        <v>74763881</v>
      </c>
      <c r="L41" s="15">
        <f t="shared" si="13"/>
        <v>0</v>
      </c>
      <c r="M41" s="15">
        <f t="shared" si="13"/>
        <v>61719364</v>
      </c>
      <c r="N41" s="15">
        <f t="shared" si="10"/>
        <v>882026008</v>
      </c>
      <c r="O41" s="37">
        <f t="shared" si="1"/>
        <v>3767.2489984196814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3" t="s">
        <v>70</v>
      </c>
      <c r="M43" s="93"/>
      <c r="N43" s="93"/>
      <c r="O43" s="41">
        <v>234130</v>
      </c>
    </row>
    <row r="44" spans="1:119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19" ht="15.75" customHeight="1" thickBot="1">
      <c r="A45" s="97" t="s">
        <v>62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82695710</v>
      </c>
      <c r="E5" s="26">
        <f t="shared" si="0"/>
        <v>117081</v>
      </c>
      <c r="F5" s="26">
        <f t="shared" si="0"/>
        <v>0</v>
      </c>
      <c r="G5" s="26">
        <f t="shared" si="0"/>
        <v>3658247</v>
      </c>
      <c r="H5" s="26">
        <f t="shared" si="0"/>
        <v>0</v>
      </c>
      <c r="I5" s="26">
        <f t="shared" si="0"/>
        <v>0</v>
      </c>
      <c r="J5" s="26">
        <f t="shared" si="0"/>
        <v>45811472</v>
      </c>
      <c r="K5" s="26">
        <f t="shared" si="0"/>
        <v>63985447</v>
      </c>
      <c r="L5" s="26">
        <f t="shared" si="0"/>
        <v>0</v>
      </c>
      <c r="M5" s="26">
        <f t="shared" si="0"/>
        <v>11436155</v>
      </c>
      <c r="N5" s="27">
        <f>SUM(D5:M5)</f>
        <v>207704112</v>
      </c>
      <c r="O5" s="32">
        <f t="shared" ref="O5:O40" si="1">(N5/O$42)</f>
        <v>907.93658120778969</v>
      </c>
      <c r="P5" s="6"/>
    </row>
    <row r="6" spans="1:133">
      <c r="A6" s="12"/>
      <c r="B6" s="44">
        <v>511</v>
      </c>
      <c r="C6" s="20" t="s">
        <v>19</v>
      </c>
      <c r="D6" s="46">
        <v>1312934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1312934</v>
      </c>
      <c r="O6" s="47">
        <f t="shared" si="1"/>
        <v>5.739225843114113</v>
      </c>
      <c r="P6" s="9"/>
    </row>
    <row r="7" spans="1:133">
      <c r="A7" s="12"/>
      <c r="B7" s="44">
        <v>512</v>
      </c>
      <c r="C7" s="20" t="s">
        <v>20</v>
      </c>
      <c r="D7" s="46">
        <v>3556436</v>
      </c>
      <c r="E7" s="46">
        <v>117081</v>
      </c>
      <c r="F7" s="46">
        <v>0</v>
      </c>
      <c r="G7" s="46">
        <v>37664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3711181</v>
      </c>
      <c r="O7" s="47">
        <f t="shared" si="1"/>
        <v>16.222678294319497</v>
      </c>
      <c r="P7" s="9"/>
    </row>
    <row r="8" spans="1:133">
      <c r="A8" s="12"/>
      <c r="B8" s="44">
        <v>513</v>
      </c>
      <c r="C8" s="20" t="s">
        <v>21</v>
      </c>
      <c r="D8" s="46">
        <v>56531424</v>
      </c>
      <c r="E8" s="46">
        <v>0</v>
      </c>
      <c r="F8" s="46">
        <v>0</v>
      </c>
      <c r="G8" s="46">
        <v>20331</v>
      </c>
      <c r="H8" s="46">
        <v>0</v>
      </c>
      <c r="I8" s="46">
        <v>0</v>
      </c>
      <c r="J8" s="46">
        <v>45811472</v>
      </c>
      <c r="K8" s="46">
        <v>63985447</v>
      </c>
      <c r="L8" s="46">
        <v>0</v>
      </c>
      <c r="M8" s="46">
        <v>0</v>
      </c>
      <c r="N8" s="46">
        <f t="shared" si="2"/>
        <v>166348674</v>
      </c>
      <c r="O8" s="47">
        <f t="shared" si="1"/>
        <v>727.1596354337421</v>
      </c>
      <c r="P8" s="9"/>
    </row>
    <row r="9" spans="1:133">
      <c r="A9" s="12"/>
      <c r="B9" s="44">
        <v>514</v>
      </c>
      <c r="C9" s="20" t="s">
        <v>22</v>
      </c>
      <c r="D9" s="46">
        <v>3486840</v>
      </c>
      <c r="E9" s="46">
        <v>0</v>
      </c>
      <c r="F9" s="46">
        <v>0</v>
      </c>
      <c r="G9" s="46">
        <v>10374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3497214</v>
      </c>
      <c r="O9" s="47">
        <f t="shared" si="1"/>
        <v>15.287364762966362</v>
      </c>
      <c r="P9" s="9"/>
    </row>
    <row r="10" spans="1:133">
      <c r="A10" s="12"/>
      <c r="B10" s="44">
        <v>515</v>
      </c>
      <c r="C10" s="20" t="s">
        <v>23</v>
      </c>
      <c r="D10" s="46">
        <v>9691320</v>
      </c>
      <c r="E10" s="46">
        <v>0</v>
      </c>
      <c r="F10" s="46">
        <v>0</v>
      </c>
      <c r="G10" s="46">
        <v>38405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9729725</v>
      </c>
      <c r="O10" s="47">
        <f t="shared" si="1"/>
        <v>42.531527987235812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11436155</v>
      </c>
      <c r="N11" s="46">
        <f t="shared" si="2"/>
        <v>11436155</v>
      </c>
      <c r="O11" s="47">
        <f t="shared" si="1"/>
        <v>49.99084213057067</v>
      </c>
      <c r="P11" s="9"/>
    </row>
    <row r="12" spans="1:133">
      <c r="A12" s="12"/>
      <c r="B12" s="44">
        <v>519</v>
      </c>
      <c r="C12" s="20" t="s">
        <v>25</v>
      </c>
      <c r="D12" s="46">
        <v>8116756</v>
      </c>
      <c r="E12" s="46">
        <v>0</v>
      </c>
      <c r="F12" s="46">
        <v>0</v>
      </c>
      <c r="G12" s="46">
        <v>3551473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11668229</v>
      </c>
      <c r="O12" s="47">
        <f t="shared" si="1"/>
        <v>51.005306755841147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165410361</v>
      </c>
      <c r="E13" s="31">
        <f t="shared" si="3"/>
        <v>15904728</v>
      </c>
      <c r="F13" s="31">
        <f t="shared" si="3"/>
        <v>0</v>
      </c>
      <c r="G13" s="31">
        <f t="shared" si="3"/>
        <v>17217141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198532230</v>
      </c>
      <c r="O13" s="43">
        <f t="shared" si="1"/>
        <v>867.84355124254148</v>
      </c>
      <c r="P13" s="10"/>
    </row>
    <row r="14" spans="1:133">
      <c r="A14" s="12"/>
      <c r="B14" s="44">
        <v>521</v>
      </c>
      <c r="C14" s="20" t="s">
        <v>27</v>
      </c>
      <c r="D14" s="46">
        <v>98960685</v>
      </c>
      <c r="E14" s="46">
        <v>8096166</v>
      </c>
      <c r="F14" s="46">
        <v>0</v>
      </c>
      <c r="G14" s="46">
        <v>5931913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112988764</v>
      </c>
      <c r="O14" s="47">
        <f t="shared" si="1"/>
        <v>493.90756453128756</v>
      </c>
      <c r="P14" s="9"/>
    </row>
    <row r="15" spans="1:133">
      <c r="A15" s="12"/>
      <c r="B15" s="44">
        <v>522</v>
      </c>
      <c r="C15" s="20" t="s">
        <v>28</v>
      </c>
      <c r="D15" s="46">
        <v>65502703</v>
      </c>
      <c r="E15" s="46">
        <v>0</v>
      </c>
      <c r="F15" s="46">
        <v>0</v>
      </c>
      <c r="G15" s="46">
        <v>10625326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76128029</v>
      </c>
      <c r="O15" s="47">
        <f t="shared" si="1"/>
        <v>332.77830524774333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7808562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7808562</v>
      </c>
      <c r="O16" s="47">
        <f t="shared" si="1"/>
        <v>34.133551898236185</v>
      </c>
      <c r="P16" s="9"/>
    </row>
    <row r="17" spans="1:16">
      <c r="A17" s="12"/>
      <c r="B17" s="44">
        <v>529</v>
      </c>
      <c r="C17" s="20" t="s">
        <v>30</v>
      </c>
      <c r="D17" s="46">
        <v>946973</v>
      </c>
      <c r="E17" s="46">
        <v>0</v>
      </c>
      <c r="F17" s="46">
        <v>0</v>
      </c>
      <c r="G17" s="46">
        <v>659902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1606875</v>
      </c>
      <c r="O17" s="47">
        <f t="shared" si="1"/>
        <v>7.024129565274408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1964888</v>
      </c>
      <c r="E18" s="31">
        <f t="shared" si="5"/>
        <v>555225</v>
      </c>
      <c r="F18" s="31">
        <f t="shared" si="5"/>
        <v>0</v>
      </c>
      <c r="G18" s="31">
        <f t="shared" si="5"/>
        <v>1207715</v>
      </c>
      <c r="H18" s="31">
        <f t="shared" si="5"/>
        <v>0</v>
      </c>
      <c r="I18" s="31">
        <f t="shared" si="5"/>
        <v>98526078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102253906</v>
      </c>
      <c r="O18" s="43">
        <f t="shared" si="1"/>
        <v>446.9823006141674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22258244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22258244</v>
      </c>
      <c r="O19" s="47">
        <f t="shared" si="1"/>
        <v>97.297418748497364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62096130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62096130</v>
      </c>
      <c r="O20" s="47">
        <f t="shared" si="1"/>
        <v>271.44069241361223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14171704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14171704</v>
      </c>
      <c r="O21" s="47">
        <f t="shared" si="1"/>
        <v>61.948742158984111</v>
      </c>
      <c r="P21" s="9"/>
    </row>
    <row r="22" spans="1:16">
      <c r="A22" s="12"/>
      <c r="B22" s="44">
        <v>539</v>
      </c>
      <c r="C22" s="20" t="s">
        <v>35</v>
      </c>
      <c r="D22" s="46">
        <v>1964888</v>
      </c>
      <c r="E22" s="46">
        <v>555225</v>
      </c>
      <c r="F22" s="46">
        <v>0</v>
      </c>
      <c r="G22" s="46">
        <v>1207715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3727828</v>
      </c>
      <c r="O22" s="47">
        <f t="shared" si="1"/>
        <v>16.295447293073678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18855658</v>
      </c>
      <c r="E23" s="31">
        <f t="shared" si="6"/>
        <v>14721118</v>
      </c>
      <c r="F23" s="31">
        <f t="shared" si="6"/>
        <v>0</v>
      </c>
      <c r="G23" s="31">
        <f t="shared" si="6"/>
        <v>11800772</v>
      </c>
      <c r="H23" s="31">
        <f t="shared" si="6"/>
        <v>0</v>
      </c>
      <c r="I23" s="31">
        <f t="shared" si="6"/>
        <v>13586036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4996861</v>
      </c>
      <c r="N23" s="31">
        <f t="shared" ref="N23:N32" si="7">SUM(D23:M23)</f>
        <v>63960445</v>
      </c>
      <c r="O23" s="43">
        <f t="shared" si="1"/>
        <v>279.59016895066992</v>
      </c>
      <c r="P23" s="10"/>
    </row>
    <row r="24" spans="1:16">
      <c r="A24" s="12"/>
      <c r="B24" s="44">
        <v>541</v>
      </c>
      <c r="C24" s="20" t="s">
        <v>37</v>
      </c>
      <c r="D24" s="46">
        <v>16115689</v>
      </c>
      <c r="E24" s="46">
        <v>13081569</v>
      </c>
      <c r="F24" s="46">
        <v>0</v>
      </c>
      <c r="G24" s="46">
        <v>11800772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4996861</v>
      </c>
      <c r="N24" s="46">
        <f t="shared" si="7"/>
        <v>45994891</v>
      </c>
      <c r="O24" s="47">
        <f t="shared" si="1"/>
        <v>201.05737765829562</v>
      </c>
      <c r="P24" s="9"/>
    </row>
    <row r="25" spans="1:16">
      <c r="A25" s="12"/>
      <c r="B25" s="44">
        <v>545</v>
      </c>
      <c r="C25" s="20" t="s">
        <v>39</v>
      </c>
      <c r="D25" s="46">
        <v>1116149</v>
      </c>
      <c r="E25" s="46">
        <v>0</v>
      </c>
      <c r="F25" s="46">
        <v>0</v>
      </c>
      <c r="G25" s="46">
        <v>0</v>
      </c>
      <c r="H25" s="46">
        <v>0</v>
      </c>
      <c r="I25" s="46">
        <v>13586036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14702185</v>
      </c>
      <c r="O25" s="47">
        <f t="shared" si="1"/>
        <v>64.267632723537261</v>
      </c>
      <c r="P25" s="9"/>
    </row>
    <row r="26" spans="1:16">
      <c r="A26" s="12"/>
      <c r="B26" s="44">
        <v>549</v>
      </c>
      <c r="C26" s="20" t="s">
        <v>40</v>
      </c>
      <c r="D26" s="46">
        <v>1623820</v>
      </c>
      <c r="E26" s="46">
        <v>1639549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3263369</v>
      </c>
      <c r="O26" s="47">
        <f t="shared" si="1"/>
        <v>14.265158568837016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13371823</v>
      </c>
      <c r="E27" s="31">
        <f t="shared" si="8"/>
        <v>44548979</v>
      </c>
      <c r="F27" s="31">
        <f t="shared" si="8"/>
        <v>0</v>
      </c>
      <c r="G27" s="31">
        <f t="shared" si="8"/>
        <v>606110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6397571</v>
      </c>
      <c r="N27" s="31">
        <f t="shared" si="7"/>
        <v>64924483</v>
      </c>
      <c r="O27" s="43">
        <f t="shared" si="1"/>
        <v>283.80426638690358</v>
      </c>
      <c r="P27" s="10"/>
    </row>
    <row r="28" spans="1:16">
      <c r="A28" s="13"/>
      <c r="B28" s="45">
        <v>551</v>
      </c>
      <c r="C28" s="21" t="s">
        <v>42</v>
      </c>
      <c r="D28" s="46">
        <v>869876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869876</v>
      </c>
      <c r="O28" s="47">
        <f t="shared" si="1"/>
        <v>3.8024872685944091</v>
      </c>
      <c r="P28" s="9"/>
    </row>
    <row r="29" spans="1:16">
      <c r="A29" s="13"/>
      <c r="B29" s="45">
        <v>552</v>
      </c>
      <c r="C29" s="21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1724283</v>
      </c>
      <c r="N29" s="46">
        <f t="shared" si="7"/>
        <v>1724283</v>
      </c>
      <c r="O29" s="47">
        <f t="shared" si="1"/>
        <v>7.537354927545735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14142162</v>
      </c>
      <c r="F30" s="46">
        <v>0</v>
      </c>
      <c r="G30" s="46">
        <v>604385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14746547</v>
      </c>
      <c r="O30" s="47">
        <f t="shared" si="1"/>
        <v>64.46155224794002</v>
      </c>
      <c r="P30" s="9"/>
    </row>
    <row r="31" spans="1:16">
      <c r="A31" s="13"/>
      <c r="B31" s="45">
        <v>559</v>
      </c>
      <c r="C31" s="21" t="s">
        <v>45</v>
      </c>
      <c r="D31" s="46">
        <v>12501947</v>
      </c>
      <c r="E31" s="46">
        <v>30406817</v>
      </c>
      <c r="F31" s="46">
        <v>0</v>
      </c>
      <c r="G31" s="46">
        <v>1725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4673288</v>
      </c>
      <c r="N31" s="46">
        <f t="shared" si="7"/>
        <v>47583777</v>
      </c>
      <c r="O31" s="47">
        <f t="shared" si="1"/>
        <v>208.00287194282342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38698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38698</v>
      </c>
      <c r="O32" s="43">
        <f t="shared" si="1"/>
        <v>0.16916049220816121</v>
      </c>
      <c r="P32" s="10"/>
    </row>
    <row r="33" spans="1:119">
      <c r="A33" s="12"/>
      <c r="B33" s="44">
        <v>569</v>
      </c>
      <c r="C33" s="20" t="s">
        <v>47</v>
      </c>
      <c r="D33" s="46">
        <v>38698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38698</v>
      </c>
      <c r="O33" s="47">
        <f t="shared" si="1"/>
        <v>0.16916049220816121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SUM(D35:D37)</f>
        <v>27106701</v>
      </c>
      <c r="E34" s="31">
        <f t="shared" si="11"/>
        <v>3195496</v>
      </c>
      <c r="F34" s="31">
        <f t="shared" si="11"/>
        <v>0</v>
      </c>
      <c r="G34" s="31">
        <f t="shared" si="11"/>
        <v>6089547</v>
      </c>
      <c r="H34" s="31">
        <f t="shared" si="11"/>
        <v>0</v>
      </c>
      <c r="I34" s="31">
        <f t="shared" si="11"/>
        <v>18796926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5471754</v>
      </c>
      <c r="N34" s="31">
        <f t="shared" si="10"/>
        <v>60660424</v>
      </c>
      <c r="O34" s="43">
        <f t="shared" si="1"/>
        <v>265.16479356544926</v>
      </c>
      <c r="P34" s="9"/>
    </row>
    <row r="35" spans="1:119">
      <c r="A35" s="12"/>
      <c r="B35" s="44">
        <v>572</v>
      </c>
      <c r="C35" s="20" t="s">
        <v>49</v>
      </c>
      <c r="D35" s="46">
        <v>26614295</v>
      </c>
      <c r="E35" s="46">
        <v>2332967</v>
      </c>
      <c r="F35" s="46">
        <v>0</v>
      </c>
      <c r="G35" s="46">
        <v>5524532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34471794</v>
      </c>
      <c r="O35" s="47">
        <f t="shared" si="1"/>
        <v>150.68648613205693</v>
      </c>
      <c r="P35" s="9"/>
    </row>
    <row r="36" spans="1:119">
      <c r="A36" s="12"/>
      <c r="B36" s="44">
        <v>573</v>
      </c>
      <c r="C36" s="20" t="s">
        <v>50</v>
      </c>
      <c r="D36" s="46">
        <v>492406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492406</v>
      </c>
      <c r="O36" s="47">
        <f t="shared" si="1"/>
        <v>2.1524533910344679</v>
      </c>
      <c r="P36" s="9"/>
    </row>
    <row r="37" spans="1:119">
      <c r="A37" s="12"/>
      <c r="B37" s="44">
        <v>575</v>
      </c>
      <c r="C37" s="20" t="s">
        <v>51</v>
      </c>
      <c r="D37" s="46">
        <v>0</v>
      </c>
      <c r="E37" s="46">
        <v>862529</v>
      </c>
      <c r="F37" s="46">
        <v>0</v>
      </c>
      <c r="G37" s="46">
        <v>565015</v>
      </c>
      <c r="H37" s="46">
        <v>0</v>
      </c>
      <c r="I37" s="46">
        <v>18796926</v>
      </c>
      <c r="J37" s="46">
        <v>0</v>
      </c>
      <c r="K37" s="46">
        <v>0</v>
      </c>
      <c r="L37" s="46">
        <v>0</v>
      </c>
      <c r="M37" s="46">
        <v>5471754</v>
      </c>
      <c r="N37" s="46">
        <f t="shared" si="10"/>
        <v>25696224</v>
      </c>
      <c r="O37" s="47">
        <f t="shared" si="1"/>
        <v>112.32585404235788</v>
      </c>
      <c r="P37" s="9"/>
    </row>
    <row r="38" spans="1:119" ht="15.75">
      <c r="A38" s="28" t="s">
        <v>54</v>
      </c>
      <c r="B38" s="29"/>
      <c r="C38" s="30"/>
      <c r="D38" s="31">
        <f t="shared" ref="D38:M38" si="12">SUM(D39:D39)</f>
        <v>37079804</v>
      </c>
      <c r="E38" s="31">
        <f t="shared" si="12"/>
        <v>48550383</v>
      </c>
      <c r="F38" s="31">
        <f t="shared" si="12"/>
        <v>0</v>
      </c>
      <c r="G38" s="31">
        <f t="shared" si="12"/>
        <v>5913122</v>
      </c>
      <c r="H38" s="31">
        <f t="shared" si="12"/>
        <v>0</v>
      </c>
      <c r="I38" s="31">
        <f t="shared" si="12"/>
        <v>3282560</v>
      </c>
      <c r="J38" s="31">
        <f t="shared" si="12"/>
        <v>3304189</v>
      </c>
      <c r="K38" s="31">
        <f t="shared" si="12"/>
        <v>0</v>
      </c>
      <c r="L38" s="31">
        <f t="shared" si="12"/>
        <v>0</v>
      </c>
      <c r="M38" s="31">
        <f t="shared" si="12"/>
        <v>24590622</v>
      </c>
      <c r="N38" s="31">
        <f t="shared" si="10"/>
        <v>122720680</v>
      </c>
      <c r="O38" s="43">
        <f t="shared" si="1"/>
        <v>536.44867003256616</v>
      </c>
      <c r="P38" s="9"/>
    </row>
    <row r="39" spans="1:119" ht="15.75" thickBot="1">
      <c r="A39" s="12"/>
      <c r="B39" s="44">
        <v>581</v>
      </c>
      <c r="C39" s="20" t="s">
        <v>52</v>
      </c>
      <c r="D39" s="46">
        <v>37079804</v>
      </c>
      <c r="E39" s="46">
        <v>48550383</v>
      </c>
      <c r="F39" s="46">
        <v>0</v>
      </c>
      <c r="G39" s="46">
        <v>5913122</v>
      </c>
      <c r="H39" s="46">
        <v>0</v>
      </c>
      <c r="I39" s="46">
        <v>3282560</v>
      </c>
      <c r="J39" s="46">
        <v>3304189</v>
      </c>
      <c r="K39" s="46">
        <v>0</v>
      </c>
      <c r="L39" s="46">
        <v>0</v>
      </c>
      <c r="M39" s="46">
        <v>24590622</v>
      </c>
      <c r="N39" s="46">
        <f t="shared" si="10"/>
        <v>122720680</v>
      </c>
      <c r="O39" s="47">
        <f t="shared" si="1"/>
        <v>536.44867003256616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SUM(D5,D13,D18,D23,D27,D32,D34,D38)</f>
        <v>346523643</v>
      </c>
      <c r="E40" s="15">
        <f t="shared" si="13"/>
        <v>127593010</v>
      </c>
      <c r="F40" s="15">
        <f t="shared" si="13"/>
        <v>0</v>
      </c>
      <c r="G40" s="15">
        <f t="shared" si="13"/>
        <v>46492654</v>
      </c>
      <c r="H40" s="15">
        <f t="shared" si="13"/>
        <v>0</v>
      </c>
      <c r="I40" s="15">
        <f t="shared" si="13"/>
        <v>134191600</v>
      </c>
      <c r="J40" s="15">
        <f t="shared" si="13"/>
        <v>49115661</v>
      </c>
      <c r="K40" s="15">
        <f t="shared" si="13"/>
        <v>63985447</v>
      </c>
      <c r="L40" s="15">
        <f t="shared" si="13"/>
        <v>0</v>
      </c>
      <c r="M40" s="15">
        <f t="shared" si="13"/>
        <v>52892963</v>
      </c>
      <c r="N40" s="15">
        <f t="shared" si="10"/>
        <v>820794978</v>
      </c>
      <c r="O40" s="37">
        <f t="shared" si="1"/>
        <v>3587.9394924922958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3" t="s">
        <v>86</v>
      </c>
      <c r="M42" s="93"/>
      <c r="N42" s="93"/>
      <c r="O42" s="41">
        <v>228765</v>
      </c>
    </row>
    <row r="43" spans="1:119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19" ht="15.75" customHeight="1" thickBot="1">
      <c r="A44" s="97" t="s">
        <v>62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105541222</v>
      </c>
      <c r="E5" s="26">
        <f t="shared" si="0"/>
        <v>199970629</v>
      </c>
      <c r="F5" s="26">
        <f t="shared" si="0"/>
        <v>0</v>
      </c>
      <c r="G5" s="26">
        <f t="shared" si="0"/>
        <v>9486243</v>
      </c>
      <c r="H5" s="26">
        <f t="shared" si="0"/>
        <v>0</v>
      </c>
      <c r="I5" s="26">
        <f t="shared" si="0"/>
        <v>0</v>
      </c>
      <c r="J5" s="26">
        <f t="shared" si="0"/>
        <v>145827949</v>
      </c>
      <c r="K5" s="26">
        <f t="shared" si="0"/>
        <v>160909163</v>
      </c>
      <c r="L5" s="26">
        <f t="shared" si="0"/>
        <v>0</v>
      </c>
      <c r="M5" s="26">
        <f t="shared" si="0"/>
        <v>48660</v>
      </c>
      <c r="N5" s="26">
        <f t="shared" si="0"/>
        <v>0</v>
      </c>
      <c r="O5" s="27">
        <f>SUM(D5:N5)</f>
        <v>621783866</v>
      </c>
      <c r="P5" s="32">
        <f t="shared" ref="P5:P36" si="1">(O5/P$38)</f>
        <v>1931.5816703116457</v>
      </c>
      <c r="Q5" s="6"/>
    </row>
    <row r="6" spans="1:134">
      <c r="A6" s="12"/>
      <c r="B6" s="44">
        <v>512</v>
      </c>
      <c r="C6" s="20" t="s">
        <v>20</v>
      </c>
      <c r="D6" s="46">
        <v>20430197</v>
      </c>
      <c r="E6" s="46">
        <v>569313</v>
      </c>
      <c r="F6" s="46">
        <v>0</v>
      </c>
      <c r="G6" s="46">
        <v>615016</v>
      </c>
      <c r="H6" s="46">
        <v>0</v>
      </c>
      <c r="I6" s="46">
        <v>0</v>
      </c>
      <c r="J6" s="46">
        <v>79433908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2" si="2">SUM(D6:N6)</f>
        <v>101048434</v>
      </c>
      <c r="P6" s="47">
        <f t="shared" si="1"/>
        <v>313.90860007952682</v>
      </c>
      <c r="Q6" s="9"/>
    </row>
    <row r="7" spans="1:134">
      <c r="A7" s="12"/>
      <c r="B7" s="44">
        <v>513</v>
      </c>
      <c r="C7" s="20" t="s">
        <v>21</v>
      </c>
      <c r="D7" s="46">
        <v>11946942</v>
      </c>
      <c r="E7" s="46">
        <v>0</v>
      </c>
      <c r="F7" s="46">
        <v>0</v>
      </c>
      <c r="G7" s="46">
        <v>729732</v>
      </c>
      <c r="H7" s="46">
        <v>0</v>
      </c>
      <c r="I7" s="46">
        <v>0</v>
      </c>
      <c r="J7" s="46">
        <v>0</v>
      </c>
      <c r="K7" s="46">
        <v>8020261</v>
      </c>
      <c r="L7" s="46">
        <v>0</v>
      </c>
      <c r="M7" s="46">
        <v>0</v>
      </c>
      <c r="N7" s="46">
        <v>0</v>
      </c>
      <c r="O7" s="46">
        <f t="shared" si="2"/>
        <v>20696935</v>
      </c>
      <c r="P7" s="47">
        <f t="shared" si="1"/>
        <v>64.295364456483924</v>
      </c>
      <c r="Q7" s="9"/>
    </row>
    <row r="8" spans="1:134">
      <c r="A8" s="12"/>
      <c r="B8" s="44">
        <v>514</v>
      </c>
      <c r="C8" s="20" t="s">
        <v>22</v>
      </c>
      <c r="D8" s="46">
        <v>4486362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4486362</v>
      </c>
      <c r="P8" s="47">
        <f t="shared" si="1"/>
        <v>13.936956359660023</v>
      </c>
      <c r="Q8" s="9"/>
    </row>
    <row r="9" spans="1:134">
      <c r="A9" s="12"/>
      <c r="B9" s="44">
        <v>515</v>
      </c>
      <c r="C9" s="20" t="s">
        <v>23</v>
      </c>
      <c r="D9" s="46">
        <v>1182460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1182460</v>
      </c>
      <c r="P9" s="47">
        <f t="shared" si="1"/>
        <v>3.6733311794820818</v>
      </c>
      <c r="Q9" s="9"/>
    </row>
    <row r="10" spans="1:134">
      <c r="A10" s="12"/>
      <c r="B10" s="44">
        <v>516</v>
      </c>
      <c r="C10" s="20" t="s">
        <v>74</v>
      </c>
      <c r="D10" s="46">
        <v>18998310</v>
      </c>
      <c r="E10" s="46">
        <v>0</v>
      </c>
      <c r="F10" s="46">
        <v>0</v>
      </c>
      <c r="G10" s="46">
        <v>4649792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23648102</v>
      </c>
      <c r="P10" s="47">
        <f t="shared" si="1"/>
        <v>73.46321263482281</v>
      </c>
      <c r="Q10" s="9"/>
    </row>
    <row r="11" spans="1:134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152888902</v>
      </c>
      <c r="L11" s="46">
        <v>0</v>
      </c>
      <c r="M11" s="46">
        <v>0</v>
      </c>
      <c r="N11" s="46">
        <v>0</v>
      </c>
      <c r="O11" s="46">
        <f t="shared" si="2"/>
        <v>152888902</v>
      </c>
      <c r="P11" s="47">
        <f t="shared" si="1"/>
        <v>474.95185521149165</v>
      </c>
      <c r="Q11" s="9"/>
    </row>
    <row r="12" spans="1:134">
      <c r="A12" s="12"/>
      <c r="B12" s="44">
        <v>519</v>
      </c>
      <c r="C12" s="20" t="s">
        <v>25</v>
      </c>
      <c r="D12" s="46">
        <v>48496951</v>
      </c>
      <c r="E12" s="46">
        <v>199401316</v>
      </c>
      <c r="F12" s="46">
        <v>0</v>
      </c>
      <c r="G12" s="46">
        <v>3491703</v>
      </c>
      <c r="H12" s="46">
        <v>0</v>
      </c>
      <c r="I12" s="46">
        <v>0</v>
      </c>
      <c r="J12" s="46">
        <v>66394041</v>
      </c>
      <c r="K12" s="46">
        <v>0</v>
      </c>
      <c r="L12" s="46">
        <v>0</v>
      </c>
      <c r="M12" s="46">
        <v>48660</v>
      </c>
      <c r="N12" s="46">
        <v>0</v>
      </c>
      <c r="O12" s="46">
        <f t="shared" si="2"/>
        <v>317832671</v>
      </c>
      <c r="P12" s="47">
        <f t="shared" si="1"/>
        <v>987.35235039017846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274292186</v>
      </c>
      <c r="E13" s="31">
        <f t="shared" si="3"/>
        <v>35167068</v>
      </c>
      <c r="F13" s="31">
        <f t="shared" si="3"/>
        <v>0</v>
      </c>
      <c r="G13" s="31">
        <f t="shared" si="3"/>
        <v>9636767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319096021</v>
      </c>
      <c r="P13" s="43">
        <f t="shared" si="1"/>
        <v>991.27696766737904</v>
      </c>
      <c r="Q13" s="10"/>
    </row>
    <row r="14" spans="1:134">
      <c r="A14" s="12"/>
      <c r="B14" s="44">
        <v>521</v>
      </c>
      <c r="C14" s="20" t="s">
        <v>27</v>
      </c>
      <c r="D14" s="46">
        <v>157335785</v>
      </c>
      <c r="E14" s="46">
        <v>18246198</v>
      </c>
      <c r="F14" s="46">
        <v>0</v>
      </c>
      <c r="G14" s="46">
        <v>9045036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184627019</v>
      </c>
      <c r="P14" s="47">
        <f t="shared" si="1"/>
        <v>573.54683073214369</v>
      </c>
      <c r="Q14" s="9"/>
    </row>
    <row r="15" spans="1:134">
      <c r="A15" s="12"/>
      <c r="B15" s="44">
        <v>522</v>
      </c>
      <c r="C15" s="20" t="s">
        <v>28</v>
      </c>
      <c r="D15" s="46">
        <v>109452582</v>
      </c>
      <c r="E15" s="46">
        <v>151271</v>
      </c>
      <c r="F15" s="46">
        <v>0</v>
      </c>
      <c r="G15" s="46">
        <v>591731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110195584</v>
      </c>
      <c r="P15" s="47">
        <f t="shared" si="1"/>
        <v>342.32436999850887</v>
      </c>
      <c r="Q15" s="9"/>
    </row>
    <row r="16" spans="1:134">
      <c r="A16" s="12"/>
      <c r="B16" s="44">
        <v>524</v>
      </c>
      <c r="C16" s="20" t="s">
        <v>29</v>
      </c>
      <c r="D16" s="46">
        <v>2622844</v>
      </c>
      <c r="E16" s="46">
        <v>16631082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19253926</v>
      </c>
      <c r="P16" s="47">
        <f t="shared" si="1"/>
        <v>59.812633580197826</v>
      </c>
      <c r="Q16" s="9"/>
    </row>
    <row r="17" spans="1:17">
      <c r="A17" s="12"/>
      <c r="B17" s="44">
        <v>529</v>
      </c>
      <c r="C17" s="20" t="s">
        <v>30</v>
      </c>
      <c r="D17" s="46">
        <v>4880975</v>
      </c>
      <c r="E17" s="46">
        <v>138517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5019492</v>
      </c>
      <c r="P17" s="47">
        <f t="shared" si="1"/>
        <v>15.593133356528654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10112410</v>
      </c>
      <c r="E18" s="31">
        <f t="shared" si="5"/>
        <v>7495761</v>
      </c>
      <c r="F18" s="31">
        <f t="shared" si="5"/>
        <v>0</v>
      </c>
      <c r="G18" s="31">
        <f t="shared" si="5"/>
        <v>27578670</v>
      </c>
      <c r="H18" s="31">
        <f t="shared" si="5"/>
        <v>0</v>
      </c>
      <c r="I18" s="31">
        <f t="shared" si="5"/>
        <v>186434817</v>
      </c>
      <c r="J18" s="31">
        <f t="shared" si="5"/>
        <v>27845541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259467199</v>
      </c>
      <c r="P18" s="43">
        <f t="shared" si="1"/>
        <v>806.03906444157269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61755</v>
      </c>
      <c r="F19" s="46">
        <v>0</v>
      </c>
      <c r="G19" s="46">
        <v>0</v>
      </c>
      <c r="H19" s="46">
        <v>0</v>
      </c>
      <c r="I19" s="46">
        <v>38759888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3" si="6">SUM(D19:N19)</f>
        <v>38821643</v>
      </c>
      <c r="P19" s="47">
        <f t="shared" si="1"/>
        <v>120.6000639942343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118900910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118900910</v>
      </c>
      <c r="P20" s="47">
        <f t="shared" si="1"/>
        <v>369.36760649137631</v>
      </c>
      <c r="Q20" s="9"/>
    </row>
    <row r="21" spans="1:17">
      <c r="A21" s="12"/>
      <c r="B21" s="44">
        <v>537</v>
      </c>
      <c r="C21" s="20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435256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435256</v>
      </c>
      <c r="P21" s="47">
        <f t="shared" si="1"/>
        <v>1.352129827526219</v>
      </c>
      <c r="Q21" s="9"/>
    </row>
    <row r="22" spans="1:17">
      <c r="A22" s="12"/>
      <c r="B22" s="44">
        <v>538</v>
      </c>
      <c r="C22" s="20" t="s">
        <v>34</v>
      </c>
      <c r="D22" s="46">
        <v>6601595</v>
      </c>
      <c r="E22" s="46">
        <v>3375018</v>
      </c>
      <c r="F22" s="46">
        <v>0</v>
      </c>
      <c r="G22" s="46">
        <v>4203161</v>
      </c>
      <c r="H22" s="46">
        <v>0</v>
      </c>
      <c r="I22" s="46">
        <v>28338763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42518537</v>
      </c>
      <c r="P22" s="47">
        <f t="shared" si="1"/>
        <v>132.08452520005966</v>
      </c>
      <c r="Q22" s="9"/>
    </row>
    <row r="23" spans="1:17">
      <c r="A23" s="12"/>
      <c r="B23" s="44">
        <v>539</v>
      </c>
      <c r="C23" s="20" t="s">
        <v>35</v>
      </c>
      <c r="D23" s="46">
        <v>3510815</v>
      </c>
      <c r="E23" s="46">
        <v>4058988</v>
      </c>
      <c r="F23" s="46">
        <v>0</v>
      </c>
      <c r="G23" s="46">
        <v>23375509</v>
      </c>
      <c r="H23" s="46">
        <v>0</v>
      </c>
      <c r="I23" s="46">
        <v>0</v>
      </c>
      <c r="J23" s="46">
        <v>27845541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58790853</v>
      </c>
      <c r="P23" s="47">
        <f t="shared" si="1"/>
        <v>182.63473892837615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SUM(D25:D26)</f>
        <v>14551673</v>
      </c>
      <c r="E24" s="31">
        <f t="shared" si="7"/>
        <v>17816444</v>
      </c>
      <c r="F24" s="31">
        <f t="shared" si="7"/>
        <v>0</v>
      </c>
      <c r="G24" s="31">
        <f t="shared" si="7"/>
        <v>11756084</v>
      </c>
      <c r="H24" s="31">
        <f t="shared" si="7"/>
        <v>0</v>
      </c>
      <c r="I24" s="31">
        <f t="shared" si="7"/>
        <v>19856775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63980976</v>
      </c>
      <c r="P24" s="43">
        <f t="shared" si="1"/>
        <v>198.75794025547989</v>
      </c>
      <c r="Q24" s="10"/>
    </row>
    <row r="25" spans="1:17">
      <c r="A25" s="12"/>
      <c r="B25" s="44">
        <v>541</v>
      </c>
      <c r="C25" s="20" t="s">
        <v>37</v>
      </c>
      <c r="D25" s="46">
        <v>14495576</v>
      </c>
      <c r="E25" s="46">
        <v>17816444</v>
      </c>
      <c r="F25" s="46">
        <v>0</v>
      </c>
      <c r="G25" s="46">
        <v>11756084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44068104</v>
      </c>
      <c r="P25" s="47">
        <f t="shared" si="1"/>
        <v>136.89828023261595</v>
      </c>
      <c r="Q25" s="9"/>
    </row>
    <row r="26" spans="1:17">
      <c r="A26" s="12"/>
      <c r="B26" s="44">
        <v>545</v>
      </c>
      <c r="C26" s="20" t="s">
        <v>39</v>
      </c>
      <c r="D26" s="46">
        <v>56097</v>
      </c>
      <c r="E26" s="46">
        <v>0</v>
      </c>
      <c r="F26" s="46">
        <v>0</v>
      </c>
      <c r="G26" s="46">
        <v>0</v>
      </c>
      <c r="H26" s="46">
        <v>0</v>
      </c>
      <c r="I26" s="46">
        <v>19856775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19912872</v>
      </c>
      <c r="P26" s="47">
        <f t="shared" si="1"/>
        <v>61.859660022863956</v>
      </c>
      <c r="Q26" s="9"/>
    </row>
    <row r="27" spans="1:17" ht="15.75">
      <c r="A27" s="28" t="s">
        <v>41</v>
      </c>
      <c r="B27" s="29"/>
      <c r="C27" s="30"/>
      <c r="D27" s="31">
        <f t="shared" ref="D27:N27" si="8">SUM(D28:D29)</f>
        <v>8477743</v>
      </c>
      <c r="E27" s="31">
        <f t="shared" si="8"/>
        <v>61389953</v>
      </c>
      <c r="F27" s="31">
        <f t="shared" si="8"/>
        <v>0</v>
      </c>
      <c r="G27" s="31">
        <f t="shared" si="8"/>
        <v>374689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4862448</v>
      </c>
      <c r="O27" s="31">
        <f t="shared" si="6"/>
        <v>75104833</v>
      </c>
      <c r="P27" s="43">
        <f t="shared" si="1"/>
        <v>233.31438254883443</v>
      </c>
      <c r="Q27" s="10"/>
    </row>
    <row r="28" spans="1:17">
      <c r="A28" s="13"/>
      <c r="B28" s="45">
        <v>552</v>
      </c>
      <c r="C28" s="21" t="s">
        <v>43</v>
      </c>
      <c r="D28" s="46">
        <v>5723606</v>
      </c>
      <c r="E28" s="46">
        <v>38788441</v>
      </c>
      <c r="F28" s="46">
        <v>0</v>
      </c>
      <c r="G28" s="46">
        <v>374689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4862448</v>
      </c>
      <c r="O28" s="46">
        <f t="shared" si="6"/>
        <v>49749184</v>
      </c>
      <c r="P28" s="47">
        <f t="shared" si="1"/>
        <v>154.54664744768627</v>
      </c>
      <c r="Q28" s="9"/>
    </row>
    <row r="29" spans="1:17">
      <c r="A29" s="13"/>
      <c r="B29" s="45">
        <v>554</v>
      </c>
      <c r="C29" s="21" t="s">
        <v>44</v>
      </c>
      <c r="D29" s="46">
        <v>2754137</v>
      </c>
      <c r="E29" s="46">
        <v>22601512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25355649</v>
      </c>
      <c r="P29" s="47">
        <f t="shared" si="1"/>
        <v>78.767735101148162</v>
      </c>
      <c r="Q29" s="9"/>
    </row>
    <row r="30" spans="1:17" ht="15.75">
      <c r="A30" s="28" t="s">
        <v>48</v>
      </c>
      <c r="B30" s="29"/>
      <c r="C30" s="30"/>
      <c r="D30" s="31">
        <f t="shared" ref="D30:N30" si="9">SUM(D31:D33)</f>
        <v>49305795</v>
      </c>
      <c r="E30" s="31">
        <f t="shared" si="9"/>
        <v>5288402</v>
      </c>
      <c r="F30" s="31">
        <f t="shared" si="9"/>
        <v>0</v>
      </c>
      <c r="G30" s="31">
        <f t="shared" si="9"/>
        <v>8124423</v>
      </c>
      <c r="H30" s="31">
        <f t="shared" si="9"/>
        <v>0</v>
      </c>
      <c r="I30" s="31">
        <f t="shared" si="9"/>
        <v>81887000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144605620</v>
      </c>
      <c r="P30" s="43">
        <f t="shared" si="1"/>
        <v>449.21970525374024</v>
      </c>
      <c r="Q30" s="9"/>
    </row>
    <row r="31" spans="1:17">
      <c r="A31" s="12"/>
      <c r="B31" s="44">
        <v>572</v>
      </c>
      <c r="C31" s="20" t="s">
        <v>49</v>
      </c>
      <c r="D31" s="46">
        <v>45080603</v>
      </c>
      <c r="E31" s="46">
        <v>1397007</v>
      </c>
      <c r="F31" s="46">
        <v>0</v>
      </c>
      <c r="G31" s="46">
        <v>7499247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53976857</v>
      </c>
      <c r="P31" s="47">
        <f t="shared" si="1"/>
        <v>167.67998223072718</v>
      </c>
      <c r="Q31" s="9"/>
    </row>
    <row r="32" spans="1:17">
      <c r="A32" s="12"/>
      <c r="B32" s="44">
        <v>573</v>
      </c>
      <c r="C32" s="20" t="s">
        <v>50</v>
      </c>
      <c r="D32" s="46">
        <v>616408</v>
      </c>
      <c r="E32" s="46">
        <v>3891395</v>
      </c>
      <c r="F32" s="46">
        <v>0</v>
      </c>
      <c r="G32" s="46">
        <v>625176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5132979</v>
      </c>
      <c r="P32" s="47">
        <f t="shared" si="1"/>
        <v>15.945682563745713</v>
      </c>
      <c r="Q32" s="9"/>
    </row>
    <row r="33" spans="1:120">
      <c r="A33" s="12"/>
      <c r="B33" s="44">
        <v>575</v>
      </c>
      <c r="C33" s="20" t="s">
        <v>51</v>
      </c>
      <c r="D33" s="46">
        <v>3608784</v>
      </c>
      <c r="E33" s="46">
        <v>0</v>
      </c>
      <c r="F33" s="46">
        <v>0</v>
      </c>
      <c r="G33" s="46">
        <v>0</v>
      </c>
      <c r="H33" s="46">
        <v>0</v>
      </c>
      <c r="I33" s="46">
        <v>81887000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85495784</v>
      </c>
      <c r="P33" s="47">
        <f t="shared" si="1"/>
        <v>265.59404045926738</v>
      </c>
      <c r="Q33" s="9"/>
    </row>
    <row r="34" spans="1:120" ht="15.75">
      <c r="A34" s="28" t="s">
        <v>54</v>
      </c>
      <c r="B34" s="29"/>
      <c r="C34" s="30"/>
      <c r="D34" s="31">
        <f t="shared" ref="D34:N34" si="10">SUM(D35:D35)</f>
        <v>62411035</v>
      </c>
      <c r="E34" s="31">
        <f t="shared" si="10"/>
        <v>22092431</v>
      </c>
      <c r="F34" s="31">
        <f t="shared" si="10"/>
        <v>0</v>
      </c>
      <c r="G34" s="31">
        <f t="shared" si="10"/>
        <v>1906083</v>
      </c>
      <c r="H34" s="31">
        <f t="shared" si="10"/>
        <v>0</v>
      </c>
      <c r="I34" s="31">
        <f t="shared" si="10"/>
        <v>3786177</v>
      </c>
      <c r="J34" s="31">
        <f t="shared" si="10"/>
        <v>1124306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91320032</v>
      </c>
      <c r="P34" s="43">
        <f t="shared" si="1"/>
        <v>283.6871613897311</v>
      </c>
      <c r="Q34" s="9"/>
    </row>
    <row r="35" spans="1:120" ht="15.75" thickBot="1">
      <c r="A35" s="12"/>
      <c r="B35" s="44">
        <v>581</v>
      </c>
      <c r="C35" s="20" t="s">
        <v>104</v>
      </c>
      <c r="D35" s="46">
        <v>62411035</v>
      </c>
      <c r="E35" s="46">
        <v>22092431</v>
      </c>
      <c r="F35" s="46">
        <v>0</v>
      </c>
      <c r="G35" s="46">
        <v>1906083</v>
      </c>
      <c r="H35" s="46">
        <v>0</v>
      </c>
      <c r="I35" s="46">
        <v>3786177</v>
      </c>
      <c r="J35" s="46">
        <v>1124306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91320032</v>
      </c>
      <c r="P35" s="47">
        <f t="shared" si="1"/>
        <v>283.6871613897311</v>
      </c>
      <c r="Q35" s="9"/>
    </row>
    <row r="36" spans="1:120" ht="16.5" thickBot="1">
      <c r="A36" s="14" t="s">
        <v>10</v>
      </c>
      <c r="B36" s="23"/>
      <c r="C36" s="22"/>
      <c r="D36" s="15">
        <f>SUM(D5,D13,D18,D24,D27,D30,D34)</f>
        <v>524692064</v>
      </c>
      <c r="E36" s="15">
        <f t="shared" ref="E36:N36" si="11">SUM(E5,E13,E18,E24,E27,E30,E34)</f>
        <v>349220688</v>
      </c>
      <c r="F36" s="15">
        <f t="shared" si="11"/>
        <v>0</v>
      </c>
      <c r="G36" s="15">
        <f t="shared" si="11"/>
        <v>68862959</v>
      </c>
      <c r="H36" s="15">
        <f t="shared" si="11"/>
        <v>0</v>
      </c>
      <c r="I36" s="15">
        <f t="shared" si="11"/>
        <v>291964769</v>
      </c>
      <c r="J36" s="15">
        <f t="shared" si="11"/>
        <v>174797796</v>
      </c>
      <c r="K36" s="15">
        <f t="shared" si="11"/>
        <v>160909163</v>
      </c>
      <c r="L36" s="15">
        <f t="shared" si="11"/>
        <v>0</v>
      </c>
      <c r="M36" s="15">
        <f t="shared" si="11"/>
        <v>48660</v>
      </c>
      <c r="N36" s="15">
        <f t="shared" si="11"/>
        <v>4862448</v>
      </c>
      <c r="O36" s="15">
        <f>SUM(D36:N36)</f>
        <v>1575358547</v>
      </c>
      <c r="P36" s="37">
        <f t="shared" si="1"/>
        <v>4893.8768918683827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107</v>
      </c>
      <c r="N38" s="93"/>
      <c r="O38" s="93"/>
      <c r="P38" s="41">
        <v>321904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62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101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108288457</v>
      </c>
      <c r="E5" s="26">
        <f t="shared" si="0"/>
        <v>82401396</v>
      </c>
      <c r="F5" s="26">
        <f t="shared" si="0"/>
        <v>0</v>
      </c>
      <c r="G5" s="26">
        <f t="shared" si="0"/>
        <v>19174864</v>
      </c>
      <c r="H5" s="26">
        <f t="shared" si="0"/>
        <v>0</v>
      </c>
      <c r="I5" s="26">
        <f t="shared" si="0"/>
        <v>0</v>
      </c>
      <c r="J5" s="26">
        <f t="shared" si="0"/>
        <v>138544204</v>
      </c>
      <c r="K5" s="26">
        <f t="shared" si="0"/>
        <v>142477020</v>
      </c>
      <c r="L5" s="26">
        <f t="shared" si="0"/>
        <v>0</v>
      </c>
      <c r="M5" s="26">
        <f t="shared" si="0"/>
        <v>512028</v>
      </c>
      <c r="N5" s="26">
        <f t="shared" si="0"/>
        <v>0</v>
      </c>
      <c r="O5" s="27">
        <f>SUM(D5:N5)</f>
        <v>491397969</v>
      </c>
      <c r="P5" s="32">
        <f t="shared" ref="P5:P36" si="1">(O5/P$38)</f>
        <v>1562.4438611664007</v>
      </c>
      <c r="Q5" s="6"/>
    </row>
    <row r="6" spans="1:134">
      <c r="A6" s="12"/>
      <c r="B6" s="44">
        <v>512</v>
      </c>
      <c r="C6" s="20" t="s">
        <v>20</v>
      </c>
      <c r="D6" s="46">
        <v>22747662</v>
      </c>
      <c r="E6" s="46">
        <v>1024018</v>
      </c>
      <c r="F6" s="46">
        <v>0</v>
      </c>
      <c r="G6" s="46">
        <v>1242983</v>
      </c>
      <c r="H6" s="46">
        <v>0</v>
      </c>
      <c r="I6" s="46">
        <v>0</v>
      </c>
      <c r="J6" s="46">
        <v>76580351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2" si="2">SUM(D6:N6)</f>
        <v>101595014</v>
      </c>
      <c r="P6" s="47">
        <f t="shared" si="1"/>
        <v>323.03044774980447</v>
      </c>
      <c r="Q6" s="9"/>
    </row>
    <row r="7" spans="1:134">
      <c r="A7" s="12"/>
      <c r="B7" s="44">
        <v>513</v>
      </c>
      <c r="C7" s="20" t="s">
        <v>21</v>
      </c>
      <c r="D7" s="46">
        <v>13513700</v>
      </c>
      <c r="E7" s="46">
        <v>0</v>
      </c>
      <c r="F7" s="46">
        <v>0</v>
      </c>
      <c r="G7" s="46">
        <v>12169187</v>
      </c>
      <c r="H7" s="46">
        <v>0</v>
      </c>
      <c r="I7" s="46">
        <v>0</v>
      </c>
      <c r="J7" s="46">
        <v>0</v>
      </c>
      <c r="K7" s="46">
        <v>9280899</v>
      </c>
      <c r="L7" s="46">
        <v>0</v>
      </c>
      <c r="M7" s="46">
        <v>0</v>
      </c>
      <c r="N7" s="46">
        <v>0</v>
      </c>
      <c r="O7" s="46">
        <f t="shared" si="2"/>
        <v>34963786</v>
      </c>
      <c r="P7" s="47">
        <f t="shared" si="1"/>
        <v>111.17048959320331</v>
      </c>
      <c r="Q7" s="9"/>
    </row>
    <row r="8" spans="1:134">
      <c r="A8" s="12"/>
      <c r="B8" s="44">
        <v>514</v>
      </c>
      <c r="C8" s="20" t="s">
        <v>22</v>
      </c>
      <c r="D8" s="46">
        <v>5562481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5562481</v>
      </c>
      <c r="P8" s="47">
        <f t="shared" si="1"/>
        <v>17.686406618633665</v>
      </c>
      <c r="Q8" s="9"/>
    </row>
    <row r="9" spans="1:134">
      <c r="A9" s="12"/>
      <c r="B9" s="44">
        <v>515</v>
      </c>
      <c r="C9" s="20" t="s">
        <v>23</v>
      </c>
      <c r="D9" s="46">
        <v>2996899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2996899</v>
      </c>
      <c r="P9" s="47">
        <f t="shared" si="1"/>
        <v>9.528908828448424</v>
      </c>
      <c r="Q9" s="9"/>
    </row>
    <row r="10" spans="1:134">
      <c r="A10" s="12"/>
      <c r="B10" s="44">
        <v>516</v>
      </c>
      <c r="C10" s="20" t="s">
        <v>74</v>
      </c>
      <c r="D10" s="46">
        <v>17003666</v>
      </c>
      <c r="E10" s="46">
        <v>0</v>
      </c>
      <c r="F10" s="46">
        <v>0</v>
      </c>
      <c r="G10" s="46">
        <v>2955796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19959462</v>
      </c>
      <c r="P10" s="47">
        <f t="shared" si="1"/>
        <v>63.462897369207582</v>
      </c>
      <c r="Q10" s="9"/>
    </row>
    <row r="11" spans="1:134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133196121</v>
      </c>
      <c r="L11" s="46">
        <v>0</v>
      </c>
      <c r="M11" s="46">
        <v>0</v>
      </c>
      <c r="N11" s="46">
        <v>0</v>
      </c>
      <c r="O11" s="46">
        <f t="shared" si="2"/>
        <v>133196121</v>
      </c>
      <c r="P11" s="47">
        <f t="shared" si="1"/>
        <v>423.50899823850739</v>
      </c>
      <c r="Q11" s="9"/>
    </row>
    <row r="12" spans="1:134">
      <c r="A12" s="12"/>
      <c r="B12" s="44">
        <v>519</v>
      </c>
      <c r="C12" s="20" t="s">
        <v>25</v>
      </c>
      <c r="D12" s="46">
        <v>46464049</v>
      </c>
      <c r="E12" s="46">
        <v>81377378</v>
      </c>
      <c r="F12" s="46">
        <v>0</v>
      </c>
      <c r="G12" s="46">
        <v>2806898</v>
      </c>
      <c r="H12" s="46">
        <v>0</v>
      </c>
      <c r="I12" s="46">
        <v>0</v>
      </c>
      <c r="J12" s="46">
        <v>61963853</v>
      </c>
      <c r="K12" s="46">
        <v>0</v>
      </c>
      <c r="L12" s="46">
        <v>0</v>
      </c>
      <c r="M12" s="46">
        <v>512028</v>
      </c>
      <c r="N12" s="46">
        <v>0</v>
      </c>
      <c r="O12" s="46">
        <f t="shared" si="2"/>
        <v>193124206</v>
      </c>
      <c r="P12" s="47">
        <f t="shared" si="1"/>
        <v>614.05571276859587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304753200</v>
      </c>
      <c r="E13" s="31">
        <f t="shared" si="3"/>
        <v>35153580</v>
      </c>
      <c r="F13" s="31">
        <f t="shared" si="3"/>
        <v>0</v>
      </c>
      <c r="G13" s="31">
        <f t="shared" si="3"/>
        <v>2594263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23" si="4">SUM(D13:N13)</f>
        <v>342501043</v>
      </c>
      <c r="P13" s="43">
        <f t="shared" si="1"/>
        <v>1089.0127469746205</v>
      </c>
      <c r="Q13" s="10"/>
    </row>
    <row r="14" spans="1:134">
      <c r="A14" s="12"/>
      <c r="B14" s="44">
        <v>521</v>
      </c>
      <c r="C14" s="20" t="s">
        <v>27</v>
      </c>
      <c r="D14" s="46">
        <v>170671639</v>
      </c>
      <c r="E14" s="46">
        <v>18821264</v>
      </c>
      <c r="F14" s="46">
        <v>0</v>
      </c>
      <c r="G14" s="46">
        <v>2189213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191682116</v>
      </c>
      <c r="P14" s="47">
        <f t="shared" si="1"/>
        <v>609.47045843322542</v>
      </c>
      <c r="Q14" s="9"/>
    </row>
    <row r="15" spans="1:134">
      <c r="A15" s="12"/>
      <c r="B15" s="44">
        <v>522</v>
      </c>
      <c r="C15" s="20" t="s">
        <v>28</v>
      </c>
      <c r="D15" s="46">
        <v>127208576</v>
      </c>
      <c r="E15" s="46">
        <v>278038</v>
      </c>
      <c r="F15" s="46">
        <v>0</v>
      </c>
      <c r="G15" s="46">
        <v>405050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127891664</v>
      </c>
      <c r="P15" s="47">
        <f t="shared" si="1"/>
        <v>406.64300204129648</v>
      </c>
      <c r="Q15" s="9"/>
    </row>
    <row r="16" spans="1:134">
      <c r="A16" s="12"/>
      <c r="B16" s="44">
        <v>524</v>
      </c>
      <c r="C16" s="20" t="s">
        <v>29</v>
      </c>
      <c r="D16" s="46">
        <v>2563573</v>
      </c>
      <c r="E16" s="46">
        <v>16050502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18614075</v>
      </c>
      <c r="P16" s="47">
        <f t="shared" si="1"/>
        <v>59.18511888485434</v>
      </c>
      <c r="Q16" s="9"/>
    </row>
    <row r="17" spans="1:17">
      <c r="A17" s="12"/>
      <c r="B17" s="44">
        <v>529</v>
      </c>
      <c r="C17" s="20" t="s">
        <v>30</v>
      </c>
      <c r="D17" s="46">
        <v>4309412</v>
      </c>
      <c r="E17" s="46">
        <v>3776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4313188</v>
      </c>
      <c r="P17" s="47">
        <f t="shared" si="1"/>
        <v>13.714167615244225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8538613</v>
      </c>
      <c r="E18" s="31">
        <f t="shared" si="5"/>
        <v>7334612</v>
      </c>
      <c r="F18" s="31">
        <f t="shared" si="5"/>
        <v>0</v>
      </c>
      <c r="G18" s="31">
        <f t="shared" si="5"/>
        <v>36898985</v>
      </c>
      <c r="H18" s="31">
        <f t="shared" si="5"/>
        <v>0</v>
      </c>
      <c r="I18" s="31">
        <f t="shared" si="5"/>
        <v>177145902</v>
      </c>
      <c r="J18" s="31">
        <f t="shared" si="5"/>
        <v>25965029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255883141</v>
      </c>
      <c r="P18" s="43">
        <f t="shared" si="1"/>
        <v>813.60336845719951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60297</v>
      </c>
      <c r="F19" s="46">
        <v>0</v>
      </c>
      <c r="G19" s="46">
        <v>0</v>
      </c>
      <c r="H19" s="46">
        <v>0</v>
      </c>
      <c r="I19" s="46">
        <v>37316843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37377140</v>
      </c>
      <c r="P19" s="47">
        <f t="shared" si="1"/>
        <v>118.8439648210209</v>
      </c>
      <c r="Q19" s="9"/>
    </row>
    <row r="20" spans="1:17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111033776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111033776</v>
      </c>
      <c r="P20" s="47">
        <f t="shared" si="1"/>
        <v>353.04183703967493</v>
      </c>
      <c r="Q20" s="9"/>
    </row>
    <row r="21" spans="1:17">
      <c r="A21" s="12"/>
      <c r="B21" s="44">
        <v>537</v>
      </c>
      <c r="C21" s="20" t="s">
        <v>59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396584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396584</v>
      </c>
      <c r="P21" s="47">
        <f t="shared" si="1"/>
        <v>1.2609743534304592</v>
      </c>
      <c r="Q21" s="9"/>
    </row>
    <row r="22" spans="1:17">
      <c r="A22" s="12"/>
      <c r="B22" s="44">
        <v>538</v>
      </c>
      <c r="C22" s="20" t="s">
        <v>34</v>
      </c>
      <c r="D22" s="46">
        <v>6701245</v>
      </c>
      <c r="E22" s="46">
        <v>3236063</v>
      </c>
      <c r="F22" s="46">
        <v>0</v>
      </c>
      <c r="G22" s="46">
        <v>6305847</v>
      </c>
      <c r="H22" s="46">
        <v>0</v>
      </c>
      <c r="I22" s="46">
        <v>28398699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44641854</v>
      </c>
      <c r="P22" s="47">
        <f t="shared" si="1"/>
        <v>141.94277374676477</v>
      </c>
      <c r="Q22" s="9"/>
    </row>
    <row r="23" spans="1:17">
      <c r="A23" s="12"/>
      <c r="B23" s="44">
        <v>539</v>
      </c>
      <c r="C23" s="20" t="s">
        <v>35</v>
      </c>
      <c r="D23" s="46">
        <v>1837368</v>
      </c>
      <c r="E23" s="46">
        <v>4038252</v>
      </c>
      <c r="F23" s="46">
        <v>0</v>
      </c>
      <c r="G23" s="46">
        <v>30593138</v>
      </c>
      <c r="H23" s="46">
        <v>0</v>
      </c>
      <c r="I23" s="46">
        <v>0</v>
      </c>
      <c r="J23" s="46">
        <v>25965029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62433787</v>
      </c>
      <c r="P23" s="47">
        <f t="shared" si="1"/>
        <v>198.51381849630849</v>
      </c>
      <c r="Q23" s="9"/>
    </row>
    <row r="24" spans="1:17" ht="15.75">
      <c r="A24" s="28" t="s">
        <v>36</v>
      </c>
      <c r="B24" s="29"/>
      <c r="C24" s="30"/>
      <c r="D24" s="31">
        <f t="shared" ref="D24:N24" si="6">SUM(D25:D26)</f>
        <v>17204150</v>
      </c>
      <c r="E24" s="31">
        <f t="shared" si="6"/>
        <v>13422437</v>
      </c>
      <c r="F24" s="31">
        <f t="shared" si="6"/>
        <v>0</v>
      </c>
      <c r="G24" s="31">
        <f t="shared" si="6"/>
        <v>13883941</v>
      </c>
      <c r="H24" s="31">
        <f t="shared" si="6"/>
        <v>0</v>
      </c>
      <c r="I24" s="31">
        <f t="shared" si="6"/>
        <v>20615544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29" si="7">SUM(D24:N24)</f>
        <v>65126072</v>
      </c>
      <c r="P24" s="43">
        <f t="shared" si="1"/>
        <v>207.0741798248682</v>
      </c>
      <c r="Q24" s="10"/>
    </row>
    <row r="25" spans="1:17">
      <c r="A25" s="12"/>
      <c r="B25" s="44">
        <v>541</v>
      </c>
      <c r="C25" s="20" t="s">
        <v>37</v>
      </c>
      <c r="D25" s="46">
        <v>16784289</v>
      </c>
      <c r="E25" s="46">
        <v>13422437</v>
      </c>
      <c r="F25" s="46">
        <v>0</v>
      </c>
      <c r="G25" s="46">
        <v>13883941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44090667</v>
      </c>
      <c r="P25" s="47">
        <f t="shared" si="1"/>
        <v>140.19022530571755</v>
      </c>
      <c r="Q25" s="9"/>
    </row>
    <row r="26" spans="1:17">
      <c r="A26" s="12"/>
      <c r="B26" s="44">
        <v>545</v>
      </c>
      <c r="C26" s="20" t="s">
        <v>39</v>
      </c>
      <c r="D26" s="46">
        <v>419861</v>
      </c>
      <c r="E26" s="46">
        <v>0</v>
      </c>
      <c r="F26" s="46">
        <v>0</v>
      </c>
      <c r="G26" s="46">
        <v>0</v>
      </c>
      <c r="H26" s="46">
        <v>0</v>
      </c>
      <c r="I26" s="46">
        <v>20615544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21035405</v>
      </c>
      <c r="P26" s="47">
        <f t="shared" si="1"/>
        <v>66.883954519150663</v>
      </c>
      <c r="Q26" s="9"/>
    </row>
    <row r="27" spans="1:17" ht="15.75">
      <c r="A27" s="28" t="s">
        <v>41</v>
      </c>
      <c r="B27" s="29"/>
      <c r="C27" s="30"/>
      <c r="D27" s="31">
        <f t="shared" ref="D27:N27" si="8">SUM(D28:D29)</f>
        <v>6910301</v>
      </c>
      <c r="E27" s="31">
        <f t="shared" si="8"/>
        <v>62747274</v>
      </c>
      <c r="F27" s="31">
        <f t="shared" si="8"/>
        <v>0</v>
      </c>
      <c r="G27" s="31">
        <f t="shared" si="8"/>
        <v>279712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4348094</v>
      </c>
      <c r="O27" s="31">
        <f t="shared" si="7"/>
        <v>74285381</v>
      </c>
      <c r="P27" s="43">
        <f t="shared" si="1"/>
        <v>236.19702326823653</v>
      </c>
      <c r="Q27" s="10"/>
    </row>
    <row r="28" spans="1:17">
      <c r="A28" s="13"/>
      <c r="B28" s="45">
        <v>552</v>
      </c>
      <c r="C28" s="21" t="s">
        <v>43</v>
      </c>
      <c r="D28" s="46">
        <v>5943455</v>
      </c>
      <c r="E28" s="46">
        <v>43522722</v>
      </c>
      <c r="F28" s="46">
        <v>0</v>
      </c>
      <c r="G28" s="46">
        <v>279712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4348094</v>
      </c>
      <c r="O28" s="46">
        <f t="shared" si="7"/>
        <v>54093983</v>
      </c>
      <c r="P28" s="47">
        <f t="shared" si="1"/>
        <v>171.99666461053206</v>
      </c>
      <c r="Q28" s="9"/>
    </row>
    <row r="29" spans="1:17">
      <c r="A29" s="13"/>
      <c r="B29" s="45">
        <v>554</v>
      </c>
      <c r="C29" s="21" t="s">
        <v>44</v>
      </c>
      <c r="D29" s="46">
        <v>966846</v>
      </c>
      <c r="E29" s="46">
        <v>19224552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20191398</v>
      </c>
      <c r="P29" s="47">
        <f t="shared" si="1"/>
        <v>64.20035865770447</v>
      </c>
      <c r="Q29" s="9"/>
    </row>
    <row r="30" spans="1:17" ht="15.75">
      <c r="A30" s="28" t="s">
        <v>48</v>
      </c>
      <c r="B30" s="29"/>
      <c r="C30" s="30"/>
      <c r="D30" s="31">
        <f t="shared" ref="D30:N30" si="9">SUM(D31:D33)</f>
        <v>47143511</v>
      </c>
      <c r="E30" s="31">
        <f t="shared" si="9"/>
        <v>4562424</v>
      </c>
      <c r="F30" s="31">
        <f t="shared" si="9"/>
        <v>0</v>
      </c>
      <c r="G30" s="31">
        <f t="shared" si="9"/>
        <v>14782670</v>
      </c>
      <c r="H30" s="31">
        <f t="shared" si="9"/>
        <v>0</v>
      </c>
      <c r="I30" s="31">
        <f t="shared" si="9"/>
        <v>58298772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ref="O30:O36" si="10">SUM(D30:N30)</f>
        <v>124787377</v>
      </c>
      <c r="P30" s="43">
        <f t="shared" si="1"/>
        <v>396.77264344718384</v>
      </c>
      <c r="Q30" s="9"/>
    </row>
    <row r="31" spans="1:17">
      <c r="A31" s="12"/>
      <c r="B31" s="44">
        <v>572</v>
      </c>
      <c r="C31" s="20" t="s">
        <v>49</v>
      </c>
      <c r="D31" s="46">
        <v>43433686</v>
      </c>
      <c r="E31" s="46">
        <v>1232480</v>
      </c>
      <c r="F31" s="46">
        <v>0</v>
      </c>
      <c r="G31" s="46">
        <v>13888841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58555007</v>
      </c>
      <c r="P31" s="47">
        <f t="shared" si="1"/>
        <v>186.18089003071483</v>
      </c>
      <c r="Q31" s="9"/>
    </row>
    <row r="32" spans="1:17">
      <c r="A32" s="12"/>
      <c r="B32" s="44">
        <v>573</v>
      </c>
      <c r="C32" s="20" t="s">
        <v>50</v>
      </c>
      <c r="D32" s="46">
        <v>548425</v>
      </c>
      <c r="E32" s="46">
        <v>3329944</v>
      </c>
      <c r="F32" s="46">
        <v>0</v>
      </c>
      <c r="G32" s="46">
        <v>132407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4010776</v>
      </c>
      <c r="P32" s="47">
        <f t="shared" si="1"/>
        <v>12.752621571607538</v>
      </c>
      <c r="Q32" s="9"/>
    </row>
    <row r="33" spans="1:120">
      <c r="A33" s="12"/>
      <c r="B33" s="44">
        <v>575</v>
      </c>
      <c r="C33" s="20" t="s">
        <v>51</v>
      </c>
      <c r="D33" s="46">
        <v>3161400</v>
      </c>
      <c r="E33" s="46">
        <v>0</v>
      </c>
      <c r="F33" s="46">
        <v>0</v>
      </c>
      <c r="G33" s="46">
        <v>761422</v>
      </c>
      <c r="H33" s="46">
        <v>0</v>
      </c>
      <c r="I33" s="46">
        <v>58298772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62221594</v>
      </c>
      <c r="P33" s="47">
        <f t="shared" si="1"/>
        <v>197.83913184486147</v>
      </c>
      <c r="Q33" s="9"/>
    </row>
    <row r="34" spans="1:120" ht="15.75">
      <c r="A34" s="28" t="s">
        <v>54</v>
      </c>
      <c r="B34" s="29"/>
      <c r="C34" s="30"/>
      <c r="D34" s="31">
        <f t="shared" ref="D34:N34" si="11">SUM(D35:D35)</f>
        <v>51586137</v>
      </c>
      <c r="E34" s="31">
        <f t="shared" si="11"/>
        <v>24887085</v>
      </c>
      <c r="F34" s="31">
        <f t="shared" si="11"/>
        <v>0</v>
      </c>
      <c r="G34" s="31">
        <f t="shared" si="11"/>
        <v>7023627</v>
      </c>
      <c r="H34" s="31">
        <f t="shared" si="11"/>
        <v>0</v>
      </c>
      <c r="I34" s="31">
        <f t="shared" si="11"/>
        <v>2444251</v>
      </c>
      <c r="J34" s="31">
        <f t="shared" si="11"/>
        <v>985964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0"/>
        <v>86927064</v>
      </c>
      <c r="P34" s="43">
        <f t="shared" si="1"/>
        <v>276.39238679071303</v>
      </c>
      <c r="Q34" s="9"/>
    </row>
    <row r="35" spans="1:120" ht="15.75" thickBot="1">
      <c r="A35" s="12"/>
      <c r="B35" s="44">
        <v>581</v>
      </c>
      <c r="C35" s="20" t="s">
        <v>104</v>
      </c>
      <c r="D35" s="46">
        <v>51586137</v>
      </c>
      <c r="E35" s="46">
        <v>24887085</v>
      </c>
      <c r="F35" s="46">
        <v>0</v>
      </c>
      <c r="G35" s="46">
        <v>7023627</v>
      </c>
      <c r="H35" s="46">
        <v>0</v>
      </c>
      <c r="I35" s="46">
        <v>2444251</v>
      </c>
      <c r="J35" s="46">
        <v>985964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86927064</v>
      </c>
      <c r="P35" s="47">
        <f t="shared" si="1"/>
        <v>276.39238679071303</v>
      </c>
      <c r="Q35" s="9"/>
    </row>
    <row r="36" spans="1:120" ht="16.5" thickBot="1">
      <c r="A36" s="14" t="s">
        <v>10</v>
      </c>
      <c r="B36" s="23"/>
      <c r="C36" s="22"/>
      <c r="D36" s="15">
        <f>SUM(D5,D13,D18,D24,D27,D30,D34)</f>
        <v>544424369</v>
      </c>
      <c r="E36" s="15">
        <f t="shared" ref="E36:N36" si="12">SUM(E5,E13,E18,E24,E27,E30,E34)</f>
        <v>230508808</v>
      </c>
      <c r="F36" s="15">
        <f t="shared" si="12"/>
        <v>0</v>
      </c>
      <c r="G36" s="15">
        <f t="shared" si="12"/>
        <v>94638062</v>
      </c>
      <c r="H36" s="15">
        <f t="shared" si="12"/>
        <v>0</v>
      </c>
      <c r="I36" s="15">
        <f t="shared" si="12"/>
        <v>258504469</v>
      </c>
      <c r="J36" s="15">
        <f t="shared" si="12"/>
        <v>165495197</v>
      </c>
      <c r="K36" s="15">
        <f t="shared" si="12"/>
        <v>142477020</v>
      </c>
      <c r="L36" s="15">
        <f t="shared" si="12"/>
        <v>0</v>
      </c>
      <c r="M36" s="15">
        <f t="shared" si="12"/>
        <v>512028</v>
      </c>
      <c r="N36" s="15">
        <f t="shared" si="12"/>
        <v>4348094</v>
      </c>
      <c r="O36" s="15">
        <f t="shared" si="10"/>
        <v>1440908047</v>
      </c>
      <c r="P36" s="37">
        <f t="shared" si="1"/>
        <v>4581.4962099292225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105</v>
      </c>
      <c r="N38" s="93"/>
      <c r="O38" s="93"/>
      <c r="P38" s="41">
        <v>314506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62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108036826</v>
      </c>
      <c r="E5" s="26">
        <f t="shared" si="0"/>
        <v>81647261</v>
      </c>
      <c r="F5" s="26">
        <f t="shared" si="0"/>
        <v>0</v>
      </c>
      <c r="G5" s="26">
        <f t="shared" si="0"/>
        <v>15203450</v>
      </c>
      <c r="H5" s="26">
        <f t="shared" si="0"/>
        <v>0</v>
      </c>
      <c r="I5" s="26">
        <f t="shared" si="0"/>
        <v>0</v>
      </c>
      <c r="J5" s="26">
        <f t="shared" si="0"/>
        <v>132397150</v>
      </c>
      <c r="K5" s="26">
        <f t="shared" si="0"/>
        <v>127835101</v>
      </c>
      <c r="L5" s="26">
        <f t="shared" si="0"/>
        <v>0</v>
      </c>
      <c r="M5" s="26">
        <f t="shared" si="0"/>
        <v>0</v>
      </c>
      <c r="N5" s="27">
        <f>SUM(D5:M5)</f>
        <v>465119788</v>
      </c>
      <c r="O5" s="32">
        <f t="shared" ref="O5:O37" si="1">(N5/O$39)</f>
        <v>1555.8811813623333</v>
      </c>
      <c r="P5" s="6"/>
    </row>
    <row r="6" spans="1:133">
      <c r="A6" s="12"/>
      <c r="B6" s="44">
        <v>512</v>
      </c>
      <c r="C6" s="20" t="s">
        <v>20</v>
      </c>
      <c r="D6" s="46">
        <v>21746898</v>
      </c>
      <c r="E6" s="46">
        <v>967798</v>
      </c>
      <c r="F6" s="46">
        <v>0</v>
      </c>
      <c r="G6" s="46">
        <v>704949</v>
      </c>
      <c r="H6" s="46">
        <v>0</v>
      </c>
      <c r="I6" s="46">
        <v>0</v>
      </c>
      <c r="J6" s="46">
        <v>67965838</v>
      </c>
      <c r="K6" s="46">
        <v>0</v>
      </c>
      <c r="L6" s="46">
        <v>0</v>
      </c>
      <c r="M6" s="46">
        <v>0</v>
      </c>
      <c r="N6" s="46">
        <f t="shared" ref="N6:N12" si="2">SUM(D6:M6)</f>
        <v>91385483</v>
      </c>
      <c r="O6" s="47">
        <f t="shared" si="1"/>
        <v>305.69534325941737</v>
      </c>
      <c r="P6" s="9"/>
    </row>
    <row r="7" spans="1:133">
      <c r="A7" s="12"/>
      <c r="B7" s="44">
        <v>513</v>
      </c>
      <c r="C7" s="20" t="s">
        <v>21</v>
      </c>
      <c r="D7" s="46">
        <v>12713279</v>
      </c>
      <c r="E7" s="46">
        <v>0</v>
      </c>
      <c r="F7" s="46">
        <v>0</v>
      </c>
      <c r="G7" s="46">
        <v>9422108</v>
      </c>
      <c r="H7" s="46">
        <v>0</v>
      </c>
      <c r="I7" s="46">
        <v>0</v>
      </c>
      <c r="J7" s="46">
        <v>0</v>
      </c>
      <c r="K7" s="46">
        <v>6807714</v>
      </c>
      <c r="L7" s="46">
        <v>0</v>
      </c>
      <c r="M7" s="46">
        <v>0</v>
      </c>
      <c r="N7" s="46">
        <f t="shared" si="2"/>
        <v>28943101</v>
      </c>
      <c r="O7" s="47">
        <f t="shared" si="1"/>
        <v>96.818125863458917</v>
      </c>
      <c r="P7" s="9"/>
    </row>
    <row r="8" spans="1:133">
      <c r="A8" s="12"/>
      <c r="B8" s="44">
        <v>514</v>
      </c>
      <c r="C8" s="20" t="s">
        <v>22</v>
      </c>
      <c r="D8" s="46">
        <v>5281580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5281580</v>
      </c>
      <c r="O8" s="47">
        <f t="shared" si="1"/>
        <v>17.667515211930034</v>
      </c>
      <c r="P8" s="9"/>
    </row>
    <row r="9" spans="1:133">
      <c r="A9" s="12"/>
      <c r="B9" s="44">
        <v>515</v>
      </c>
      <c r="C9" s="20" t="s">
        <v>23</v>
      </c>
      <c r="D9" s="46">
        <v>2801043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2801043</v>
      </c>
      <c r="O9" s="47">
        <f t="shared" si="1"/>
        <v>9.369823009737642</v>
      </c>
      <c r="P9" s="9"/>
    </row>
    <row r="10" spans="1:133">
      <c r="A10" s="12"/>
      <c r="B10" s="44">
        <v>516</v>
      </c>
      <c r="C10" s="20" t="s">
        <v>74</v>
      </c>
      <c r="D10" s="46">
        <v>17192749</v>
      </c>
      <c r="E10" s="46">
        <v>0</v>
      </c>
      <c r="F10" s="46">
        <v>0</v>
      </c>
      <c r="G10" s="46">
        <v>3952679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21145428</v>
      </c>
      <c r="O10" s="47">
        <f t="shared" si="1"/>
        <v>70.733979387374845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121027387</v>
      </c>
      <c r="L11" s="46">
        <v>0</v>
      </c>
      <c r="M11" s="46">
        <v>0</v>
      </c>
      <c r="N11" s="46">
        <f t="shared" si="2"/>
        <v>121027387</v>
      </c>
      <c r="O11" s="47">
        <f t="shared" si="1"/>
        <v>404.85104852764573</v>
      </c>
      <c r="P11" s="9"/>
    </row>
    <row r="12" spans="1:133">
      <c r="A12" s="12"/>
      <c r="B12" s="44">
        <v>519</v>
      </c>
      <c r="C12" s="20" t="s">
        <v>75</v>
      </c>
      <c r="D12" s="46">
        <v>48301277</v>
      </c>
      <c r="E12" s="46">
        <v>80679463</v>
      </c>
      <c r="F12" s="46">
        <v>0</v>
      </c>
      <c r="G12" s="46">
        <v>1123714</v>
      </c>
      <c r="H12" s="46">
        <v>0</v>
      </c>
      <c r="I12" s="46">
        <v>0</v>
      </c>
      <c r="J12" s="46">
        <v>64431312</v>
      </c>
      <c r="K12" s="46">
        <v>0</v>
      </c>
      <c r="L12" s="46">
        <v>0</v>
      </c>
      <c r="M12" s="46">
        <v>0</v>
      </c>
      <c r="N12" s="46">
        <f t="shared" si="2"/>
        <v>194535766</v>
      </c>
      <c r="O12" s="47">
        <f t="shared" si="1"/>
        <v>650.74534610276874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294472053</v>
      </c>
      <c r="E13" s="31">
        <f t="shared" si="3"/>
        <v>32500760</v>
      </c>
      <c r="F13" s="31">
        <f t="shared" si="3"/>
        <v>0</v>
      </c>
      <c r="G13" s="31">
        <f t="shared" si="3"/>
        <v>3261088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330233901</v>
      </c>
      <c r="O13" s="43">
        <f t="shared" si="1"/>
        <v>1104.6717969646388</v>
      </c>
      <c r="P13" s="10"/>
    </row>
    <row r="14" spans="1:133">
      <c r="A14" s="12"/>
      <c r="B14" s="44">
        <v>521</v>
      </c>
      <c r="C14" s="20" t="s">
        <v>27</v>
      </c>
      <c r="D14" s="46">
        <v>165991649</v>
      </c>
      <c r="E14" s="46">
        <v>16890426</v>
      </c>
      <c r="F14" s="46">
        <v>0</v>
      </c>
      <c r="G14" s="46">
        <v>2413972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185296047</v>
      </c>
      <c r="O14" s="47">
        <f t="shared" si="1"/>
        <v>619.83738371529023</v>
      </c>
      <c r="P14" s="9"/>
    </row>
    <row r="15" spans="1:133">
      <c r="A15" s="12"/>
      <c r="B15" s="44">
        <v>522</v>
      </c>
      <c r="C15" s="20" t="s">
        <v>28</v>
      </c>
      <c r="D15" s="46">
        <v>121648261</v>
      </c>
      <c r="E15" s="46">
        <v>283530</v>
      </c>
      <c r="F15" s="46">
        <v>0</v>
      </c>
      <c r="G15" s="46">
        <v>847116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122778907</v>
      </c>
      <c r="O15" s="47">
        <f t="shared" si="1"/>
        <v>410.71009189042729</v>
      </c>
      <c r="P15" s="9"/>
    </row>
    <row r="16" spans="1:133">
      <c r="A16" s="12"/>
      <c r="B16" s="44">
        <v>524</v>
      </c>
      <c r="C16" s="20" t="s">
        <v>29</v>
      </c>
      <c r="D16" s="46">
        <v>2437741</v>
      </c>
      <c r="E16" s="46">
        <v>15326804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17764545</v>
      </c>
      <c r="O16" s="47">
        <f t="shared" si="1"/>
        <v>59.424522400591414</v>
      </c>
      <c r="P16" s="9"/>
    </row>
    <row r="17" spans="1:16">
      <c r="A17" s="12"/>
      <c r="B17" s="44">
        <v>529</v>
      </c>
      <c r="C17" s="20" t="s">
        <v>30</v>
      </c>
      <c r="D17" s="46">
        <v>4394402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4394402</v>
      </c>
      <c r="O17" s="47">
        <f t="shared" si="1"/>
        <v>14.699798958329849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7988551</v>
      </c>
      <c r="E18" s="31">
        <f t="shared" si="5"/>
        <v>9056919</v>
      </c>
      <c r="F18" s="31">
        <f t="shared" si="5"/>
        <v>0</v>
      </c>
      <c r="G18" s="31">
        <f t="shared" si="5"/>
        <v>27462306</v>
      </c>
      <c r="H18" s="31">
        <f t="shared" si="5"/>
        <v>0</v>
      </c>
      <c r="I18" s="31">
        <f t="shared" si="5"/>
        <v>174110885</v>
      </c>
      <c r="J18" s="31">
        <f t="shared" si="5"/>
        <v>25756492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244375153</v>
      </c>
      <c r="O18" s="43">
        <f t="shared" si="1"/>
        <v>817.46404164004514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60945</v>
      </c>
      <c r="F19" s="46">
        <v>0</v>
      </c>
      <c r="G19" s="46">
        <v>0</v>
      </c>
      <c r="H19" s="46">
        <v>0</v>
      </c>
      <c r="I19" s="46">
        <v>35474338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35535283</v>
      </c>
      <c r="O19" s="47">
        <f t="shared" si="1"/>
        <v>118.86976112503052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111663600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111663600</v>
      </c>
      <c r="O20" s="47">
        <f t="shared" si="1"/>
        <v>373.5280638783982</v>
      </c>
      <c r="P20" s="9"/>
    </row>
    <row r="21" spans="1:16">
      <c r="A21" s="12"/>
      <c r="B21" s="44">
        <v>537</v>
      </c>
      <c r="C21" s="20" t="s">
        <v>96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352594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352594</v>
      </c>
      <c r="O21" s="47">
        <f t="shared" si="1"/>
        <v>1.1794689957617339</v>
      </c>
      <c r="P21" s="9"/>
    </row>
    <row r="22" spans="1:16">
      <c r="A22" s="12"/>
      <c r="B22" s="44">
        <v>538</v>
      </c>
      <c r="C22" s="20" t="s">
        <v>77</v>
      </c>
      <c r="D22" s="46">
        <v>5710585</v>
      </c>
      <c r="E22" s="46">
        <v>2242224</v>
      </c>
      <c r="F22" s="46">
        <v>0</v>
      </c>
      <c r="G22" s="46">
        <v>9054998</v>
      </c>
      <c r="H22" s="46">
        <v>0</v>
      </c>
      <c r="I22" s="46">
        <v>26620353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43628160</v>
      </c>
      <c r="O22" s="47">
        <f t="shared" si="1"/>
        <v>145.94140020003815</v>
      </c>
      <c r="P22" s="9"/>
    </row>
    <row r="23" spans="1:16">
      <c r="A23" s="12"/>
      <c r="B23" s="44">
        <v>539</v>
      </c>
      <c r="C23" s="20" t="s">
        <v>35</v>
      </c>
      <c r="D23" s="46">
        <v>2277966</v>
      </c>
      <c r="E23" s="46">
        <v>6753750</v>
      </c>
      <c r="F23" s="46">
        <v>0</v>
      </c>
      <c r="G23" s="46">
        <v>18407308</v>
      </c>
      <c r="H23" s="46">
        <v>0</v>
      </c>
      <c r="I23" s="46">
        <v>0</v>
      </c>
      <c r="J23" s="46">
        <v>25756492</v>
      </c>
      <c r="K23" s="46">
        <v>0</v>
      </c>
      <c r="L23" s="46">
        <v>0</v>
      </c>
      <c r="M23" s="46">
        <v>0</v>
      </c>
      <c r="N23" s="46">
        <f t="shared" si="4"/>
        <v>53195516</v>
      </c>
      <c r="O23" s="47">
        <f t="shared" si="1"/>
        <v>177.94534744081648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16829830</v>
      </c>
      <c r="E24" s="31">
        <f t="shared" si="6"/>
        <v>11255462</v>
      </c>
      <c r="F24" s="31">
        <f t="shared" si="6"/>
        <v>0</v>
      </c>
      <c r="G24" s="31">
        <f t="shared" si="6"/>
        <v>2387978</v>
      </c>
      <c r="H24" s="31">
        <f t="shared" si="6"/>
        <v>0</v>
      </c>
      <c r="I24" s="31">
        <f t="shared" si="6"/>
        <v>19642548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50115818</v>
      </c>
      <c r="O24" s="43">
        <f t="shared" si="1"/>
        <v>167.6433902115119</v>
      </c>
      <c r="P24" s="10"/>
    </row>
    <row r="25" spans="1:16">
      <c r="A25" s="12"/>
      <c r="B25" s="44">
        <v>541</v>
      </c>
      <c r="C25" s="20" t="s">
        <v>78</v>
      </c>
      <c r="D25" s="46">
        <v>16564136</v>
      </c>
      <c r="E25" s="46">
        <v>11255462</v>
      </c>
      <c r="F25" s="46">
        <v>0</v>
      </c>
      <c r="G25" s="46">
        <v>2387978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30207576</v>
      </c>
      <c r="O25" s="47">
        <f t="shared" si="1"/>
        <v>101.04794559497965</v>
      </c>
      <c r="P25" s="9"/>
    </row>
    <row r="26" spans="1:16">
      <c r="A26" s="12"/>
      <c r="B26" s="44">
        <v>545</v>
      </c>
      <c r="C26" s="20" t="s">
        <v>39</v>
      </c>
      <c r="D26" s="46">
        <v>265694</v>
      </c>
      <c r="E26" s="46">
        <v>0</v>
      </c>
      <c r="F26" s="46">
        <v>0</v>
      </c>
      <c r="G26" s="46">
        <v>0</v>
      </c>
      <c r="H26" s="46">
        <v>0</v>
      </c>
      <c r="I26" s="46">
        <v>19642548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19908242</v>
      </c>
      <c r="O26" s="47">
        <f t="shared" si="1"/>
        <v>66.595444616532248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6009928</v>
      </c>
      <c r="E27" s="31">
        <f t="shared" si="8"/>
        <v>45043783</v>
      </c>
      <c r="F27" s="31">
        <f t="shared" si="8"/>
        <v>0</v>
      </c>
      <c r="G27" s="31">
        <f t="shared" si="8"/>
        <v>779514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4324353</v>
      </c>
      <c r="N27" s="31">
        <f t="shared" si="7"/>
        <v>56157578</v>
      </c>
      <c r="O27" s="43">
        <f t="shared" si="1"/>
        <v>187.85379821571337</v>
      </c>
      <c r="P27" s="10"/>
    </row>
    <row r="28" spans="1:16">
      <c r="A28" s="13"/>
      <c r="B28" s="45">
        <v>552</v>
      </c>
      <c r="C28" s="21" t="s">
        <v>43</v>
      </c>
      <c r="D28" s="46">
        <v>5028153</v>
      </c>
      <c r="E28" s="46">
        <v>35092778</v>
      </c>
      <c r="F28" s="46">
        <v>0</v>
      </c>
      <c r="G28" s="46">
        <v>779514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4324353</v>
      </c>
      <c r="N28" s="46">
        <f t="shared" si="7"/>
        <v>45224798</v>
      </c>
      <c r="O28" s="47">
        <f t="shared" si="1"/>
        <v>151.28234479482711</v>
      </c>
      <c r="P28" s="9"/>
    </row>
    <row r="29" spans="1:16">
      <c r="A29" s="13"/>
      <c r="B29" s="45">
        <v>554</v>
      </c>
      <c r="C29" s="21" t="s">
        <v>44</v>
      </c>
      <c r="D29" s="46">
        <v>981775</v>
      </c>
      <c r="E29" s="46">
        <v>9951005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10932780</v>
      </c>
      <c r="O29" s="47">
        <f t="shared" si="1"/>
        <v>36.571453420886257</v>
      </c>
      <c r="P29" s="9"/>
    </row>
    <row r="30" spans="1:16" ht="15.75">
      <c r="A30" s="28" t="s">
        <v>48</v>
      </c>
      <c r="B30" s="29"/>
      <c r="C30" s="30"/>
      <c r="D30" s="31">
        <f t="shared" ref="D30:M30" si="9">SUM(D31:D33)</f>
        <v>41721368</v>
      </c>
      <c r="E30" s="31">
        <f t="shared" si="9"/>
        <v>5667422</v>
      </c>
      <c r="F30" s="31">
        <f t="shared" si="9"/>
        <v>0</v>
      </c>
      <c r="G30" s="31">
        <f t="shared" si="9"/>
        <v>13322970</v>
      </c>
      <c r="H30" s="31">
        <f t="shared" si="9"/>
        <v>0</v>
      </c>
      <c r="I30" s="31">
        <f t="shared" si="9"/>
        <v>59667108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120378868</v>
      </c>
      <c r="O30" s="43">
        <f t="shared" si="1"/>
        <v>402.68167510194252</v>
      </c>
      <c r="P30" s="9"/>
    </row>
    <row r="31" spans="1:16">
      <c r="A31" s="12"/>
      <c r="B31" s="44">
        <v>572</v>
      </c>
      <c r="C31" s="20" t="s">
        <v>80</v>
      </c>
      <c r="D31" s="46">
        <v>38618072</v>
      </c>
      <c r="E31" s="46">
        <v>2520877</v>
      </c>
      <c r="F31" s="46">
        <v>0</v>
      </c>
      <c r="G31" s="46">
        <v>9862426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51001375</v>
      </c>
      <c r="O31" s="47">
        <f t="shared" si="1"/>
        <v>170.60568402672081</v>
      </c>
      <c r="P31" s="9"/>
    </row>
    <row r="32" spans="1:16">
      <c r="A32" s="12"/>
      <c r="B32" s="44">
        <v>573</v>
      </c>
      <c r="C32" s="20" t="s">
        <v>50</v>
      </c>
      <c r="D32" s="46">
        <v>571311</v>
      </c>
      <c r="E32" s="46">
        <v>3146545</v>
      </c>
      <c r="F32" s="46">
        <v>0</v>
      </c>
      <c r="G32" s="46">
        <v>863518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4581374</v>
      </c>
      <c r="O32" s="47">
        <f t="shared" si="1"/>
        <v>15.325242604777499</v>
      </c>
      <c r="P32" s="9"/>
    </row>
    <row r="33" spans="1:119">
      <c r="A33" s="12"/>
      <c r="B33" s="44">
        <v>575</v>
      </c>
      <c r="C33" s="20" t="s">
        <v>81</v>
      </c>
      <c r="D33" s="46">
        <v>2531985</v>
      </c>
      <c r="E33" s="46">
        <v>0</v>
      </c>
      <c r="F33" s="46">
        <v>0</v>
      </c>
      <c r="G33" s="46">
        <v>2597026</v>
      </c>
      <c r="H33" s="46">
        <v>0</v>
      </c>
      <c r="I33" s="46">
        <v>59667108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64796119</v>
      </c>
      <c r="O33" s="47">
        <f t="shared" si="1"/>
        <v>216.75074847044419</v>
      </c>
      <c r="P33" s="9"/>
    </row>
    <row r="34" spans="1:119" ht="15.75">
      <c r="A34" s="28" t="s">
        <v>82</v>
      </c>
      <c r="B34" s="29"/>
      <c r="C34" s="30"/>
      <c r="D34" s="31">
        <f t="shared" ref="D34:M34" si="11">SUM(D35:D36)</f>
        <v>43308375</v>
      </c>
      <c r="E34" s="31">
        <f t="shared" si="11"/>
        <v>95974164</v>
      </c>
      <c r="F34" s="31">
        <f t="shared" si="11"/>
        <v>0</v>
      </c>
      <c r="G34" s="31">
        <f t="shared" si="11"/>
        <v>770650</v>
      </c>
      <c r="H34" s="31">
        <f t="shared" si="11"/>
        <v>0</v>
      </c>
      <c r="I34" s="31">
        <f t="shared" si="11"/>
        <v>5358577</v>
      </c>
      <c r="J34" s="31">
        <f t="shared" si="11"/>
        <v>982479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146394245</v>
      </c>
      <c r="O34" s="43">
        <f t="shared" si="1"/>
        <v>489.70621489715433</v>
      </c>
      <c r="P34" s="9"/>
    </row>
    <row r="35" spans="1:119">
      <c r="A35" s="12"/>
      <c r="B35" s="44">
        <v>581</v>
      </c>
      <c r="C35" s="20" t="s">
        <v>83</v>
      </c>
      <c r="D35" s="46">
        <v>43308375</v>
      </c>
      <c r="E35" s="46">
        <v>25819810</v>
      </c>
      <c r="F35" s="46">
        <v>0</v>
      </c>
      <c r="G35" s="46">
        <v>770650</v>
      </c>
      <c r="H35" s="46">
        <v>0</v>
      </c>
      <c r="I35" s="46">
        <v>5358577</v>
      </c>
      <c r="J35" s="46">
        <v>982479</v>
      </c>
      <c r="K35" s="46">
        <v>0</v>
      </c>
      <c r="L35" s="46">
        <v>0</v>
      </c>
      <c r="M35" s="46">
        <v>0</v>
      </c>
      <c r="N35" s="46">
        <f t="shared" si="10"/>
        <v>76239891</v>
      </c>
      <c r="O35" s="47">
        <f t="shared" si="1"/>
        <v>255.0315310945565</v>
      </c>
      <c r="P35" s="9"/>
    </row>
    <row r="36" spans="1:119" ht="15.75" thickBot="1">
      <c r="A36" s="12"/>
      <c r="B36" s="44">
        <v>585</v>
      </c>
      <c r="C36" s="20" t="s">
        <v>53</v>
      </c>
      <c r="D36" s="46">
        <v>0</v>
      </c>
      <c r="E36" s="46">
        <v>70154354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70154354</v>
      </c>
      <c r="O36" s="47">
        <f t="shared" si="1"/>
        <v>234.67468380259783</v>
      </c>
      <c r="P36" s="9"/>
    </row>
    <row r="37" spans="1:119" ht="16.5" thickBot="1">
      <c r="A37" s="14" t="s">
        <v>10</v>
      </c>
      <c r="B37" s="23"/>
      <c r="C37" s="22"/>
      <c r="D37" s="15">
        <f>SUM(D5,D13,D18,D24,D27,D30,D34)</f>
        <v>518366931</v>
      </c>
      <c r="E37" s="15">
        <f t="shared" ref="E37:M37" si="12">SUM(E5,E13,E18,E24,E27,E30,E34)</f>
        <v>281145771</v>
      </c>
      <c r="F37" s="15">
        <f t="shared" si="12"/>
        <v>0</v>
      </c>
      <c r="G37" s="15">
        <f t="shared" si="12"/>
        <v>63187956</v>
      </c>
      <c r="H37" s="15">
        <f t="shared" si="12"/>
        <v>0</v>
      </c>
      <c r="I37" s="15">
        <f t="shared" si="12"/>
        <v>258779118</v>
      </c>
      <c r="J37" s="15">
        <f t="shared" si="12"/>
        <v>159136121</v>
      </c>
      <c r="K37" s="15">
        <f t="shared" si="12"/>
        <v>127835101</v>
      </c>
      <c r="L37" s="15">
        <f t="shared" si="12"/>
        <v>0</v>
      </c>
      <c r="M37" s="15">
        <f t="shared" si="12"/>
        <v>4324353</v>
      </c>
      <c r="N37" s="15">
        <f t="shared" si="10"/>
        <v>1412775351</v>
      </c>
      <c r="O37" s="37">
        <f t="shared" si="1"/>
        <v>4725.9020983933387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99</v>
      </c>
      <c r="M39" s="93"/>
      <c r="N39" s="93"/>
      <c r="O39" s="41">
        <v>298943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62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110902711</v>
      </c>
      <c r="E5" s="26">
        <f t="shared" si="0"/>
        <v>78474355</v>
      </c>
      <c r="F5" s="26">
        <f t="shared" si="0"/>
        <v>0</v>
      </c>
      <c r="G5" s="26">
        <f t="shared" si="0"/>
        <v>13813801</v>
      </c>
      <c r="H5" s="26">
        <f t="shared" si="0"/>
        <v>0</v>
      </c>
      <c r="I5" s="26">
        <f t="shared" si="0"/>
        <v>0</v>
      </c>
      <c r="J5" s="26">
        <f t="shared" si="0"/>
        <v>129254436</v>
      </c>
      <c r="K5" s="26">
        <f t="shared" si="0"/>
        <v>137431048</v>
      </c>
      <c r="L5" s="26">
        <f t="shared" si="0"/>
        <v>0</v>
      </c>
      <c r="M5" s="26">
        <f t="shared" si="0"/>
        <v>0</v>
      </c>
      <c r="N5" s="27">
        <f>SUM(D5:M5)</f>
        <v>469876351</v>
      </c>
      <c r="O5" s="32">
        <f t="shared" ref="O5:O37" si="1">(N5/O$39)</f>
        <v>1610.268509252913</v>
      </c>
      <c r="P5" s="6"/>
    </row>
    <row r="6" spans="1:133">
      <c r="A6" s="12"/>
      <c r="B6" s="44">
        <v>512</v>
      </c>
      <c r="C6" s="20" t="s">
        <v>20</v>
      </c>
      <c r="D6" s="46">
        <v>20853585</v>
      </c>
      <c r="E6" s="46">
        <v>891874</v>
      </c>
      <c r="F6" s="46">
        <v>0</v>
      </c>
      <c r="G6" s="46">
        <v>328182</v>
      </c>
      <c r="H6" s="46">
        <v>0</v>
      </c>
      <c r="I6" s="46">
        <v>0</v>
      </c>
      <c r="J6" s="46">
        <v>65044349</v>
      </c>
      <c r="K6" s="46">
        <v>0</v>
      </c>
      <c r="L6" s="46">
        <v>0</v>
      </c>
      <c r="M6" s="46">
        <v>0</v>
      </c>
      <c r="N6" s="46">
        <f t="shared" ref="N6:N12" si="2">SUM(D6:M6)</f>
        <v>87117990</v>
      </c>
      <c r="O6" s="47">
        <f t="shared" si="1"/>
        <v>298.5537697052776</v>
      </c>
      <c r="P6" s="9"/>
    </row>
    <row r="7" spans="1:133">
      <c r="A7" s="12"/>
      <c r="B7" s="44">
        <v>513</v>
      </c>
      <c r="C7" s="20" t="s">
        <v>21</v>
      </c>
      <c r="D7" s="46">
        <v>13210630</v>
      </c>
      <c r="E7" s="46">
        <v>0</v>
      </c>
      <c r="F7" s="46">
        <v>0</v>
      </c>
      <c r="G7" s="46">
        <v>8632382</v>
      </c>
      <c r="H7" s="46">
        <v>0</v>
      </c>
      <c r="I7" s="46">
        <v>0</v>
      </c>
      <c r="J7" s="46">
        <v>0</v>
      </c>
      <c r="K7" s="46">
        <v>7766700</v>
      </c>
      <c r="L7" s="46">
        <v>0</v>
      </c>
      <c r="M7" s="46">
        <v>0</v>
      </c>
      <c r="N7" s="46">
        <f t="shared" si="2"/>
        <v>29609712</v>
      </c>
      <c r="O7" s="47">
        <f t="shared" si="1"/>
        <v>101.47262508567512</v>
      </c>
      <c r="P7" s="9"/>
    </row>
    <row r="8" spans="1:133">
      <c r="A8" s="12"/>
      <c r="B8" s="44">
        <v>514</v>
      </c>
      <c r="C8" s="20" t="s">
        <v>22</v>
      </c>
      <c r="D8" s="46">
        <v>5000227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5000227</v>
      </c>
      <c r="O8" s="47">
        <f t="shared" si="1"/>
        <v>17.135801919122688</v>
      </c>
      <c r="P8" s="9"/>
    </row>
    <row r="9" spans="1:133">
      <c r="A9" s="12"/>
      <c r="B9" s="44">
        <v>515</v>
      </c>
      <c r="C9" s="20" t="s">
        <v>23</v>
      </c>
      <c r="D9" s="46">
        <v>2818885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2818885</v>
      </c>
      <c r="O9" s="47">
        <f t="shared" si="1"/>
        <v>9.6603324194653872</v>
      </c>
      <c r="P9" s="9"/>
    </row>
    <row r="10" spans="1:133">
      <c r="A10" s="12"/>
      <c r="B10" s="44">
        <v>516</v>
      </c>
      <c r="C10" s="20" t="s">
        <v>74</v>
      </c>
      <c r="D10" s="46">
        <v>16806096</v>
      </c>
      <c r="E10" s="46">
        <v>0</v>
      </c>
      <c r="F10" s="46">
        <v>0</v>
      </c>
      <c r="G10" s="46">
        <v>3271703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20077799</v>
      </c>
      <c r="O10" s="47">
        <f t="shared" si="1"/>
        <v>68.806713502398907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129664348</v>
      </c>
      <c r="L11" s="46">
        <v>0</v>
      </c>
      <c r="M11" s="46">
        <v>0</v>
      </c>
      <c r="N11" s="46">
        <f t="shared" si="2"/>
        <v>129664348</v>
      </c>
      <c r="O11" s="47">
        <f t="shared" si="1"/>
        <v>444.3603427004798</v>
      </c>
      <c r="P11" s="9"/>
    </row>
    <row r="12" spans="1:133">
      <c r="A12" s="12"/>
      <c r="B12" s="44">
        <v>519</v>
      </c>
      <c r="C12" s="20" t="s">
        <v>75</v>
      </c>
      <c r="D12" s="46">
        <v>52213288</v>
      </c>
      <c r="E12" s="46">
        <v>77582481</v>
      </c>
      <c r="F12" s="46">
        <v>0</v>
      </c>
      <c r="G12" s="46">
        <v>1581534</v>
      </c>
      <c r="H12" s="46">
        <v>0</v>
      </c>
      <c r="I12" s="46">
        <v>0</v>
      </c>
      <c r="J12" s="46">
        <v>64210087</v>
      </c>
      <c r="K12" s="46">
        <v>0</v>
      </c>
      <c r="L12" s="46">
        <v>0</v>
      </c>
      <c r="M12" s="46">
        <v>0</v>
      </c>
      <c r="N12" s="46">
        <f t="shared" si="2"/>
        <v>195587390</v>
      </c>
      <c r="O12" s="47">
        <f t="shared" si="1"/>
        <v>670.27892392049353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284170287</v>
      </c>
      <c r="E13" s="31">
        <f t="shared" si="3"/>
        <v>30851796</v>
      </c>
      <c r="F13" s="31">
        <f t="shared" si="3"/>
        <v>0</v>
      </c>
      <c r="G13" s="31">
        <f t="shared" si="3"/>
        <v>6410813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321432896</v>
      </c>
      <c r="O13" s="43">
        <f t="shared" si="1"/>
        <v>1101.5520767649075</v>
      </c>
      <c r="P13" s="10"/>
    </row>
    <row r="14" spans="1:133">
      <c r="A14" s="12"/>
      <c r="B14" s="44">
        <v>521</v>
      </c>
      <c r="C14" s="20" t="s">
        <v>27</v>
      </c>
      <c r="D14" s="46">
        <v>163669655</v>
      </c>
      <c r="E14" s="46">
        <v>16247866</v>
      </c>
      <c r="F14" s="46">
        <v>0</v>
      </c>
      <c r="G14" s="46">
        <v>3901997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183819518</v>
      </c>
      <c r="O14" s="47">
        <f t="shared" si="1"/>
        <v>629.95037011651812</v>
      </c>
      <c r="P14" s="9"/>
    </row>
    <row r="15" spans="1:133">
      <c r="A15" s="12"/>
      <c r="B15" s="44">
        <v>522</v>
      </c>
      <c r="C15" s="20" t="s">
        <v>28</v>
      </c>
      <c r="D15" s="46">
        <v>113536252</v>
      </c>
      <c r="E15" s="46">
        <v>196694</v>
      </c>
      <c r="F15" s="46">
        <v>0</v>
      </c>
      <c r="G15" s="46">
        <v>2508816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116241762</v>
      </c>
      <c r="O15" s="47">
        <f t="shared" si="1"/>
        <v>398.36107607950652</v>
      </c>
      <c r="P15" s="9"/>
    </row>
    <row r="16" spans="1:133">
      <c r="A16" s="12"/>
      <c r="B16" s="44">
        <v>524</v>
      </c>
      <c r="C16" s="20" t="s">
        <v>29</v>
      </c>
      <c r="D16" s="46">
        <v>2575286</v>
      </c>
      <c r="E16" s="46">
        <v>14407236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16982522</v>
      </c>
      <c r="O16" s="47">
        <f t="shared" si="1"/>
        <v>58.19918437285812</v>
      </c>
      <c r="P16" s="9"/>
    </row>
    <row r="17" spans="1:16">
      <c r="A17" s="12"/>
      <c r="B17" s="44">
        <v>529</v>
      </c>
      <c r="C17" s="20" t="s">
        <v>30</v>
      </c>
      <c r="D17" s="46">
        <v>4389094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4389094</v>
      </c>
      <c r="O17" s="47">
        <f t="shared" si="1"/>
        <v>15.041446196024674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5582471</v>
      </c>
      <c r="E18" s="31">
        <f t="shared" si="5"/>
        <v>10946030</v>
      </c>
      <c r="F18" s="31">
        <f t="shared" si="5"/>
        <v>0</v>
      </c>
      <c r="G18" s="31">
        <f t="shared" si="5"/>
        <v>15348793</v>
      </c>
      <c r="H18" s="31">
        <f t="shared" si="5"/>
        <v>0</v>
      </c>
      <c r="I18" s="31">
        <f t="shared" si="5"/>
        <v>164896339</v>
      </c>
      <c r="J18" s="31">
        <f t="shared" si="5"/>
        <v>25554455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222328088</v>
      </c>
      <c r="O18" s="43">
        <f t="shared" si="1"/>
        <v>761.91942426319395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32664523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32664523</v>
      </c>
      <c r="O19" s="47">
        <f t="shared" si="1"/>
        <v>111.94147703906785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104587563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104587563</v>
      </c>
      <c r="O20" s="47">
        <f t="shared" si="1"/>
        <v>358.42208019191224</v>
      </c>
      <c r="P20" s="9"/>
    </row>
    <row r="21" spans="1:16">
      <c r="A21" s="12"/>
      <c r="B21" s="44">
        <v>537</v>
      </c>
      <c r="C21" s="20" t="s">
        <v>96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255825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255825</v>
      </c>
      <c r="O21" s="47">
        <f t="shared" si="1"/>
        <v>0.87671350239890333</v>
      </c>
      <c r="P21" s="9"/>
    </row>
    <row r="22" spans="1:16">
      <c r="A22" s="12"/>
      <c r="B22" s="44">
        <v>538</v>
      </c>
      <c r="C22" s="20" t="s">
        <v>77</v>
      </c>
      <c r="D22" s="46">
        <v>4329580</v>
      </c>
      <c r="E22" s="46">
        <v>2514688</v>
      </c>
      <c r="F22" s="46">
        <v>0</v>
      </c>
      <c r="G22" s="46">
        <v>6940147</v>
      </c>
      <c r="H22" s="46">
        <v>0</v>
      </c>
      <c r="I22" s="46">
        <v>27388428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41172843</v>
      </c>
      <c r="O22" s="47">
        <f t="shared" si="1"/>
        <v>141.09953050034269</v>
      </c>
      <c r="P22" s="9"/>
    </row>
    <row r="23" spans="1:16">
      <c r="A23" s="12"/>
      <c r="B23" s="44">
        <v>539</v>
      </c>
      <c r="C23" s="20" t="s">
        <v>35</v>
      </c>
      <c r="D23" s="46">
        <v>1252891</v>
      </c>
      <c r="E23" s="46">
        <v>8431342</v>
      </c>
      <c r="F23" s="46">
        <v>0</v>
      </c>
      <c r="G23" s="46">
        <v>8408646</v>
      </c>
      <c r="H23" s="46">
        <v>0</v>
      </c>
      <c r="I23" s="46">
        <v>0</v>
      </c>
      <c r="J23" s="46">
        <v>25554455</v>
      </c>
      <c r="K23" s="46">
        <v>0</v>
      </c>
      <c r="L23" s="46">
        <v>0</v>
      </c>
      <c r="M23" s="46">
        <v>0</v>
      </c>
      <c r="N23" s="46">
        <f t="shared" si="4"/>
        <v>43647334</v>
      </c>
      <c r="O23" s="47">
        <f t="shared" si="1"/>
        <v>149.57962302947223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16292215</v>
      </c>
      <c r="E24" s="31">
        <f t="shared" si="6"/>
        <v>9064255</v>
      </c>
      <c r="F24" s="31">
        <f t="shared" si="6"/>
        <v>0</v>
      </c>
      <c r="G24" s="31">
        <f t="shared" si="6"/>
        <v>949838</v>
      </c>
      <c r="H24" s="31">
        <f t="shared" si="6"/>
        <v>0</v>
      </c>
      <c r="I24" s="31">
        <f t="shared" si="6"/>
        <v>21000976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47307284</v>
      </c>
      <c r="O24" s="43">
        <f t="shared" si="1"/>
        <v>162.12228923920495</v>
      </c>
      <c r="P24" s="10"/>
    </row>
    <row r="25" spans="1:16">
      <c r="A25" s="12"/>
      <c r="B25" s="44">
        <v>541</v>
      </c>
      <c r="C25" s="20" t="s">
        <v>78</v>
      </c>
      <c r="D25" s="46">
        <v>16129218</v>
      </c>
      <c r="E25" s="46">
        <v>9064255</v>
      </c>
      <c r="F25" s="46">
        <v>0</v>
      </c>
      <c r="G25" s="46">
        <v>949838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26143311</v>
      </c>
      <c r="O25" s="47">
        <f t="shared" si="1"/>
        <v>89.593252227553123</v>
      </c>
      <c r="P25" s="9"/>
    </row>
    <row r="26" spans="1:16">
      <c r="A26" s="12"/>
      <c r="B26" s="44">
        <v>545</v>
      </c>
      <c r="C26" s="20" t="s">
        <v>39</v>
      </c>
      <c r="D26" s="46">
        <v>162997</v>
      </c>
      <c r="E26" s="46">
        <v>0</v>
      </c>
      <c r="F26" s="46">
        <v>0</v>
      </c>
      <c r="G26" s="46">
        <v>0</v>
      </c>
      <c r="H26" s="46">
        <v>0</v>
      </c>
      <c r="I26" s="46">
        <v>21000976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21163973</v>
      </c>
      <c r="O26" s="47">
        <f t="shared" si="1"/>
        <v>72.529037011651823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6023668</v>
      </c>
      <c r="E27" s="31">
        <f t="shared" si="8"/>
        <v>39824870</v>
      </c>
      <c r="F27" s="31">
        <f t="shared" si="8"/>
        <v>0</v>
      </c>
      <c r="G27" s="31">
        <f t="shared" si="8"/>
        <v>788417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3942659</v>
      </c>
      <c r="N27" s="31">
        <f t="shared" si="7"/>
        <v>50579614</v>
      </c>
      <c r="O27" s="43">
        <f t="shared" si="1"/>
        <v>173.3365798492118</v>
      </c>
      <c r="P27" s="10"/>
    </row>
    <row r="28" spans="1:16">
      <c r="A28" s="13"/>
      <c r="B28" s="45">
        <v>552</v>
      </c>
      <c r="C28" s="21" t="s">
        <v>43</v>
      </c>
      <c r="D28" s="46">
        <v>5034424</v>
      </c>
      <c r="E28" s="46">
        <v>31405859</v>
      </c>
      <c r="F28" s="46">
        <v>0</v>
      </c>
      <c r="G28" s="46">
        <v>788417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3942659</v>
      </c>
      <c r="N28" s="46">
        <f t="shared" si="7"/>
        <v>41171359</v>
      </c>
      <c r="O28" s="47">
        <f t="shared" si="1"/>
        <v>141.09444482522275</v>
      </c>
      <c r="P28" s="9"/>
    </row>
    <row r="29" spans="1:16">
      <c r="A29" s="13"/>
      <c r="B29" s="45">
        <v>554</v>
      </c>
      <c r="C29" s="21" t="s">
        <v>44</v>
      </c>
      <c r="D29" s="46">
        <v>989244</v>
      </c>
      <c r="E29" s="46">
        <v>8419011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9408255</v>
      </c>
      <c r="O29" s="47">
        <f t="shared" si="1"/>
        <v>32.242135023989036</v>
      </c>
      <c r="P29" s="9"/>
    </row>
    <row r="30" spans="1:16" ht="15.75">
      <c r="A30" s="28" t="s">
        <v>48</v>
      </c>
      <c r="B30" s="29"/>
      <c r="C30" s="30"/>
      <c r="D30" s="31">
        <f t="shared" ref="D30:M30" si="9">SUM(D31:D33)</f>
        <v>39814810</v>
      </c>
      <c r="E30" s="31">
        <f t="shared" si="9"/>
        <v>4656367</v>
      </c>
      <c r="F30" s="31">
        <f t="shared" si="9"/>
        <v>0</v>
      </c>
      <c r="G30" s="31">
        <f t="shared" si="9"/>
        <v>3559631</v>
      </c>
      <c r="H30" s="31">
        <f t="shared" si="9"/>
        <v>0</v>
      </c>
      <c r="I30" s="31">
        <f t="shared" si="9"/>
        <v>74443186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122473994</v>
      </c>
      <c r="O30" s="43">
        <f t="shared" si="1"/>
        <v>419.71896504455106</v>
      </c>
      <c r="P30" s="9"/>
    </row>
    <row r="31" spans="1:16">
      <c r="A31" s="12"/>
      <c r="B31" s="44">
        <v>572</v>
      </c>
      <c r="C31" s="20" t="s">
        <v>80</v>
      </c>
      <c r="D31" s="46">
        <v>36477997</v>
      </c>
      <c r="E31" s="46">
        <v>1556901</v>
      </c>
      <c r="F31" s="46">
        <v>0</v>
      </c>
      <c r="G31" s="46">
        <v>2675941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40710839</v>
      </c>
      <c r="O31" s="47">
        <f t="shared" si="1"/>
        <v>139.51624057573682</v>
      </c>
      <c r="P31" s="9"/>
    </row>
    <row r="32" spans="1:16">
      <c r="A32" s="12"/>
      <c r="B32" s="44">
        <v>573</v>
      </c>
      <c r="C32" s="20" t="s">
        <v>50</v>
      </c>
      <c r="D32" s="46">
        <v>499953</v>
      </c>
      <c r="E32" s="46">
        <v>3099466</v>
      </c>
      <c r="F32" s="46">
        <v>0</v>
      </c>
      <c r="G32" s="46">
        <v>270292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3869711</v>
      </c>
      <c r="O32" s="47">
        <f t="shared" si="1"/>
        <v>13.261518163125428</v>
      </c>
      <c r="P32" s="9"/>
    </row>
    <row r="33" spans="1:119">
      <c r="A33" s="12"/>
      <c r="B33" s="44">
        <v>575</v>
      </c>
      <c r="C33" s="20" t="s">
        <v>81</v>
      </c>
      <c r="D33" s="46">
        <v>2836860</v>
      </c>
      <c r="E33" s="46">
        <v>0</v>
      </c>
      <c r="F33" s="46">
        <v>0</v>
      </c>
      <c r="G33" s="46">
        <v>613398</v>
      </c>
      <c r="H33" s="46">
        <v>0</v>
      </c>
      <c r="I33" s="46">
        <v>74443186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77893444</v>
      </c>
      <c r="O33" s="47">
        <f t="shared" si="1"/>
        <v>266.94120630568881</v>
      </c>
      <c r="P33" s="9"/>
    </row>
    <row r="34" spans="1:119" ht="15.75">
      <c r="A34" s="28" t="s">
        <v>82</v>
      </c>
      <c r="B34" s="29"/>
      <c r="C34" s="30"/>
      <c r="D34" s="31">
        <f t="shared" ref="D34:M34" si="11">SUM(D35:D36)</f>
        <v>54730709</v>
      </c>
      <c r="E34" s="31">
        <f t="shared" si="11"/>
        <v>86404275</v>
      </c>
      <c r="F34" s="31">
        <f t="shared" si="11"/>
        <v>0</v>
      </c>
      <c r="G34" s="31">
        <f t="shared" si="11"/>
        <v>1264633</v>
      </c>
      <c r="H34" s="31">
        <f t="shared" si="11"/>
        <v>0</v>
      </c>
      <c r="I34" s="31">
        <f t="shared" si="11"/>
        <v>5829723</v>
      </c>
      <c r="J34" s="31">
        <f t="shared" si="11"/>
        <v>13954980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162184320</v>
      </c>
      <c r="O34" s="43">
        <f t="shared" si="1"/>
        <v>555.8064427690199</v>
      </c>
      <c r="P34" s="9"/>
    </row>
    <row r="35" spans="1:119">
      <c r="A35" s="12"/>
      <c r="B35" s="44">
        <v>581</v>
      </c>
      <c r="C35" s="20" t="s">
        <v>83</v>
      </c>
      <c r="D35" s="46">
        <v>54730709</v>
      </c>
      <c r="E35" s="46">
        <v>29220199</v>
      </c>
      <c r="F35" s="46">
        <v>0</v>
      </c>
      <c r="G35" s="46">
        <v>1264633</v>
      </c>
      <c r="H35" s="46">
        <v>0</v>
      </c>
      <c r="I35" s="46">
        <v>5829723</v>
      </c>
      <c r="J35" s="46">
        <v>13954980</v>
      </c>
      <c r="K35" s="46">
        <v>0</v>
      </c>
      <c r="L35" s="46">
        <v>0</v>
      </c>
      <c r="M35" s="46">
        <v>0</v>
      </c>
      <c r="N35" s="46">
        <f t="shared" si="10"/>
        <v>105000244</v>
      </c>
      <c r="O35" s="47">
        <f t="shared" si="1"/>
        <v>359.83633995887595</v>
      </c>
      <c r="P35" s="9"/>
    </row>
    <row r="36" spans="1:119" ht="15.75" thickBot="1">
      <c r="A36" s="12"/>
      <c r="B36" s="44">
        <v>585</v>
      </c>
      <c r="C36" s="20" t="s">
        <v>53</v>
      </c>
      <c r="D36" s="46">
        <v>0</v>
      </c>
      <c r="E36" s="46">
        <v>57184076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57184076</v>
      </c>
      <c r="O36" s="47">
        <f t="shared" si="1"/>
        <v>195.97010281014394</v>
      </c>
      <c r="P36" s="9"/>
    </row>
    <row r="37" spans="1:119" ht="16.5" thickBot="1">
      <c r="A37" s="14" t="s">
        <v>10</v>
      </c>
      <c r="B37" s="23"/>
      <c r="C37" s="22"/>
      <c r="D37" s="15">
        <f>SUM(D5,D13,D18,D24,D27,D30,D34)</f>
        <v>517516871</v>
      </c>
      <c r="E37" s="15">
        <f t="shared" ref="E37:M37" si="12">SUM(E5,E13,E18,E24,E27,E30,E34)</f>
        <v>260221948</v>
      </c>
      <c r="F37" s="15">
        <f t="shared" si="12"/>
        <v>0</v>
      </c>
      <c r="G37" s="15">
        <f t="shared" si="12"/>
        <v>42135926</v>
      </c>
      <c r="H37" s="15">
        <f t="shared" si="12"/>
        <v>0</v>
      </c>
      <c r="I37" s="15">
        <f t="shared" si="12"/>
        <v>266170224</v>
      </c>
      <c r="J37" s="15">
        <f t="shared" si="12"/>
        <v>168763871</v>
      </c>
      <c r="K37" s="15">
        <f t="shared" si="12"/>
        <v>137431048</v>
      </c>
      <c r="L37" s="15">
        <f t="shared" si="12"/>
        <v>0</v>
      </c>
      <c r="M37" s="15">
        <f t="shared" si="12"/>
        <v>3942659</v>
      </c>
      <c r="N37" s="15">
        <f t="shared" si="10"/>
        <v>1396182547</v>
      </c>
      <c r="O37" s="37">
        <f t="shared" si="1"/>
        <v>4784.7242871830022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97</v>
      </c>
      <c r="M39" s="93"/>
      <c r="N39" s="93"/>
      <c r="O39" s="41">
        <v>291800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62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105699616</v>
      </c>
      <c r="E5" s="26">
        <f t="shared" si="0"/>
        <v>79789709</v>
      </c>
      <c r="F5" s="26">
        <f t="shared" si="0"/>
        <v>0</v>
      </c>
      <c r="G5" s="26">
        <f t="shared" si="0"/>
        <v>18192133</v>
      </c>
      <c r="H5" s="26">
        <f t="shared" si="0"/>
        <v>0</v>
      </c>
      <c r="I5" s="26">
        <f t="shared" si="0"/>
        <v>0</v>
      </c>
      <c r="J5" s="26">
        <f t="shared" si="0"/>
        <v>122019393</v>
      </c>
      <c r="K5" s="26">
        <f t="shared" si="0"/>
        <v>113500569</v>
      </c>
      <c r="L5" s="26">
        <f t="shared" si="0"/>
        <v>0</v>
      </c>
      <c r="M5" s="26">
        <f t="shared" si="0"/>
        <v>0</v>
      </c>
      <c r="N5" s="27">
        <f>SUM(D5:M5)</f>
        <v>439201420</v>
      </c>
      <c r="O5" s="32">
        <f t="shared" ref="O5:O35" si="1">(N5/O$37)</f>
        <v>1540.5224851718176</v>
      </c>
      <c r="P5" s="6"/>
    </row>
    <row r="6" spans="1:133">
      <c r="A6" s="12"/>
      <c r="B6" s="44">
        <v>512</v>
      </c>
      <c r="C6" s="20" t="s">
        <v>20</v>
      </c>
      <c r="D6" s="46">
        <v>18687856</v>
      </c>
      <c r="E6" s="46">
        <v>953351</v>
      </c>
      <c r="F6" s="46">
        <v>0</v>
      </c>
      <c r="G6" s="46">
        <v>370619</v>
      </c>
      <c r="H6" s="46">
        <v>0</v>
      </c>
      <c r="I6" s="46">
        <v>0</v>
      </c>
      <c r="J6" s="46">
        <v>62586771</v>
      </c>
      <c r="K6" s="46">
        <v>0</v>
      </c>
      <c r="L6" s="46">
        <v>0</v>
      </c>
      <c r="M6" s="46">
        <v>0</v>
      </c>
      <c r="N6" s="46">
        <f t="shared" ref="N6:N12" si="2">SUM(D6:M6)</f>
        <v>82598597</v>
      </c>
      <c r="O6" s="47">
        <f t="shared" si="1"/>
        <v>289.71899936513279</v>
      </c>
      <c r="P6" s="9"/>
    </row>
    <row r="7" spans="1:133">
      <c r="A7" s="12"/>
      <c r="B7" s="44">
        <v>513</v>
      </c>
      <c r="C7" s="20" t="s">
        <v>21</v>
      </c>
      <c r="D7" s="46">
        <v>13076419</v>
      </c>
      <c r="E7" s="46">
        <v>0</v>
      </c>
      <c r="F7" s="46">
        <v>0</v>
      </c>
      <c r="G7" s="46">
        <v>8767136</v>
      </c>
      <c r="H7" s="46">
        <v>0</v>
      </c>
      <c r="I7" s="46">
        <v>0</v>
      </c>
      <c r="J7" s="46">
        <v>0</v>
      </c>
      <c r="K7" s="46">
        <v>6121184</v>
      </c>
      <c r="L7" s="46">
        <v>0</v>
      </c>
      <c r="M7" s="46">
        <v>0</v>
      </c>
      <c r="N7" s="46">
        <f t="shared" si="2"/>
        <v>27964739</v>
      </c>
      <c r="O7" s="47">
        <f t="shared" si="1"/>
        <v>98.087818617392557</v>
      </c>
      <c r="P7" s="9"/>
    </row>
    <row r="8" spans="1:133">
      <c r="A8" s="12"/>
      <c r="B8" s="44">
        <v>514</v>
      </c>
      <c r="C8" s="20" t="s">
        <v>22</v>
      </c>
      <c r="D8" s="46">
        <v>4917820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4917820</v>
      </c>
      <c r="O8" s="47">
        <f t="shared" si="1"/>
        <v>17.249516834503101</v>
      </c>
      <c r="P8" s="9"/>
    </row>
    <row r="9" spans="1:133">
      <c r="A9" s="12"/>
      <c r="B9" s="44">
        <v>515</v>
      </c>
      <c r="C9" s="20" t="s">
        <v>23</v>
      </c>
      <c r="D9" s="46">
        <v>2761074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2761074</v>
      </c>
      <c r="O9" s="47">
        <f t="shared" si="1"/>
        <v>9.6846148180105853</v>
      </c>
      <c r="P9" s="9"/>
    </row>
    <row r="10" spans="1:133">
      <c r="A10" s="12"/>
      <c r="B10" s="44">
        <v>516</v>
      </c>
      <c r="C10" s="20" t="s">
        <v>74</v>
      </c>
      <c r="D10" s="46">
        <v>14899282</v>
      </c>
      <c r="E10" s="46">
        <v>0</v>
      </c>
      <c r="F10" s="46">
        <v>0</v>
      </c>
      <c r="G10" s="46">
        <v>8415614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23314896</v>
      </c>
      <c r="O10" s="47">
        <f t="shared" si="1"/>
        <v>81.778245451579977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107379385</v>
      </c>
      <c r="L11" s="46">
        <v>0</v>
      </c>
      <c r="M11" s="46">
        <v>0</v>
      </c>
      <c r="N11" s="46">
        <f t="shared" si="2"/>
        <v>107379385</v>
      </c>
      <c r="O11" s="47">
        <f t="shared" si="1"/>
        <v>376.63893945611875</v>
      </c>
      <c r="P11" s="9"/>
    </row>
    <row r="12" spans="1:133">
      <c r="A12" s="12"/>
      <c r="B12" s="44">
        <v>519</v>
      </c>
      <c r="C12" s="20" t="s">
        <v>75</v>
      </c>
      <c r="D12" s="46">
        <v>51357165</v>
      </c>
      <c r="E12" s="46">
        <v>78836358</v>
      </c>
      <c r="F12" s="46">
        <v>0</v>
      </c>
      <c r="G12" s="46">
        <v>638764</v>
      </c>
      <c r="H12" s="46">
        <v>0</v>
      </c>
      <c r="I12" s="46">
        <v>0</v>
      </c>
      <c r="J12" s="46">
        <v>59432622</v>
      </c>
      <c r="K12" s="46">
        <v>0</v>
      </c>
      <c r="L12" s="46">
        <v>0</v>
      </c>
      <c r="M12" s="46">
        <v>0</v>
      </c>
      <c r="N12" s="46">
        <f t="shared" si="2"/>
        <v>190264909</v>
      </c>
      <c r="O12" s="47">
        <f t="shared" si="1"/>
        <v>667.36435062907969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269842142</v>
      </c>
      <c r="E13" s="31">
        <f t="shared" si="3"/>
        <v>33912399</v>
      </c>
      <c r="F13" s="31">
        <f t="shared" si="3"/>
        <v>0</v>
      </c>
      <c r="G13" s="31">
        <f t="shared" si="3"/>
        <v>2633224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306387765</v>
      </c>
      <c r="O13" s="43">
        <f t="shared" si="1"/>
        <v>1074.6714825376448</v>
      </c>
      <c r="P13" s="10"/>
    </row>
    <row r="14" spans="1:133">
      <c r="A14" s="12"/>
      <c r="B14" s="44">
        <v>521</v>
      </c>
      <c r="C14" s="20" t="s">
        <v>27</v>
      </c>
      <c r="D14" s="46">
        <v>153960545</v>
      </c>
      <c r="E14" s="46">
        <v>16947653</v>
      </c>
      <c r="F14" s="46">
        <v>0</v>
      </c>
      <c r="G14" s="46">
        <v>1549556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172457754</v>
      </c>
      <c r="O14" s="47">
        <f t="shared" si="1"/>
        <v>604.90480149000871</v>
      </c>
      <c r="P14" s="9"/>
    </row>
    <row r="15" spans="1:133">
      <c r="A15" s="12"/>
      <c r="B15" s="44">
        <v>522</v>
      </c>
      <c r="C15" s="20" t="s">
        <v>28</v>
      </c>
      <c r="D15" s="46">
        <v>110054541</v>
      </c>
      <c r="E15" s="46">
        <v>172460</v>
      </c>
      <c r="F15" s="46">
        <v>0</v>
      </c>
      <c r="G15" s="46">
        <v>1083668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111310669</v>
      </c>
      <c r="O15" s="47">
        <f t="shared" si="1"/>
        <v>390.42812847467019</v>
      </c>
      <c r="P15" s="9"/>
    </row>
    <row r="16" spans="1:133">
      <c r="A16" s="12"/>
      <c r="B16" s="44">
        <v>524</v>
      </c>
      <c r="C16" s="20" t="s">
        <v>29</v>
      </c>
      <c r="D16" s="46">
        <v>2221857</v>
      </c>
      <c r="E16" s="46">
        <v>16792286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19014143</v>
      </c>
      <c r="O16" s="47">
        <f t="shared" si="1"/>
        <v>66.693124142841612</v>
      </c>
      <c r="P16" s="9"/>
    </row>
    <row r="17" spans="1:16">
      <c r="A17" s="12"/>
      <c r="B17" s="44">
        <v>529</v>
      </c>
      <c r="C17" s="20" t="s">
        <v>30</v>
      </c>
      <c r="D17" s="46">
        <v>3605199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3605199</v>
      </c>
      <c r="O17" s="47">
        <f t="shared" si="1"/>
        <v>12.645428430124273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9554804</v>
      </c>
      <c r="E18" s="31">
        <f t="shared" si="5"/>
        <v>9173604</v>
      </c>
      <c r="F18" s="31">
        <f t="shared" si="5"/>
        <v>0</v>
      </c>
      <c r="G18" s="31">
        <f t="shared" si="5"/>
        <v>13572860</v>
      </c>
      <c r="H18" s="31">
        <f t="shared" si="5"/>
        <v>0</v>
      </c>
      <c r="I18" s="31">
        <f t="shared" si="5"/>
        <v>145342350</v>
      </c>
      <c r="J18" s="31">
        <f t="shared" si="5"/>
        <v>29278229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206921847</v>
      </c>
      <c r="O18" s="43">
        <f t="shared" si="1"/>
        <v>725.78945208506514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30609146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30609146</v>
      </c>
      <c r="O19" s="47">
        <f t="shared" si="1"/>
        <v>107.36321768929389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94857442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94857442</v>
      </c>
      <c r="O20" s="47">
        <f t="shared" si="1"/>
        <v>332.71755425308402</v>
      </c>
      <c r="P20" s="9"/>
    </row>
    <row r="21" spans="1:16">
      <c r="A21" s="12"/>
      <c r="B21" s="44">
        <v>538</v>
      </c>
      <c r="C21" s="20" t="s">
        <v>77</v>
      </c>
      <c r="D21" s="46">
        <v>6710616</v>
      </c>
      <c r="E21" s="46">
        <v>4795395</v>
      </c>
      <c r="F21" s="46">
        <v>0</v>
      </c>
      <c r="G21" s="46">
        <v>2802488</v>
      </c>
      <c r="H21" s="46">
        <v>0</v>
      </c>
      <c r="I21" s="46">
        <v>19875762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34184261</v>
      </c>
      <c r="O21" s="47">
        <f t="shared" si="1"/>
        <v>119.90312487942785</v>
      </c>
      <c r="P21" s="9"/>
    </row>
    <row r="22" spans="1:16">
      <c r="A22" s="12"/>
      <c r="B22" s="44">
        <v>539</v>
      </c>
      <c r="C22" s="20" t="s">
        <v>35</v>
      </c>
      <c r="D22" s="46">
        <v>2844188</v>
      </c>
      <c r="E22" s="46">
        <v>4378209</v>
      </c>
      <c r="F22" s="46">
        <v>0</v>
      </c>
      <c r="G22" s="46">
        <v>10770372</v>
      </c>
      <c r="H22" s="46">
        <v>0</v>
      </c>
      <c r="I22" s="46">
        <v>0</v>
      </c>
      <c r="J22" s="46">
        <v>29278229</v>
      </c>
      <c r="K22" s="46">
        <v>0</v>
      </c>
      <c r="L22" s="46">
        <v>0</v>
      </c>
      <c r="M22" s="46">
        <v>0</v>
      </c>
      <c r="N22" s="46">
        <f t="shared" si="4"/>
        <v>47270998</v>
      </c>
      <c r="O22" s="47">
        <f t="shared" si="1"/>
        <v>165.80555526325944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15983243</v>
      </c>
      <c r="E23" s="31">
        <f t="shared" si="6"/>
        <v>11549142</v>
      </c>
      <c r="F23" s="31">
        <f t="shared" si="6"/>
        <v>0</v>
      </c>
      <c r="G23" s="31">
        <f t="shared" si="6"/>
        <v>823514</v>
      </c>
      <c r="H23" s="31">
        <f t="shared" si="6"/>
        <v>0</v>
      </c>
      <c r="I23" s="31">
        <f t="shared" si="6"/>
        <v>20142939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48498838</v>
      </c>
      <c r="O23" s="43">
        <f t="shared" si="1"/>
        <v>170.11226977295607</v>
      </c>
      <c r="P23" s="10"/>
    </row>
    <row r="24" spans="1:16">
      <c r="A24" s="12"/>
      <c r="B24" s="44">
        <v>541</v>
      </c>
      <c r="C24" s="20" t="s">
        <v>78</v>
      </c>
      <c r="D24" s="46">
        <v>15965578</v>
      </c>
      <c r="E24" s="46">
        <v>11549142</v>
      </c>
      <c r="F24" s="46">
        <v>0</v>
      </c>
      <c r="G24" s="46">
        <v>823514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28338234</v>
      </c>
      <c r="O24" s="47">
        <f t="shared" si="1"/>
        <v>99.397872318036889</v>
      </c>
      <c r="P24" s="9"/>
    </row>
    <row r="25" spans="1:16">
      <c r="A25" s="12"/>
      <c r="B25" s="44">
        <v>545</v>
      </c>
      <c r="C25" s="20" t="s">
        <v>39</v>
      </c>
      <c r="D25" s="46">
        <v>17665</v>
      </c>
      <c r="E25" s="46">
        <v>0</v>
      </c>
      <c r="F25" s="46">
        <v>0</v>
      </c>
      <c r="G25" s="46">
        <v>0</v>
      </c>
      <c r="H25" s="46">
        <v>0</v>
      </c>
      <c r="I25" s="46">
        <v>20142939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20160604</v>
      </c>
      <c r="O25" s="47">
        <f t="shared" si="1"/>
        <v>70.714397454919165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5298222</v>
      </c>
      <c r="E26" s="31">
        <f t="shared" si="8"/>
        <v>36831089</v>
      </c>
      <c r="F26" s="31">
        <f t="shared" si="8"/>
        <v>0</v>
      </c>
      <c r="G26" s="31">
        <f t="shared" si="8"/>
        <v>384394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3805563</v>
      </c>
      <c r="N26" s="31">
        <f t="shared" si="7"/>
        <v>46319268</v>
      </c>
      <c r="O26" s="43">
        <f t="shared" si="1"/>
        <v>162.46731135500301</v>
      </c>
      <c r="P26" s="10"/>
    </row>
    <row r="27" spans="1:16">
      <c r="A27" s="13"/>
      <c r="B27" s="45">
        <v>552</v>
      </c>
      <c r="C27" s="21" t="s">
        <v>43</v>
      </c>
      <c r="D27" s="46">
        <v>4442317</v>
      </c>
      <c r="E27" s="46">
        <v>29162949</v>
      </c>
      <c r="F27" s="46">
        <v>0</v>
      </c>
      <c r="G27" s="46">
        <v>384394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3805563</v>
      </c>
      <c r="N27" s="46">
        <f t="shared" si="7"/>
        <v>37795223</v>
      </c>
      <c r="O27" s="47">
        <f t="shared" si="1"/>
        <v>132.5687673404677</v>
      </c>
      <c r="P27" s="9"/>
    </row>
    <row r="28" spans="1:16">
      <c r="A28" s="13"/>
      <c r="B28" s="45">
        <v>554</v>
      </c>
      <c r="C28" s="21" t="s">
        <v>44</v>
      </c>
      <c r="D28" s="46">
        <v>855905</v>
      </c>
      <c r="E28" s="46">
        <v>7668140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8524045</v>
      </c>
      <c r="O28" s="47">
        <f t="shared" si="1"/>
        <v>29.8985440145353</v>
      </c>
      <c r="P28" s="9"/>
    </row>
    <row r="29" spans="1:16" ht="15.75">
      <c r="A29" s="28" t="s">
        <v>48</v>
      </c>
      <c r="B29" s="29"/>
      <c r="C29" s="30"/>
      <c r="D29" s="31">
        <f t="shared" ref="D29:M29" si="9">SUM(D30:D32)</f>
        <v>37556700</v>
      </c>
      <c r="E29" s="31">
        <f t="shared" si="9"/>
        <v>4650908</v>
      </c>
      <c r="F29" s="31">
        <f t="shared" si="9"/>
        <v>0</v>
      </c>
      <c r="G29" s="31">
        <f t="shared" si="9"/>
        <v>3726121</v>
      </c>
      <c r="H29" s="31">
        <f t="shared" si="9"/>
        <v>0</v>
      </c>
      <c r="I29" s="31">
        <f t="shared" si="9"/>
        <v>79009911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124943640</v>
      </c>
      <c r="O29" s="43">
        <f t="shared" si="1"/>
        <v>438.24650384603245</v>
      </c>
      <c r="P29" s="9"/>
    </row>
    <row r="30" spans="1:16">
      <c r="A30" s="12"/>
      <c r="B30" s="44">
        <v>572</v>
      </c>
      <c r="C30" s="20" t="s">
        <v>80</v>
      </c>
      <c r="D30" s="46">
        <v>34751556</v>
      </c>
      <c r="E30" s="46">
        <v>1690786</v>
      </c>
      <c r="F30" s="46">
        <v>0</v>
      </c>
      <c r="G30" s="46">
        <v>2786171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39228513</v>
      </c>
      <c r="O30" s="47">
        <f t="shared" si="1"/>
        <v>137.5961087201288</v>
      </c>
      <c r="P30" s="9"/>
    </row>
    <row r="31" spans="1:16">
      <c r="A31" s="12"/>
      <c r="B31" s="44">
        <v>573</v>
      </c>
      <c r="C31" s="20" t="s">
        <v>50</v>
      </c>
      <c r="D31" s="46">
        <v>539730</v>
      </c>
      <c r="E31" s="46">
        <v>2960122</v>
      </c>
      <c r="F31" s="46">
        <v>0</v>
      </c>
      <c r="G31" s="46">
        <v>9000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3508852</v>
      </c>
      <c r="O31" s="47">
        <f t="shared" si="1"/>
        <v>12.307486171470261</v>
      </c>
      <c r="P31" s="9"/>
    </row>
    <row r="32" spans="1:16">
      <c r="A32" s="12"/>
      <c r="B32" s="44">
        <v>575</v>
      </c>
      <c r="C32" s="20" t="s">
        <v>81</v>
      </c>
      <c r="D32" s="46">
        <v>2265414</v>
      </c>
      <c r="E32" s="46">
        <v>0</v>
      </c>
      <c r="F32" s="46">
        <v>0</v>
      </c>
      <c r="G32" s="46">
        <v>930950</v>
      </c>
      <c r="H32" s="46">
        <v>0</v>
      </c>
      <c r="I32" s="46">
        <v>79009911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82206275</v>
      </c>
      <c r="O32" s="47">
        <f t="shared" si="1"/>
        <v>288.34290895443337</v>
      </c>
      <c r="P32" s="9"/>
    </row>
    <row r="33" spans="1:119" ht="15.75">
      <c r="A33" s="28" t="s">
        <v>82</v>
      </c>
      <c r="B33" s="29"/>
      <c r="C33" s="30"/>
      <c r="D33" s="31">
        <f t="shared" ref="D33:M33" si="11">SUM(D34:D34)</f>
        <v>43099816</v>
      </c>
      <c r="E33" s="31">
        <f t="shared" si="11"/>
        <v>30759169</v>
      </c>
      <c r="F33" s="31">
        <f t="shared" si="11"/>
        <v>0</v>
      </c>
      <c r="G33" s="31">
        <f t="shared" si="11"/>
        <v>1266226</v>
      </c>
      <c r="H33" s="31">
        <f t="shared" si="11"/>
        <v>0</v>
      </c>
      <c r="I33" s="31">
        <f t="shared" si="11"/>
        <v>8449289</v>
      </c>
      <c r="J33" s="31">
        <f t="shared" si="11"/>
        <v>579380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84153880</v>
      </c>
      <c r="O33" s="43">
        <f t="shared" si="1"/>
        <v>295.17423772093201</v>
      </c>
      <c r="P33" s="9"/>
    </row>
    <row r="34" spans="1:119" ht="15.75" thickBot="1">
      <c r="A34" s="12"/>
      <c r="B34" s="44">
        <v>581</v>
      </c>
      <c r="C34" s="20" t="s">
        <v>83</v>
      </c>
      <c r="D34" s="46">
        <v>43099816</v>
      </c>
      <c r="E34" s="46">
        <v>30759169</v>
      </c>
      <c r="F34" s="46">
        <v>0</v>
      </c>
      <c r="G34" s="46">
        <v>1266226</v>
      </c>
      <c r="H34" s="46">
        <v>0</v>
      </c>
      <c r="I34" s="46">
        <v>8449289</v>
      </c>
      <c r="J34" s="46">
        <v>579380</v>
      </c>
      <c r="K34" s="46">
        <v>0</v>
      </c>
      <c r="L34" s="46">
        <v>0</v>
      </c>
      <c r="M34" s="46">
        <v>0</v>
      </c>
      <c r="N34" s="46">
        <f t="shared" si="10"/>
        <v>84153880</v>
      </c>
      <c r="O34" s="47">
        <f t="shared" si="1"/>
        <v>295.17423772093201</v>
      </c>
      <c r="P34" s="9"/>
    </row>
    <row r="35" spans="1:119" ht="16.5" thickBot="1">
      <c r="A35" s="14" t="s">
        <v>10</v>
      </c>
      <c r="B35" s="23"/>
      <c r="C35" s="22"/>
      <c r="D35" s="15">
        <f>SUM(D5,D13,D18,D23,D26,D29,D33)</f>
        <v>487034543</v>
      </c>
      <c r="E35" s="15">
        <f t="shared" ref="E35:M35" si="12">SUM(E5,E13,E18,E23,E26,E29,E33)</f>
        <v>206666020</v>
      </c>
      <c r="F35" s="15">
        <f t="shared" si="12"/>
        <v>0</v>
      </c>
      <c r="G35" s="15">
        <f t="shared" si="12"/>
        <v>40598472</v>
      </c>
      <c r="H35" s="15">
        <f t="shared" si="12"/>
        <v>0</v>
      </c>
      <c r="I35" s="15">
        <f t="shared" si="12"/>
        <v>252944489</v>
      </c>
      <c r="J35" s="15">
        <f t="shared" si="12"/>
        <v>151877002</v>
      </c>
      <c r="K35" s="15">
        <f t="shared" si="12"/>
        <v>113500569</v>
      </c>
      <c r="L35" s="15">
        <f t="shared" si="12"/>
        <v>0</v>
      </c>
      <c r="M35" s="15">
        <f t="shared" si="12"/>
        <v>3805563</v>
      </c>
      <c r="N35" s="15">
        <f t="shared" si="10"/>
        <v>1256426658</v>
      </c>
      <c r="O35" s="37">
        <f t="shared" si="1"/>
        <v>4406.9837424894513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94</v>
      </c>
      <c r="M37" s="93"/>
      <c r="N37" s="93"/>
      <c r="O37" s="41">
        <v>285099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62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95317295</v>
      </c>
      <c r="E5" s="26">
        <f t="shared" si="0"/>
        <v>22605615</v>
      </c>
      <c r="F5" s="26">
        <f t="shared" si="0"/>
        <v>0</v>
      </c>
      <c r="G5" s="26">
        <f t="shared" si="0"/>
        <v>6979320</v>
      </c>
      <c r="H5" s="26">
        <f t="shared" si="0"/>
        <v>0</v>
      </c>
      <c r="I5" s="26">
        <f t="shared" si="0"/>
        <v>0</v>
      </c>
      <c r="J5" s="26">
        <f t="shared" si="0"/>
        <v>106198057</v>
      </c>
      <c r="K5" s="26">
        <f t="shared" si="0"/>
        <v>114855686</v>
      </c>
      <c r="L5" s="26">
        <f t="shared" si="0"/>
        <v>0</v>
      </c>
      <c r="M5" s="26">
        <f t="shared" si="0"/>
        <v>0</v>
      </c>
      <c r="N5" s="27">
        <f>SUM(D5:M5)</f>
        <v>345955973</v>
      </c>
      <c r="O5" s="32">
        <f t="shared" ref="O5:O35" si="1">(N5/O$37)</f>
        <v>1236.4888290819154</v>
      </c>
      <c r="P5" s="6"/>
    </row>
    <row r="6" spans="1:133">
      <c r="A6" s="12"/>
      <c r="B6" s="44">
        <v>512</v>
      </c>
      <c r="C6" s="20" t="s">
        <v>20</v>
      </c>
      <c r="D6" s="46">
        <v>17182945</v>
      </c>
      <c r="E6" s="46">
        <v>911424</v>
      </c>
      <c r="F6" s="46">
        <v>0</v>
      </c>
      <c r="G6" s="46">
        <v>266128</v>
      </c>
      <c r="H6" s="46">
        <v>0</v>
      </c>
      <c r="I6" s="46">
        <v>0</v>
      </c>
      <c r="J6" s="46">
        <v>60680598</v>
      </c>
      <c r="K6" s="46">
        <v>0</v>
      </c>
      <c r="L6" s="46">
        <v>0</v>
      </c>
      <c r="M6" s="46">
        <v>0</v>
      </c>
      <c r="N6" s="46">
        <f t="shared" ref="N6:N12" si="2">SUM(D6:M6)</f>
        <v>79041095</v>
      </c>
      <c r="O6" s="47">
        <f t="shared" si="1"/>
        <v>282.50251082065415</v>
      </c>
      <c r="P6" s="9"/>
    </row>
    <row r="7" spans="1:133">
      <c r="A7" s="12"/>
      <c r="B7" s="44">
        <v>513</v>
      </c>
      <c r="C7" s="20" t="s">
        <v>21</v>
      </c>
      <c r="D7" s="46">
        <v>12770312</v>
      </c>
      <c r="E7" s="46">
        <v>0</v>
      </c>
      <c r="F7" s="46">
        <v>0</v>
      </c>
      <c r="G7" s="46">
        <v>4499904</v>
      </c>
      <c r="H7" s="46">
        <v>0</v>
      </c>
      <c r="I7" s="46">
        <v>0</v>
      </c>
      <c r="J7" s="46">
        <v>0</v>
      </c>
      <c r="K7" s="46">
        <v>5011288</v>
      </c>
      <c r="L7" s="46">
        <v>0</v>
      </c>
      <c r="M7" s="46">
        <v>0</v>
      </c>
      <c r="N7" s="46">
        <f t="shared" si="2"/>
        <v>22281504</v>
      </c>
      <c r="O7" s="47">
        <f t="shared" si="1"/>
        <v>79.636812026205462</v>
      </c>
      <c r="P7" s="9"/>
    </row>
    <row r="8" spans="1:133">
      <c r="A8" s="12"/>
      <c r="B8" s="44">
        <v>514</v>
      </c>
      <c r="C8" s="20" t="s">
        <v>22</v>
      </c>
      <c r="D8" s="46">
        <v>5219655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5219655</v>
      </c>
      <c r="O8" s="47">
        <f t="shared" si="1"/>
        <v>18.655683389983167</v>
      </c>
      <c r="P8" s="9"/>
    </row>
    <row r="9" spans="1:133">
      <c r="A9" s="12"/>
      <c r="B9" s="44">
        <v>515</v>
      </c>
      <c r="C9" s="20" t="s">
        <v>23</v>
      </c>
      <c r="D9" s="46">
        <v>2723360</v>
      </c>
      <c r="E9" s="46">
        <v>20768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2744128</v>
      </c>
      <c r="O9" s="47">
        <f t="shared" si="1"/>
        <v>9.8078480569286146</v>
      </c>
      <c r="P9" s="9"/>
    </row>
    <row r="10" spans="1:133">
      <c r="A10" s="12"/>
      <c r="B10" s="44">
        <v>516</v>
      </c>
      <c r="C10" s="20" t="s">
        <v>74</v>
      </c>
      <c r="D10" s="46">
        <v>13928138</v>
      </c>
      <c r="E10" s="46">
        <v>0</v>
      </c>
      <c r="F10" s="46">
        <v>0</v>
      </c>
      <c r="G10" s="46">
        <v>2213288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16141426</v>
      </c>
      <c r="O10" s="47">
        <f t="shared" si="1"/>
        <v>57.691424609259123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109844398</v>
      </c>
      <c r="L11" s="46">
        <v>0</v>
      </c>
      <c r="M11" s="46">
        <v>0</v>
      </c>
      <c r="N11" s="46">
        <f t="shared" si="2"/>
        <v>109844398</v>
      </c>
      <c r="O11" s="47">
        <f t="shared" si="1"/>
        <v>392.59727151532047</v>
      </c>
      <c r="P11" s="9"/>
    </row>
    <row r="12" spans="1:133">
      <c r="A12" s="12"/>
      <c r="B12" s="44">
        <v>519</v>
      </c>
      <c r="C12" s="20" t="s">
        <v>75</v>
      </c>
      <c r="D12" s="46">
        <v>43492885</v>
      </c>
      <c r="E12" s="46">
        <v>21673423</v>
      </c>
      <c r="F12" s="46">
        <v>0</v>
      </c>
      <c r="G12" s="46">
        <v>0</v>
      </c>
      <c r="H12" s="46">
        <v>0</v>
      </c>
      <c r="I12" s="46">
        <v>0</v>
      </c>
      <c r="J12" s="46">
        <v>45517459</v>
      </c>
      <c r="K12" s="46">
        <v>0</v>
      </c>
      <c r="L12" s="46">
        <v>0</v>
      </c>
      <c r="M12" s="46">
        <v>0</v>
      </c>
      <c r="N12" s="46">
        <f t="shared" si="2"/>
        <v>110683767</v>
      </c>
      <c r="O12" s="47">
        <f t="shared" si="1"/>
        <v>395.59727866356434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260824968</v>
      </c>
      <c r="E13" s="31">
        <f t="shared" si="3"/>
        <v>28776852</v>
      </c>
      <c r="F13" s="31">
        <f t="shared" si="3"/>
        <v>0</v>
      </c>
      <c r="G13" s="31">
        <f t="shared" si="3"/>
        <v>2866761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292468581</v>
      </c>
      <c r="O13" s="43">
        <f t="shared" si="1"/>
        <v>1045.3183684848225</v>
      </c>
      <c r="P13" s="10"/>
    </row>
    <row r="14" spans="1:133">
      <c r="A14" s="12"/>
      <c r="B14" s="44">
        <v>521</v>
      </c>
      <c r="C14" s="20" t="s">
        <v>27</v>
      </c>
      <c r="D14" s="46">
        <v>143059058</v>
      </c>
      <c r="E14" s="46">
        <v>16495899</v>
      </c>
      <c r="F14" s="46">
        <v>0</v>
      </c>
      <c r="G14" s="46">
        <v>847800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160402757</v>
      </c>
      <c r="O14" s="47">
        <f t="shared" si="1"/>
        <v>573.29901104046269</v>
      </c>
      <c r="P14" s="9"/>
    </row>
    <row r="15" spans="1:133">
      <c r="A15" s="12"/>
      <c r="B15" s="44">
        <v>522</v>
      </c>
      <c r="C15" s="20" t="s">
        <v>28</v>
      </c>
      <c r="D15" s="46">
        <v>112664473</v>
      </c>
      <c r="E15" s="46">
        <v>228838</v>
      </c>
      <c r="F15" s="46">
        <v>0</v>
      </c>
      <c r="G15" s="46">
        <v>2018961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114912272</v>
      </c>
      <c r="O15" s="47">
        <f t="shared" si="1"/>
        <v>410.71047110501127</v>
      </c>
      <c r="P15" s="9"/>
    </row>
    <row r="16" spans="1:133">
      <c r="A16" s="12"/>
      <c r="B16" s="44">
        <v>524</v>
      </c>
      <c r="C16" s="20" t="s">
        <v>29</v>
      </c>
      <c r="D16" s="46">
        <v>2002873</v>
      </c>
      <c r="E16" s="46">
        <v>12052115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14054988</v>
      </c>
      <c r="O16" s="47">
        <f t="shared" si="1"/>
        <v>50.234240802890753</v>
      </c>
      <c r="P16" s="9"/>
    </row>
    <row r="17" spans="1:16">
      <c r="A17" s="12"/>
      <c r="B17" s="44">
        <v>529</v>
      </c>
      <c r="C17" s="20" t="s">
        <v>30</v>
      </c>
      <c r="D17" s="46">
        <v>3098564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3098564</v>
      </c>
      <c r="O17" s="47">
        <f t="shared" si="1"/>
        <v>11.074645536457831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9365804</v>
      </c>
      <c r="E18" s="31">
        <f t="shared" si="5"/>
        <v>7597010</v>
      </c>
      <c r="F18" s="31">
        <f t="shared" si="5"/>
        <v>0</v>
      </c>
      <c r="G18" s="31">
        <f t="shared" si="5"/>
        <v>29875702</v>
      </c>
      <c r="H18" s="31">
        <f t="shared" si="5"/>
        <v>0</v>
      </c>
      <c r="I18" s="31">
        <f t="shared" si="5"/>
        <v>145106165</v>
      </c>
      <c r="J18" s="31">
        <f t="shared" si="5"/>
        <v>27258663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219203344</v>
      </c>
      <c r="O18" s="43">
        <f t="shared" si="1"/>
        <v>783.45947839264591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31377426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31377426</v>
      </c>
      <c r="O19" s="47">
        <f t="shared" si="1"/>
        <v>112.14674629810321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92407254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92407254</v>
      </c>
      <c r="O20" s="47">
        <f t="shared" si="1"/>
        <v>330.27479279028125</v>
      </c>
      <c r="P20" s="9"/>
    </row>
    <row r="21" spans="1:16">
      <c r="A21" s="12"/>
      <c r="B21" s="44">
        <v>538</v>
      </c>
      <c r="C21" s="20" t="s">
        <v>77</v>
      </c>
      <c r="D21" s="46">
        <v>6740393</v>
      </c>
      <c r="E21" s="46">
        <v>2630872</v>
      </c>
      <c r="F21" s="46">
        <v>0</v>
      </c>
      <c r="G21" s="46">
        <v>3335465</v>
      </c>
      <c r="H21" s="46">
        <v>0</v>
      </c>
      <c r="I21" s="46">
        <v>21321485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34028215</v>
      </c>
      <c r="O21" s="47">
        <f t="shared" si="1"/>
        <v>121.62098938843199</v>
      </c>
      <c r="P21" s="9"/>
    </row>
    <row r="22" spans="1:16">
      <c r="A22" s="12"/>
      <c r="B22" s="44">
        <v>539</v>
      </c>
      <c r="C22" s="20" t="s">
        <v>35</v>
      </c>
      <c r="D22" s="46">
        <v>2625411</v>
      </c>
      <c r="E22" s="46">
        <v>4966138</v>
      </c>
      <c r="F22" s="46">
        <v>0</v>
      </c>
      <c r="G22" s="46">
        <v>26540237</v>
      </c>
      <c r="H22" s="46">
        <v>0</v>
      </c>
      <c r="I22" s="46">
        <v>0</v>
      </c>
      <c r="J22" s="46">
        <v>27258663</v>
      </c>
      <c r="K22" s="46">
        <v>0</v>
      </c>
      <c r="L22" s="46">
        <v>0</v>
      </c>
      <c r="M22" s="46">
        <v>0</v>
      </c>
      <c r="N22" s="46">
        <f t="shared" si="4"/>
        <v>61390449</v>
      </c>
      <c r="O22" s="47">
        <f t="shared" si="1"/>
        <v>219.41694991582943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14096536</v>
      </c>
      <c r="E23" s="31">
        <f t="shared" si="6"/>
        <v>12832698</v>
      </c>
      <c r="F23" s="31">
        <f t="shared" si="6"/>
        <v>0</v>
      </c>
      <c r="G23" s="31">
        <f t="shared" si="6"/>
        <v>504596</v>
      </c>
      <c r="H23" s="31">
        <f t="shared" si="6"/>
        <v>0</v>
      </c>
      <c r="I23" s="31">
        <f t="shared" si="6"/>
        <v>16661649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44095479</v>
      </c>
      <c r="O23" s="43">
        <f t="shared" si="1"/>
        <v>157.60261840172416</v>
      </c>
      <c r="P23" s="10"/>
    </row>
    <row r="24" spans="1:16">
      <c r="A24" s="12"/>
      <c r="B24" s="44">
        <v>541</v>
      </c>
      <c r="C24" s="20" t="s">
        <v>78</v>
      </c>
      <c r="D24" s="46">
        <v>14094547</v>
      </c>
      <c r="E24" s="46">
        <v>12832698</v>
      </c>
      <c r="F24" s="46">
        <v>0</v>
      </c>
      <c r="G24" s="46">
        <v>504596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27431841</v>
      </c>
      <c r="O24" s="47">
        <f t="shared" si="1"/>
        <v>98.044744432411562</v>
      </c>
      <c r="P24" s="9"/>
    </row>
    <row r="25" spans="1:16">
      <c r="A25" s="12"/>
      <c r="B25" s="44">
        <v>545</v>
      </c>
      <c r="C25" s="20" t="s">
        <v>39</v>
      </c>
      <c r="D25" s="46">
        <v>1989</v>
      </c>
      <c r="E25" s="46">
        <v>0</v>
      </c>
      <c r="F25" s="46">
        <v>0</v>
      </c>
      <c r="G25" s="46">
        <v>0</v>
      </c>
      <c r="H25" s="46">
        <v>0</v>
      </c>
      <c r="I25" s="46">
        <v>16661649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16663638</v>
      </c>
      <c r="O25" s="47">
        <f t="shared" si="1"/>
        <v>59.557873969312588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5124869</v>
      </c>
      <c r="E26" s="31">
        <f t="shared" si="8"/>
        <v>27377208</v>
      </c>
      <c r="F26" s="31">
        <f t="shared" si="8"/>
        <v>0</v>
      </c>
      <c r="G26" s="31">
        <f t="shared" si="8"/>
        <v>981890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3577980</v>
      </c>
      <c r="N26" s="31">
        <f t="shared" si="7"/>
        <v>37061947</v>
      </c>
      <c r="O26" s="43">
        <f t="shared" si="1"/>
        <v>132.46391745207995</v>
      </c>
      <c r="P26" s="10"/>
    </row>
    <row r="27" spans="1:16">
      <c r="A27" s="13"/>
      <c r="B27" s="45">
        <v>552</v>
      </c>
      <c r="C27" s="21" t="s">
        <v>43</v>
      </c>
      <c r="D27" s="46">
        <v>4292965</v>
      </c>
      <c r="E27" s="46">
        <v>19621340</v>
      </c>
      <c r="F27" s="46">
        <v>0</v>
      </c>
      <c r="G27" s="46">
        <v>981890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3577980</v>
      </c>
      <c r="N27" s="46">
        <f t="shared" si="7"/>
        <v>28474175</v>
      </c>
      <c r="O27" s="47">
        <f t="shared" si="1"/>
        <v>101.77017323768983</v>
      </c>
      <c r="P27" s="9"/>
    </row>
    <row r="28" spans="1:16">
      <c r="A28" s="13"/>
      <c r="B28" s="45">
        <v>554</v>
      </c>
      <c r="C28" s="21" t="s">
        <v>44</v>
      </c>
      <c r="D28" s="46">
        <v>831904</v>
      </c>
      <c r="E28" s="46">
        <v>7755868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8587772</v>
      </c>
      <c r="O28" s="47">
        <f t="shared" si="1"/>
        <v>30.693744214390129</v>
      </c>
      <c r="P28" s="9"/>
    </row>
    <row r="29" spans="1:16" ht="15.75">
      <c r="A29" s="28" t="s">
        <v>48</v>
      </c>
      <c r="B29" s="29"/>
      <c r="C29" s="30"/>
      <c r="D29" s="31">
        <f t="shared" ref="D29:M29" si="9">SUM(D30:D32)</f>
        <v>37565933</v>
      </c>
      <c r="E29" s="31">
        <f t="shared" si="9"/>
        <v>4843092</v>
      </c>
      <c r="F29" s="31">
        <f t="shared" si="9"/>
        <v>0</v>
      </c>
      <c r="G29" s="31">
        <f t="shared" si="9"/>
        <v>2666026</v>
      </c>
      <c r="H29" s="31">
        <f t="shared" si="9"/>
        <v>0</v>
      </c>
      <c r="I29" s="31">
        <f t="shared" si="9"/>
        <v>95297724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140372775</v>
      </c>
      <c r="O29" s="43">
        <f t="shared" si="1"/>
        <v>501.7094131649207</v>
      </c>
      <c r="P29" s="9"/>
    </row>
    <row r="30" spans="1:16">
      <c r="A30" s="12"/>
      <c r="B30" s="44">
        <v>572</v>
      </c>
      <c r="C30" s="20" t="s">
        <v>80</v>
      </c>
      <c r="D30" s="46">
        <v>33933081</v>
      </c>
      <c r="E30" s="46">
        <v>1915035</v>
      </c>
      <c r="F30" s="46">
        <v>0</v>
      </c>
      <c r="G30" s="46">
        <v>1863662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37711778</v>
      </c>
      <c r="O30" s="47">
        <f t="shared" si="1"/>
        <v>134.78649267841124</v>
      </c>
      <c r="P30" s="9"/>
    </row>
    <row r="31" spans="1:16">
      <c r="A31" s="12"/>
      <c r="B31" s="44">
        <v>573</v>
      </c>
      <c r="C31" s="20" t="s">
        <v>50</v>
      </c>
      <c r="D31" s="46">
        <v>698369</v>
      </c>
      <c r="E31" s="46">
        <v>2928057</v>
      </c>
      <c r="F31" s="46">
        <v>0</v>
      </c>
      <c r="G31" s="46">
        <v>6000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3632426</v>
      </c>
      <c r="O31" s="47">
        <f t="shared" si="1"/>
        <v>12.982733416967786</v>
      </c>
      <c r="P31" s="9"/>
    </row>
    <row r="32" spans="1:16">
      <c r="A32" s="12"/>
      <c r="B32" s="44">
        <v>575</v>
      </c>
      <c r="C32" s="20" t="s">
        <v>81</v>
      </c>
      <c r="D32" s="46">
        <v>2934483</v>
      </c>
      <c r="E32" s="46">
        <v>0</v>
      </c>
      <c r="F32" s="46">
        <v>0</v>
      </c>
      <c r="G32" s="46">
        <v>796364</v>
      </c>
      <c r="H32" s="46">
        <v>0</v>
      </c>
      <c r="I32" s="46">
        <v>95297724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99028571</v>
      </c>
      <c r="O32" s="47">
        <f t="shared" si="1"/>
        <v>353.94018706954171</v>
      </c>
      <c r="P32" s="9"/>
    </row>
    <row r="33" spans="1:119" ht="15.75">
      <c r="A33" s="28" t="s">
        <v>82</v>
      </c>
      <c r="B33" s="29"/>
      <c r="C33" s="30"/>
      <c r="D33" s="31">
        <f t="shared" ref="D33:M33" si="11">SUM(D34:D34)</f>
        <v>36043135</v>
      </c>
      <c r="E33" s="31">
        <f t="shared" si="11"/>
        <v>34184932</v>
      </c>
      <c r="F33" s="31">
        <f t="shared" si="11"/>
        <v>0</v>
      </c>
      <c r="G33" s="31">
        <f t="shared" si="11"/>
        <v>648791</v>
      </c>
      <c r="H33" s="31">
        <f t="shared" si="11"/>
        <v>0</v>
      </c>
      <c r="I33" s="31">
        <f t="shared" si="11"/>
        <v>32927921</v>
      </c>
      <c r="J33" s="31">
        <f t="shared" si="11"/>
        <v>1038471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104843250</v>
      </c>
      <c r="O33" s="43">
        <f t="shared" si="1"/>
        <v>374.72255878537038</v>
      </c>
      <c r="P33" s="9"/>
    </row>
    <row r="34" spans="1:119" ht="15.75" thickBot="1">
      <c r="A34" s="12"/>
      <c r="B34" s="44">
        <v>581</v>
      </c>
      <c r="C34" s="20" t="s">
        <v>83</v>
      </c>
      <c r="D34" s="46">
        <v>36043135</v>
      </c>
      <c r="E34" s="46">
        <v>34184932</v>
      </c>
      <c r="F34" s="46">
        <v>0</v>
      </c>
      <c r="G34" s="46">
        <v>648791</v>
      </c>
      <c r="H34" s="46">
        <v>0</v>
      </c>
      <c r="I34" s="46">
        <v>32927921</v>
      </c>
      <c r="J34" s="46">
        <v>1038471</v>
      </c>
      <c r="K34" s="46">
        <v>0</v>
      </c>
      <c r="L34" s="46">
        <v>0</v>
      </c>
      <c r="M34" s="46">
        <v>0</v>
      </c>
      <c r="N34" s="46">
        <f t="shared" si="10"/>
        <v>104843250</v>
      </c>
      <c r="O34" s="47">
        <f t="shared" si="1"/>
        <v>374.72255878537038</v>
      </c>
      <c r="P34" s="9"/>
    </row>
    <row r="35" spans="1:119" ht="16.5" thickBot="1">
      <c r="A35" s="14" t="s">
        <v>10</v>
      </c>
      <c r="B35" s="23"/>
      <c r="C35" s="22"/>
      <c r="D35" s="15">
        <f>SUM(D5,D13,D18,D23,D26,D29,D33)</f>
        <v>458338540</v>
      </c>
      <c r="E35" s="15">
        <f t="shared" ref="E35:M35" si="12">SUM(E5,E13,E18,E23,E26,E29,E33)</f>
        <v>138217407</v>
      </c>
      <c r="F35" s="15">
        <f t="shared" si="12"/>
        <v>0</v>
      </c>
      <c r="G35" s="15">
        <f t="shared" si="12"/>
        <v>44523086</v>
      </c>
      <c r="H35" s="15">
        <f t="shared" si="12"/>
        <v>0</v>
      </c>
      <c r="I35" s="15">
        <f t="shared" si="12"/>
        <v>289993459</v>
      </c>
      <c r="J35" s="15">
        <f t="shared" si="12"/>
        <v>134495191</v>
      </c>
      <c r="K35" s="15">
        <f t="shared" si="12"/>
        <v>114855686</v>
      </c>
      <c r="L35" s="15">
        <f t="shared" si="12"/>
        <v>0</v>
      </c>
      <c r="M35" s="15">
        <f t="shared" si="12"/>
        <v>3577980</v>
      </c>
      <c r="N35" s="15">
        <f t="shared" si="10"/>
        <v>1184001349</v>
      </c>
      <c r="O35" s="37">
        <f t="shared" si="1"/>
        <v>4231.7651837634785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92</v>
      </c>
      <c r="M37" s="93"/>
      <c r="N37" s="93"/>
      <c r="O37" s="41">
        <v>279789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62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83944770</v>
      </c>
      <c r="E5" s="26">
        <f t="shared" si="0"/>
        <v>30814636</v>
      </c>
      <c r="F5" s="26">
        <f t="shared" si="0"/>
        <v>0</v>
      </c>
      <c r="G5" s="26">
        <f t="shared" si="0"/>
        <v>8720813</v>
      </c>
      <c r="H5" s="26">
        <f t="shared" si="0"/>
        <v>0</v>
      </c>
      <c r="I5" s="26">
        <f t="shared" si="0"/>
        <v>0</v>
      </c>
      <c r="J5" s="26">
        <f t="shared" si="0"/>
        <v>101545226</v>
      </c>
      <c r="K5" s="26">
        <f t="shared" si="0"/>
        <v>107089749</v>
      </c>
      <c r="L5" s="26">
        <f t="shared" si="0"/>
        <v>0</v>
      </c>
      <c r="M5" s="26">
        <f t="shared" si="0"/>
        <v>0</v>
      </c>
      <c r="N5" s="27">
        <f>SUM(D5:M5)</f>
        <v>332115194</v>
      </c>
      <c r="O5" s="32">
        <f t="shared" ref="O5:O35" si="1">(N5/O$37)</f>
        <v>1222.1260340310282</v>
      </c>
      <c r="P5" s="6"/>
    </row>
    <row r="6" spans="1:133">
      <c r="A6" s="12"/>
      <c r="B6" s="44">
        <v>512</v>
      </c>
      <c r="C6" s="20" t="s">
        <v>20</v>
      </c>
      <c r="D6" s="46">
        <v>16291653</v>
      </c>
      <c r="E6" s="46">
        <v>1089469</v>
      </c>
      <c r="F6" s="46">
        <v>0</v>
      </c>
      <c r="G6" s="46">
        <v>104603</v>
      </c>
      <c r="H6" s="46">
        <v>0</v>
      </c>
      <c r="I6" s="46">
        <v>0</v>
      </c>
      <c r="J6" s="46">
        <v>54676646</v>
      </c>
      <c r="K6" s="46">
        <v>0</v>
      </c>
      <c r="L6" s="46">
        <v>0</v>
      </c>
      <c r="M6" s="46">
        <v>0</v>
      </c>
      <c r="N6" s="46">
        <f t="shared" ref="N6:N12" si="2">SUM(D6:M6)</f>
        <v>72162371</v>
      </c>
      <c r="O6" s="47">
        <f t="shared" si="1"/>
        <v>265.54494907121199</v>
      </c>
      <c r="P6" s="9"/>
    </row>
    <row r="7" spans="1:133">
      <c r="A7" s="12"/>
      <c r="B7" s="44">
        <v>513</v>
      </c>
      <c r="C7" s="20" t="s">
        <v>21</v>
      </c>
      <c r="D7" s="46">
        <v>12751947</v>
      </c>
      <c r="E7" s="46">
        <v>0</v>
      </c>
      <c r="F7" s="46">
        <v>0</v>
      </c>
      <c r="G7" s="46">
        <v>7545831</v>
      </c>
      <c r="H7" s="46">
        <v>0</v>
      </c>
      <c r="I7" s="46">
        <v>0</v>
      </c>
      <c r="J7" s="46">
        <v>0</v>
      </c>
      <c r="K7" s="46">
        <v>3974550</v>
      </c>
      <c r="L7" s="46">
        <v>0</v>
      </c>
      <c r="M7" s="46">
        <v>0</v>
      </c>
      <c r="N7" s="46">
        <f t="shared" si="2"/>
        <v>24272328</v>
      </c>
      <c r="O7" s="47">
        <f t="shared" si="1"/>
        <v>89.317936942506407</v>
      </c>
      <c r="P7" s="9"/>
    </row>
    <row r="8" spans="1:133">
      <c r="A8" s="12"/>
      <c r="B8" s="44">
        <v>514</v>
      </c>
      <c r="C8" s="20" t="s">
        <v>22</v>
      </c>
      <c r="D8" s="46">
        <v>4812697</v>
      </c>
      <c r="E8" s="46">
        <v>1500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4814197</v>
      </c>
      <c r="O8" s="47">
        <f t="shared" si="1"/>
        <v>17.715405958373811</v>
      </c>
      <c r="P8" s="9"/>
    </row>
    <row r="9" spans="1:133">
      <c r="A9" s="12"/>
      <c r="B9" s="44">
        <v>515</v>
      </c>
      <c r="C9" s="20" t="s">
        <v>23</v>
      </c>
      <c r="D9" s="46">
        <v>2614338</v>
      </c>
      <c r="E9" s="46">
        <v>153532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2767870</v>
      </c>
      <c r="O9" s="47">
        <f t="shared" si="1"/>
        <v>10.185279225175895</v>
      </c>
      <c r="P9" s="9"/>
    </row>
    <row r="10" spans="1:133">
      <c r="A10" s="12"/>
      <c r="B10" s="44">
        <v>516</v>
      </c>
      <c r="C10" s="20" t="s">
        <v>74</v>
      </c>
      <c r="D10" s="46">
        <v>13052805</v>
      </c>
      <c r="E10" s="46">
        <v>0</v>
      </c>
      <c r="F10" s="46">
        <v>0</v>
      </c>
      <c r="G10" s="46">
        <v>1070379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14123184</v>
      </c>
      <c r="O10" s="47">
        <f t="shared" si="1"/>
        <v>51.970855780270249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103115199</v>
      </c>
      <c r="L11" s="46">
        <v>0</v>
      </c>
      <c r="M11" s="46">
        <v>0</v>
      </c>
      <c r="N11" s="46">
        <f t="shared" si="2"/>
        <v>103115199</v>
      </c>
      <c r="O11" s="47">
        <f t="shared" si="1"/>
        <v>379.44596175925108</v>
      </c>
      <c r="P11" s="9"/>
    </row>
    <row r="12" spans="1:133">
      <c r="A12" s="12"/>
      <c r="B12" s="44">
        <v>519</v>
      </c>
      <c r="C12" s="20" t="s">
        <v>75</v>
      </c>
      <c r="D12" s="46">
        <v>34421330</v>
      </c>
      <c r="E12" s="46">
        <v>29570135</v>
      </c>
      <c r="F12" s="46">
        <v>0</v>
      </c>
      <c r="G12" s="46">
        <v>0</v>
      </c>
      <c r="H12" s="46">
        <v>0</v>
      </c>
      <c r="I12" s="46">
        <v>0</v>
      </c>
      <c r="J12" s="46">
        <v>46868580</v>
      </c>
      <c r="K12" s="46">
        <v>0</v>
      </c>
      <c r="L12" s="46">
        <v>0</v>
      </c>
      <c r="M12" s="46">
        <v>0</v>
      </c>
      <c r="N12" s="46">
        <f t="shared" si="2"/>
        <v>110860045</v>
      </c>
      <c r="O12" s="47">
        <f t="shared" si="1"/>
        <v>407.94564529423889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253440866</v>
      </c>
      <c r="E13" s="31">
        <f t="shared" si="3"/>
        <v>25911035</v>
      </c>
      <c r="F13" s="31">
        <f t="shared" si="3"/>
        <v>0</v>
      </c>
      <c r="G13" s="31">
        <f t="shared" si="3"/>
        <v>446091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279797992</v>
      </c>
      <c r="O13" s="43">
        <f t="shared" si="1"/>
        <v>1029.6078483323031</v>
      </c>
      <c r="P13" s="10"/>
    </row>
    <row r="14" spans="1:133">
      <c r="A14" s="12"/>
      <c r="B14" s="44">
        <v>521</v>
      </c>
      <c r="C14" s="20" t="s">
        <v>27</v>
      </c>
      <c r="D14" s="46">
        <v>134822672</v>
      </c>
      <c r="E14" s="46">
        <v>14027661</v>
      </c>
      <c r="F14" s="46">
        <v>0</v>
      </c>
      <c r="G14" s="46">
        <v>257694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149108027</v>
      </c>
      <c r="O14" s="47">
        <f t="shared" si="1"/>
        <v>548.69155332803439</v>
      </c>
      <c r="P14" s="9"/>
    </row>
    <row r="15" spans="1:133">
      <c r="A15" s="12"/>
      <c r="B15" s="44">
        <v>522</v>
      </c>
      <c r="C15" s="20" t="s">
        <v>28</v>
      </c>
      <c r="D15" s="46">
        <v>111776369</v>
      </c>
      <c r="E15" s="46">
        <v>307626</v>
      </c>
      <c r="F15" s="46">
        <v>0</v>
      </c>
      <c r="G15" s="46">
        <v>188397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112272392</v>
      </c>
      <c r="O15" s="47">
        <f t="shared" si="1"/>
        <v>413.14283611528157</v>
      </c>
      <c r="P15" s="9"/>
    </row>
    <row r="16" spans="1:133">
      <c r="A16" s="12"/>
      <c r="B16" s="44">
        <v>524</v>
      </c>
      <c r="C16" s="20" t="s">
        <v>29</v>
      </c>
      <c r="D16" s="46">
        <v>1842581</v>
      </c>
      <c r="E16" s="46">
        <v>11575748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13418329</v>
      </c>
      <c r="O16" s="47">
        <f t="shared" si="1"/>
        <v>49.377112219965262</v>
      </c>
      <c r="P16" s="9"/>
    </row>
    <row r="17" spans="1:16">
      <c r="A17" s="12"/>
      <c r="B17" s="44">
        <v>529</v>
      </c>
      <c r="C17" s="20" t="s">
        <v>30</v>
      </c>
      <c r="D17" s="46">
        <v>4999244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4999244</v>
      </c>
      <c r="O17" s="47">
        <f t="shared" si="1"/>
        <v>18.396346669021757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8444212</v>
      </c>
      <c r="E18" s="31">
        <f t="shared" si="5"/>
        <v>12103964</v>
      </c>
      <c r="F18" s="31">
        <f t="shared" si="5"/>
        <v>0</v>
      </c>
      <c r="G18" s="31">
        <f t="shared" si="5"/>
        <v>41072991</v>
      </c>
      <c r="H18" s="31">
        <f t="shared" si="5"/>
        <v>0</v>
      </c>
      <c r="I18" s="31">
        <f t="shared" si="5"/>
        <v>129849905</v>
      </c>
      <c r="J18" s="31">
        <f t="shared" si="5"/>
        <v>20686131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212157203</v>
      </c>
      <c r="O18" s="43">
        <f t="shared" si="1"/>
        <v>780.70153301539642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29559929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29559929</v>
      </c>
      <c r="O19" s="47">
        <f t="shared" si="1"/>
        <v>108.77538711766611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78586369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78586369</v>
      </c>
      <c r="O20" s="47">
        <f t="shared" si="1"/>
        <v>289.18414215902737</v>
      </c>
      <c r="P20" s="9"/>
    </row>
    <row r="21" spans="1:16">
      <c r="A21" s="12"/>
      <c r="B21" s="44">
        <v>538</v>
      </c>
      <c r="C21" s="20" t="s">
        <v>77</v>
      </c>
      <c r="D21" s="46">
        <v>6222237</v>
      </c>
      <c r="E21" s="46">
        <v>4983056</v>
      </c>
      <c r="F21" s="46">
        <v>0</v>
      </c>
      <c r="G21" s="46">
        <v>1319939</v>
      </c>
      <c r="H21" s="46">
        <v>0</v>
      </c>
      <c r="I21" s="46">
        <v>21703607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34228839</v>
      </c>
      <c r="O21" s="47">
        <f t="shared" si="1"/>
        <v>125.9561622361565</v>
      </c>
      <c r="P21" s="9"/>
    </row>
    <row r="22" spans="1:16">
      <c r="A22" s="12"/>
      <c r="B22" s="44">
        <v>539</v>
      </c>
      <c r="C22" s="20" t="s">
        <v>35</v>
      </c>
      <c r="D22" s="46">
        <v>2221975</v>
      </c>
      <c r="E22" s="46">
        <v>7120908</v>
      </c>
      <c r="F22" s="46">
        <v>0</v>
      </c>
      <c r="G22" s="46">
        <v>39753052</v>
      </c>
      <c r="H22" s="46">
        <v>0</v>
      </c>
      <c r="I22" s="46">
        <v>0</v>
      </c>
      <c r="J22" s="46">
        <v>20686131</v>
      </c>
      <c r="K22" s="46">
        <v>0</v>
      </c>
      <c r="L22" s="46">
        <v>0</v>
      </c>
      <c r="M22" s="46">
        <v>0</v>
      </c>
      <c r="N22" s="46">
        <f t="shared" si="4"/>
        <v>69782066</v>
      </c>
      <c r="O22" s="47">
        <f t="shared" si="1"/>
        <v>256.78584150254642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11380015</v>
      </c>
      <c r="E23" s="31">
        <f t="shared" si="6"/>
        <v>5784582</v>
      </c>
      <c r="F23" s="31">
        <f t="shared" si="6"/>
        <v>0</v>
      </c>
      <c r="G23" s="31">
        <f t="shared" si="6"/>
        <v>1458609</v>
      </c>
      <c r="H23" s="31">
        <f t="shared" si="6"/>
        <v>0</v>
      </c>
      <c r="I23" s="31">
        <f t="shared" si="6"/>
        <v>14167159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32790365</v>
      </c>
      <c r="O23" s="43">
        <f t="shared" si="1"/>
        <v>120.66282860843711</v>
      </c>
      <c r="P23" s="10"/>
    </row>
    <row r="24" spans="1:16">
      <c r="A24" s="12"/>
      <c r="B24" s="44">
        <v>541</v>
      </c>
      <c r="C24" s="20" t="s">
        <v>78</v>
      </c>
      <c r="D24" s="46">
        <v>11370613</v>
      </c>
      <c r="E24" s="46">
        <v>5784582</v>
      </c>
      <c r="F24" s="46">
        <v>0</v>
      </c>
      <c r="G24" s="46">
        <v>1458609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18613804</v>
      </c>
      <c r="O24" s="47">
        <f t="shared" si="1"/>
        <v>68.49555477052607</v>
      </c>
      <c r="P24" s="9"/>
    </row>
    <row r="25" spans="1:16">
      <c r="A25" s="12"/>
      <c r="B25" s="44">
        <v>545</v>
      </c>
      <c r="C25" s="20" t="s">
        <v>39</v>
      </c>
      <c r="D25" s="46">
        <v>9402</v>
      </c>
      <c r="E25" s="46">
        <v>0</v>
      </c>
      <c r="F25" s="46">
        <v>0</v>
      </c>
      <c r="G25" s="46">
        <v>0</v>
      </c>
      <c r="H25" s="46">
        <v>0</v>
      </c>
      <c r="I25" s="46">
        <v>14167159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14176561</v>
      </c>
      <c r="O25" s="47">
        <f t="shared" si="1"/>
        <v>52.16727383791104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5371468</v>
      </c>
      <c r="E26" s="31">
        <f t="shared" si="8"/>
        <v>30586031</v>
      </c>
      <c r="F26" s="31">
        <f t="shared" si="8"/>
        <v>0</v>
      </c>
      <c r="G26" s="31">
        <f t="shared" si="8"/>
        <v>129829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3096917</v>
      </c>
      <c r="N26" s="31">
        <f t="shared" si="7"/>
        <v>39184245</v>
      </c>
      <c r="O26" s="43">
        <f t="shared" si="1"/>
        <v>144.19119270511348</v>
      </c>
      <c r="P26" s="10"/>
    </row>
    <row r="27" spans="1:16">
      <c r="A27" s="13"/>
      <c r="B27" s="45">
        <v>552</v>
      </c>
      <c r="C27" s="21" t="s">
        <v>43</v>
      </c>
      <c r="D27" s="46">
        <v>4874456</v>
      </c>
      <c r="E27" s="46">
        <v>21619632</v>
      </c>
      <c r="F27" s="46">
        <v>0</v>
      </c>
      <c r="G27" s="46">
        <v>129829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3096917</v>
      </c>
      <c r="N27" s="46">
        <f t="shared" si="7"/>
        <v>29720834</v>
      </c>
      <c r="O27" s="47">
        <f t="shared" si="1"/>
        <v>109.36748947569843</v>
      </c>
      <c r="P27" s="9"/>
    </row>
    <row r="28" spans="1:16">
      <c r="A28" s="13"/>
      <c r="B28" s="45">
        <v>554</v>
      </c>
      <c r="C28" s="21" t="s">
        <v>44</v>
      </c>
      <c r="D28" s="46">
        <v>497012</v>
      </c>
      <c r="E28" s="46">
        <v>8966399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9463411</v>
      </c>
      <c r="O28" s="47">
        <f t="shared" si="1"/>
        <v>34.823703229415052</v>
      </c>
      <c r="P28" s="9"/>
    </row>
    <row r="29" spans="1:16" ht="15.75">
      <c r="A29" s="28" t="s">
        <v>48</v>
      </c>
      <c r="B29" s="29"/>
      <c r="C29" s="30"/>
      <c r="D29" s="31">
        <f t="shared" ref="D29:M29" si="9">SUM(D30:D32)</f>
        <v>34939079</v>
      </c>
      <c r="E29" s="31">
        <f t="shared" si="9"/>
        <v>4788775</v>
      </c>
      <c r="F29" s="31">
        <f t="shared" si="9"/>
        <v>0</v>
      </c>
      <c r="G29" s="31">
        <f t="shared" si="9"/>
        <v>3268594</v>
      </c>
      <c r="H29" s="31">
        <f t="shared" si="9"/>
        <v>0</v>
      </c>
      <c r="I29" s="31">
        <f t="shared" si="9"/>
        <v>97555547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140551995</v>
      </c>
      <c r="O29" s="43">
        <f t="shared" si="1"/>
        <v>517.20684668374111</v>
      </c>
      <c r="P29" s="9"/>
    </row>
    <row r="30" spans="1:16">
      <c r="A30" s="12"/>
      <c r="B30" s="44">
        <v>572</v>
      </c>
      <c r="C30" s="20" t="s">
        <v>80</v>
      </c>
      <c r="D30" s="46">
        <v>32065541</v>
      </c>
      <c r="E30" s="46">
        <v>1942049</v>
      </c>
      <c r="F30" s="46">
        <v>0</v>
      </c>
      <c r="G30" s="46">
        <v>1786601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35794191</v>
      </c>
      <c r="O30" s="47">
        <f t="shared" si="1"/>
        <v>131.71638479201624</v>
      </c>
      <c r="P30" s="9"/>
    </row>
    <row r="31" spans="1:16">
      <c r="A31" s="12"/>
      <c r="B31" s="44">
        <v>573</v>
      </c>
      <c r="C31" s="20" t="s">
        <v>50</v>
      </c>
      <c r="D31" s="46">
        <v>725597</v>
      </c>
      <c r="E31" s="46">
        <v>2846726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3572323</v>
      </c>
      <c r="O31" s="47">
        <f t="shared" si="1"/>
        <v>13.145526067885426</v>
      </c>
      <c r="P31" s="9"/>
    </row>
    <row r="32" spans="1:16">
      <c r="A32" s="12"/>
      <c r="B32" s="44">
        <v>575</v>
      </c>
      <c r="C32" s="20" t="s">
        <v>81</v>
      </c>
      <c r="D32" s="46">
        <v>2147941</v>
      </c>
      <c r="E32" s="46">
        <v>0</v>
      </c>
      <c r="F32" s="46">
        <v>0</v>
      </c>
      <c r="G32" s="46">
        <v>1481993</v>
      </c>
      <c r="H32" s="46">
        <v>0</v>
      </c>
      <c r="I32" s="46">
        <v>97555547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101185481</v>
      </c>
      <c r="O32" s="47">
        <f t="shared" si="1"/>
        <v>372.34493582383936</v>
      </c>
      <c r="P32" s="9"/>
    </row>
    <row r="33" spans="1:119" ht="15.75">
      <c r="A33" s="28" t="s">
        <v>82</v>
      </c>
      <c r="B33" s="29"/>
      <c r="C33" s="30"/>
      <c r="D33" s="31">
        <f t="shared" ref="D33:M33" si="11">SUM(D34:D34)</f>
        <v>24834152</v>
      </c>
      <c r="E33" s="31">
        <f t="shared" si="11"/>
        <v>29674323</v>
      </c>
      <c r="F33" s="31">
        <f t="shared" si="11"/>
        <v>0</v>
      </c>
      <c r="G33" s="31">
        <f t="shared" si="11"/>
        <v>2748924</v>
      </c>
      <c r="H33" s="31">
        <f t="shared" si="11"/>
        <v>0</v>
      </c>
      <c r="I33" s="31">
        <f t="shared" si="11"/>
        <v>564982</v>
      </c>
      <c r="J33" s="31">
        <f t="shared" si="11"/>
        <v>2454136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60276517</v>
      </c>
      <c r="O33" s="43">
        <f t="shared" si="1"/>
        <v>221.80707777679649</v>
      </c>
      <c r="P33" s="9"/>
    </row>
    <row r="34" spans="1:119" ht="15.75" thickBot="1">
      <c r="A34" s="12"/>
      <c r="B34" s="44">
        <v>581</v>
      </c>
      <c r="C34" s="20" t="s">
        <v>83</v>
      </c>
      <c r="D34" s="46">
        <v>24834152</v>
      </c>
      <c r="E34" s="46">
        <v>29674323</v>
      </c>
      <c r="F34" s="46">
        <v>0</v>
      </c>
      <c r="G34" s="46">
        <v>2748924</v>
      </c>
      <c r="H34" s="46">
        <v>0</v>
      </c>
      <c r="I34" s="46">
        <v>564982</v>
      </c>
      <c r="J34" s="46">
        <v>2454136</v>
      </c>
      <c r="K34" s="46">
        <v>0</v>
      </c>
      <c r="L34" s="46">
        <v>0</v>
      </c>
      <c r="M34" s="46">
        <v>0</v>
      </c>
      <c r="N34" s="46">
        <f t="shared" si="10"/>
        <v>60276517</v>
      </c>
      <c r="O34" s="47">
        <f t="shared" si="1"/>
        <v>221.80707777679649</v>
      </c>
      <c r="P34" s="9"/>
    </row>
    <row r="35" spans="1:119" ht="16.5" thickBot="1">
      <c r="A35" s="14" t="s">
        <v>10</v>
      </c>
      <c r="B35" s="23"/>
      <c r="C35" s="22"/>
      <c r="D35" s="15">
        <f>SUM(D5,D13,D18,D23,D26,D29,D33)</f>
        <v>422354562</v>
      </c>
      <c r="E35" s="15">
        <f t="shared" ref="E35:M35" si="12">SUM(E5,E13,E18,E23,E26,E29,E33)</f>
        <v>139663346</v>
      </c>
      <c r="F35" s="15">
        <f t="shared" si="12"/>
        <v>0</v>
      </c>
      <c r="G35" s="15">
        <f t="shared" si="12"/>
        <v>57845851</v>
      </c>
      <c r="H35" s="15">
        <f t="shared" si="12"/>
        <v>0</v>
      </c>
      <c r="I35" s="15">
        <f t="shared" si="12"/>
        <v>242137593</v>
      </c>
      <c r="J35" s="15">
        <f t="shared" si="12"/>
        <v>124685493</v>
      </c>
      <c r="K35" s="15">
        <f t="shared" si="12"/>
        <v>107089749</v>
      </c>
      <c r="L35" s="15">
        <f t="shared" si="12"/>
        <v>0</v>
      </c>
      <c r="M35" s="15">
        <f t="shared" si="12"/>
        <v>3096917</v>
      </c>
      <c r="N35" s="15">
        <f t="shared" si="10"/>
        <v>1096873511</v>
      </c>
      <c r="O35" s="37">
        <f t="shared" si="1"/>
        <v>4036.3033611528158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90</v>
      </c>
      <c r="M37" s="93"/>
      <c r="N37" s="93"/>
      <c r="O37" s="41">
        <v>271752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62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78382336</v>
      </c>
      <c r="E5" s="26">
        <f t="shared" si="0"/>
        <v>25816710</v>
      </c>
      <c r="F5" s="26">
        <f t="shared" si="0"/>
        <v>0</v>
      </c>
      <c r="G5" s="26">
        <f t="shared" si="0"/>
        <v>13619635</v>
      </c>
      <c r="H5" s="26">
        <f t="shared" si="0"/>
        <v>0</v>
      </c>
      <c r="I5" s="26">
        <f t="shared" si="0"/>
        <v>0</v>
      </c>
      <c r="J5" s="26">
        <f t="shared" si="0"/>
        <v>105102630</v>
      </c>
      <c r="K5" s="26">
        <f t="shared" si="0"/>
        <v>100862475</v>
      </c>
      <c r="L5" s="26">
        <f t="shared" si="0"/>
        <v>0</v>
      </c>
      <c r="M5" s="26">
        <f t="shared" si="0"/>
        <v>0</v>
      </c>
      <c r="N5" s="27">
        <f>SUM(D5:M5)</f>
        <v>323783786</v>
      </c>
      <c r="O5" s="32">
        <f t="shared" ref="O5:O35" si="1">(N5/O$37)</f>
        <v>1231.355837063461</v>
      </c>
      <c r="P5" s="6"/>
    </row>
    <row r="6" spans="1:133">
      <c r="A6" s="12"/>
      <c r="B6" s="44">
        <v>512</v>
      </c>
      <c r="C6" s="20" t="s">
        <v>20</v>
      </c>
      <c r="D6" s="46">
        <v>14979749</v>
      </c>
      <c r="E6" s="46">
        <v>1083962</v>
      </c>
      <c r="F6" s="46">
        <v>0</v>
      </c>
      <c r="G6" s="46">
        <v>157880</v>
      </c>
      <c r="H6" s="46">
        <v>0</v>
      </c>
      <c r="I6" s="46">
        <v>0</v>
      </c>
      <c r="J6" s="46">
        <v>56195511</v>
      </c>
      <c r="K6" s="46">
        <v>0</v>
      </c>
      <c r="L6" s="46">
        <v>0</v>
      </c>
      <c r="M6" s="46">
        <v>0</v>
      </c>
      <c r="N6" s="46">
        <f t="shared" ref="N6:N12" si="2">SUM(D6:M6)</f>
        <v>72417102</v>
      </c>
      <c r="O6" s="47">
        <f t="shared" si="1"/>
        <v>275.40360298004555</v>
      </c>
      <c r="P6" s="9"/>
    </row>
    <row r="7" spans="1:133">
      <c r="A7" s="12"/>
      <c r="B7" s="44">
        <v>513</v>
      </c>
      <c r="C7" s="20" t="s">
        <v>21</v>
      </c>
      <c r="D7" s="46">
        <v>12140018</v>
      </c>
      <c r="E7" s="46">
        <v>0</v>
      </c>
      <c r="F7" s="46">
        <v>0</v>
      </c>
      <c r="G7" s="46">
        <v>10491438</v>
      </c>
      <c r="H7" s="46">
        <v>0</v>
      </c>
      <c r="I7" s="46">
        <v>0</v>
      </c>
      <c r="J7" s="46">
        <v>0</v>
      </c>
      <c r="K7" s="46">
        <v>3537517</v>
      </c>
      <c r="L7" s="46">
        <v>0</v>
      </c>
      <c r="M7" s="46">
        <v>0</v>
      </c>
      <c r="N7" s="46">
        <f t="shared" si="2"/>
        <v>26168973</v>
      </c>
      <c r="O7" s="47">
        <f t="shared" si="1"/>
        <v>99.521097246994671</v>
      </c>
      <c r="P7" s="9"/>
    </row>
    <row r="8" spans="1:133">
      <c r="A8" s="12"/>
      <c r="B8" s="44">
        <v>514</v>
      </c>
      <c r="C8" s="20" t="s">
        <v>22</v>
      </c>
      <c r="D8" s="46">
        <v>4696597</v>
      </c>
      <c r="E8" s="46">
        <v>2000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4698597</v>
      </c>
      <c r="O8" s="47">
        <f t="shared" si="1"/>
        <v>17.86885289542839</v>
      </c>
      <c r="P8" s="9"/>
    </row>
    <row r="9" spans="1:133">
      <c r="A9" s="12"/>
      <c r="B9" s="44">
        <v>515</v>
      </c>
      <c r="C9" s="20" t="s">
        <v>23</v>
      </c>
      <c r="D9" s="46">
        <v>2355185</v>
      </c>
      <c r="E9" s="46">
        <v>382618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2737803</v>
      </c>
      <c r="O9" s="47">
        <f t="shared" si="1"/>
        <v>10.411916379221827</v>
      </c>
      <c r="P9" s="9"/>
    </row>
    <row r="10" spans="1:133">
      <c r="A10" s="12"/>
      <c r="B10" s="44">
        <v>516</v>
      </c>
      <c r="C10" s="20" t="s">
        <v>74</v>
      </c>
      <c r="D10" s="46">
        <v>12617501</v>
      </c>
      <c r="E10" s="46">
        <v>0</v>
      </c>
      <c r="F10" s="46">
        <v>0</v>
      </c>
      <c r="G10" s="46">
        <v>2970317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15587818</v>
      </c>
      <c r="O10" s="47">
        <f t="shared" si="1"/>
        <v>59.280765471631383</v>
      </c>
      <c r="P10" s="9"/>
    </row>
    <row r="11" spans="1:133">
      <c r="A11" s="12"/>
      <c r="B11" s="44">
        <v>518</v>
      </c>
      <c r="C11" s="20" t="s">
        <v>58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97324958</v>
      </c>
      <c r="L11" s="46">
        <v>0</v>
      </c>
      <c r="M11" s="46">
        <v>0</v>
      </c>
      <c r="N11" s="46">
        <f t="shared" si="2"/>
        <v>97324958</v>
      </c>
      <c r="O11" s="47">
        <f t="shared" si="1"/>
        <v>370.12864852119611</v>
      </c>
      <c r="P11" s="9"/>
    </row>
    <row r="12" spans="1:133">
      <c r="A12" s="12"/>
      <c r="B12" s="44">
        <v>519</v>
      </c>
      <c r="C12" s="20" t="s">
        <v>75</v>
      </c>
      <c r="D12" s="46">
        <v>31593286</v>
      </c>
      <c r="E12" s="46">
        <v>24348130</v>
      </c>
      <c r="F12" s="46">
        <v>0</v>
      </c>
      <c r="G12" s="46">
        <v>0</v>
      </c>
      <c r="H12" s="46">
        <v>0</v>
      </c>
      <c r="I12" s="46">
        <v>0</v>
      </c>
      <c r="J12" s="46">
        <v>48907119</v>
      </c>
      <c r="K12" s="46">
        <v>0</v>
      </c>
      <c r="L12" s="46">
        <v>0</v>
      </c>
      <c r="M12" s="46">
        <v>0</v>
      </c>
      <c r="N12" s="46">
        <f t="shared" si="2"/>
        <v>104848535</v>
      </c>
      <c r="O12" s="47">
        <f t="shared" si="1"/>
        <v>398.74095356894304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241985505</v>
      </c>
      <c r="E13" s="31">
        <f t="shared" si="3"/>
        <v>22233259</v>
      </c>
      <c r="F13" s="31">
        <f t="shared" si="3"/>
        <v>0</v>
      </c>
      <c r="G13" s="31">
        <f t="shared" si="3"/>
        <v>1247249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265466013</v>
      </c>
      <c r="O13" s="43">
        <f t="shared" si="1"/>
        <v>1009.5722478503436</v>
      </c>
      <c r="P13" s="10"/>
    </row>
    <row r="14" spans="1:133">
      <c r="A14" s="12"/>
      <c r="B14" s="44">
        <v>521</v>
      </c>
      <c r="C14" s="20" t="s">
        <v>27</v>
      </c>
      <c r="D14" s="46">
        <v>129115491</v>
      </c>
      <c r="E14" s="46">
        <v>11781699</v>
      </c>
      <c r="F14" s="46">
        <v>0</v>
      </c>
      <c r="G14" s="46">
        <v>31919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140929109</v>
      </c>
      <c r="O14" s="47">
        <f t="shared" si="1"/>
        <v>535.95605611734595</v>
      </c>
      <c r="P14" s="9"/>
    </row>
    <row r="15" spans="1:133">
      <c r="A15" s="12"/>
      <c r="B15" s="44">
        <v>522</v>
      </c>
      <c r="C15" s="20" t="s">
        <v>28</v>
      </c>
      <c r="D15" s="46">
        <v>106421406</v>
      </c>
      <c r="E15" s="46">
        <v>1613738</v>
      </c>
      <c r="F15" s="46">
        <v>0</v>
      </c>
      <c r="G15" s="46">
        <v>1215330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109250474</v>
      </c>
      <c r="O15" s="47">
        <f t="shared" si="1"/>
        <v>415.4816105024168</v>
      </c>
      <c r="P15" s="9"/>
    </row>
    <row r="16" spans="1:133">
      <c r="A16" s="12"/>
      <c r="B16" s="44">
        <v>524</v>
      </c>
      <c r="C16" s="20" t="s">
        <v>29</v>
      </c>
      <c r="D16" s="46">
        <v>1633003</v>
      </c>
      <c r="E16" s="46">
        <v>8837822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10470825</v>
      </c>
      <c r="O16" s="47">
        <f t="shared" si="1"/>
        <v>39.820744707148535</v>
      </c>
      <c r="P16" s="9"/>
    </row>
    <row r="17" spans="1:16">
      <c r="A17" s="12"/>
      <c r="B17" s="44">
        <v>529</v>
      </c>
      <c r="C17" s="20" t="s">
        <v>30</v>
      </c>
      <c r="D17" s="46">
        <v>4815605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4815605</v>
      </c>
      <c r="O17" s="47">
        <f t="shared" si="1"/>
        <v>18.3138365234323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7813490</v>
      </c>
      <c r="E18" s="31">
        <f t="shared" si="5"/>
        <v>13839929</v>
      </c>
      <c r="F18" s="31">
        <f t="shared" si="5"/>
        <v>0</v>
      </c>
      <c r="G18" s="31">
        <f t="shared" si="5"/>
        <v>12336584</v>
      </c>
      <c r="H18" s="31">
        <f t="shared" si="5"/>
        <v>0</v>
      </c>
      <c r="I18" s="31">
        <f t="shared" si="5"/>
        <v>130816003</v>
      </c>
      <c r="J18" s="31">
        <f t="shared" si="5"/>
        <v>14046400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178852406</v>
      </c>
      <c r="O18" s="43">
        <f t="shared" si="1"/>
        <v>680.17906894492853</v>
      </c>
      <c r="P18" s="10"/>
    </row>
    <row r="19" spans="1:16">
      <c r="A19" s="12"/>
      <c r="B19" s="44">
        <v>534</v>
      </c>
      <c r="C19" s="20" t="s">
        <v>76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26912300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26912300</v>
      </c>
      <c r="O19" s="47">
        <f t="shared" si="1"/>
        <v>102.3479838295639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76452728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76452728</v>
      </c>
      <c r="O20" s="47">
        <f t="shared" si="1"/>
        <v>290.75116467451863</v>
      </c>
      <c r="P20" s="9"/>
    </row>
    <row r="21" spans="1:16">
      <c r="A21" s="12"/>
      <c r="B21" s="44">
        <v>538</v>
      </c>
      <c r="C21" s="20" t="s">
        <v>77</v>
      </c>
      <c r="D21" s="46">
        <v>5915174</v>
      </c>
      <c r="E21" s="46">
        <v>2374409</v>
      </c>
      <c r="F21" s="46">
        <v>0</v>
      </c>
      <c r="G21" s="46">
        <v>2313003</v>
      </c>
      <c r="H21" s="46">
        <v>0</v>
      </c>
      <c r="I21" s="46">
        <v>27450975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38053561</v>
      </c>
      <c r="O21" s="47">
        <f t="shared" si="1"/>
        <v>144.71840927328114</v>
      </c>
      <c r="P21" s="9"/>
    </row>
    <row r="22" spans="1:16">
      <c r="A22" s="12"/>
      <c r="B22" s="44">
        <v>539</v>
      </c>
      <c r="C22" s="20" t="s">
        <v>35</v>
      </c>
      <c r="D22" s="46">
        <v>1898316</v>
      </c>
      <c r="E22" s="46">
        <v>11465520</v>
      </c>
      <c r="F22" s="46">
        <v>0</v>
      </c>
      <c r="G22" s="46">
        <v>10023581</v>
      </c>
      <c r="H22" s="46">
        <v>0</v>
      </c>
      <c r="I22" s="46">
        <v>0</v>
      </c>
      <c r="J22" s="46">
        <v>14046400</v>
      </c>
      <c r="K22" s="46">
        <v>0</v>
      </c>
      <c r="L22" s="46">
        <v>0</v>
      </c>
      <c r="M22" s="46">
        <v>0</v>
      </c>
      <c r="N22" s="46">
        <f t="shared" si="4"/>
        <v>37433817</v>
      </c>
      <c r="O22" s="47">
        <f t="shared" si="1"/>
        <v>142.3615111675648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11508827</v>
      </c>
      <c r="E23" s="31">
        <f t="shared" si="6"/>
        <v>6378708</v>
      </c>
      <c r="F23" s="31">
        <f t="shared" si="6"/>
        <v>0</v>
      </c>
      <c r="G23" s="31">
        <f t="shared" si="6"/>
        <v>1972699</v>
      </c>
      <c r="H23" s="31">
        <f t="shared" si="6"/>
        <v>0</v>
      </c>
      <c r="I23" s="31">
        <f t="shared" si="6"/>
        <v>14897722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34757956</v>
      </c>
      <c r="O23" s="43">
        <f t="shared" si="1"/>
        <v>132.18516138110431</v>
      </c>
      <c r="P23" s="10"/>
    </row>
    <row r="24" spans="1:16">
      <c r="A24" s="12"/>
      <c r="B24" s="44">
        <v>541</v>
      </c>
      <c r="C24" s="20" t="s">
        <v>78</v>
      </c>
      <c r="D24" s="46">
        <v>10950006</v>
      </c>
      <c r="E24" s="46">
        <v>6378708</v>
      </c>
      <c r="F24" s="46">
        <v>0</v>
      </c>
      <c r="G24" s="46">
        <v>1972699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19301413</v>
      </c>
      <c r="O24" s="47">
        <f t="shared" si="1"/>
        <v>73.403637207215084</v>
      </c>
      <c r="P24" s="9"/>
    </row>
    <row r="25" spans="1:16">
      <c r="A25" s="12"/>
      <c r="B25" s="44">
        <v>545</v>
      </c>
      <c r="C25" s="20" t="s">
        <v>39</v>
      </c>
      <c r="D25" s="46">
        <v>558821</v>
      </c>
      <c r="E25" s="46">
        <v>0</v>
      </c>
      <c r="F25" s="46">
        <v>0</v>
      </c>
      <c r="G25" s="46">
        <v>0</v>
      </c>
      <c r="H25" s="46">
        <v>0</v>
      </c>
      <c r="I25" s="46">
        <v>14897722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15456543</v>
      </c>
      <c r="O25" s="47">
        <f t="shared" si="1"/>
        <v>58.781524173889231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5249368</v>
      </c>
      <c r="E26" s="31">
        <f t="shared" si="8"/>
        <v>22882184</v>
      </c>
      <c r="F26" s="31">
        <f t="shared" si="8"/>
        <v>0</v>
      </c>
      <c r="G26" s="31">
        <f t="shared" si="8"/>
        <v>603768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3037568</v>
      </c>
      <c r="N26" s="31">
        <f t="shared" si="7"/>
        <v>31772888</v>
      </c>
      <c r="O26" s="43">
        <f t="shared" si="1"/>
        <v>120.83289154931184</v>
      </c>
      <c r="P26" s="10"/>
    </row>
    <row r="27" spans="1:16">
      <c r="A27" s="13"/>
      <c r="B27" s="45">
        <v>552</v>
      </c>
      <c r="C27" s="21" t="s">
        <v>43</v>
      </c>
      <c r="D27" s="46">
        <v>4898612</v>
      </c>
      <c r="E27" s="46">
        <v>15393900</v>
      </c>
      <c r="F27" s="46">
        <v>0</v>
      </c>
      <c r="G27" s="46">
        <v>603768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3037568</v>
      </c>
      <c r="N27" s="46">
        <f t="shared" si="7"/>
        <v>23933848</v>
      </c>
      <c r="O27" s="47">
        <f t="shared" si="1"/>
        <v>91.020874770392737</v>
      </c>
      <c r="P27" s="9"/>
    </row>
    <row r="28" spans="1:16">
      <c r="A28" s="13"/>
      <c r="B28" s="45">
        <v>554</v>
      </c>
      <c r="C28" s="21" t="s">
        <v>44</v>
      </c>
      <c r="D28" s="46">
        <v>350756</v>
      </c>
      <c r="E28" s="46">
        <v>7488284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7839040</v>
      </c>
      <c r="O28" s="47">
        <f t="shared" si="1"/>
        <v>29.812016778919105</v>
      </c>
      <c r="P28" s="9"/>
    </row>
    <row r="29" spans="1:16" ht="15.75">
      <c r="A29" s="28" t="s">
        <v>48</v>
      </c>
      <c r="B29" s="29"/>
      <c r="C29" s="30"/>
      <c r="D29" s="31">
        <f t="shared" ref="D29:M29" si="9">SUM(D30:D32)</f>
        <v>34095052</v>
      </c>
      <c r="E29" s="31">
        <f t="shared" si="9"/>
        <v>3413783</v>
      </c>
      <c r="F29" s="31">
        <f t="shared" si="9"/>
        <v>0</v>
      </c>
      <c r="G29" s="31">
        <f t="shared" si="9"/>
        <v>2034684</v>
      </c>
      <c r="H29" s="31">
        <f t="shared" si="9"/>
        <v>0</v>
      </c>
      <c r="I29" s="31">
        <f t="shared" si="9"/>
        <v>131232293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170775812</v>
      </c>
      <c r="O29" s="43">
        <f t="shared" si="1"/>
        <v>649.46362982935852</v>
      </c>
      <c r="P29" s="9"/>
    </row>
    <row r="30" spans="1:16">
      <c r="A30" s="12"/>
      <c r="B30" s="44">
        <v>572</v>
      </c>
      <c r="C30" s="20" t="s">
        <v>80</v>
      </c>
      <c r="D30" s="46">
        <v>31119023</v>
      </c>
      <c r="E30" s="46">
        <v>864352</v>
      </c>
      <c r="F30" s="46">
        <v>0</v>
      </c>
      <c r="G30" s="46">
        <v>1410321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33393696</v>
      </c>
      <c r="O30" s="47">
        <f t="shared" si="1"/>
        <v>126.99685490342233</v>
      </c>
      <c r="P30" s="9"/>
    </row>
    <row r="31" spans="1:16">
      <c r="A31" s="12"/>
      <c r="B31" s="44">
        <v>573</v>
      </c>
      <c r="C31" s="20" t="s">
        <v>50</v>
      </c>
      <c r="D31" s="46">
        <v>777994</v>
      </c>
      <c r="E31" s="46">
        <v>2549431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3327425</v>
      </c>
      <c r="O31" s="47">
        <f t="shared" si="1"/>
        <v>12.654259951549539</v>
      </c>
      <c r="P31" s="9"/>
    </row>
    <row r="32" spans="1:16">
      <c r="A32" s="12"/>
      <c r="B32" s="44">
        <v>575</v>
      </c>
      <c r="C32" s="20" t="s">
        <v>81</v>
      </c>
      <c r="D32" s="46">
        <v>2198035</v>
      </c>
      <c r="E32" s="46">
        <v>0</v>
      </c>
      <c r="F32" s="46">
        <v>0</v>
      </c>
      <c r="G32" s="46">
        <v>624363</v>
      </c>
      <c r="H32" s="46">
        <v>0</v>
      </c>
      <c r="I32" s="46">
        <v>131232293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134054691</v>
      </c>
      <c r="O32" s="47">
        <f t="shared" si="1"/>
        <v>509.81251497438666</v>
      </c>
      <c r="P32" s="9"/>
    </row>
    <row r="33" spans="1:119" ht="15.75">
      <c r="A33" s="28" t="s">
        <v>82</v>
      </c>
      <c r="B33" s="29"/>
      <c r="C33" s="30"/>
      <c r="D33" s="31">
        <f t="shared" ref="D33:M33" si="11">SUM(D34:D34)</f>
        <v>18330757</v>
      </c>
      <c r="E33" s="31">
        <f t="shared" si="11"/>
        <v>61221217</v>
      </c>
      <c r="F33" s="31">
        <f t="shared" si="11"/>
        <v>0</v>
      </c>
      <c r="G33" s="31">
        <f t="shared" si="11"/>
        <v>299449</v>
      </c>
      <c r="H33" s="31">
        <f t="shared" si="11"/>
        <v>0</v>
      </c>
      <c r="I33" s="31">
        <f t="shared" si="11"/>
        <v>2258684</v>
      </c>
      <c r="J33" s="31">
        <f t="shared" si="11"/>
        <v>5805775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87915882</v>
      </c>
      <c r="O33" s="43">
        <f t="shared" si="1"/>
        <v>334.34575526052578</v>
      </c>
      <c r="P33" s="9"/>
    </row>
    <row r="34" spans="1:119" ht="15.75" thickBot="1">
      <c r="A34" s="12"/>
      <c r="B34" s="44">
        <v>581</v>
      </c>
      <c r="C34" s="20" t="s">
        <v>83</v>
      </c>
      <c r="D34" s="46">
        <v>18330757</v>
      </c>
      <c r="E34" s="46">
        <v>61221217</v>
      </c>
      <c r="F34" s="46">
        <v>0</v>
      </c>
      <c r="G34" s="46">
        <v>299449</v>
      </c>
      <c r="H34" s="46">
        <v>0</v>
      </c>
      <c r="I34" s="46">
        <v>2258684</v>
      </c>
      <c r="J34" s="46">
        <v>5805775</v>
      </c>
      <c r="K34" s="46">
        <v>0</v>
      </c>
      <c r="L34" s="46">
        <v>0</v>
      </c>
      <c r="M34" s="46">
        <v>0</v>
      </c>
      <c r="N34" s="46">
        <f t="shared" si="10"/>
        <v>87915882</v>
      </c>
      <c r="O34" s="47">
        <f t="shared" si="1"/>
        <v>334.34575526052578</v>
      </c>
      <c r="P34" s="9"/>
    </row>
    <row r="35" spans="1:119" ht="16.5" thickBot="1">
      <c r="A35" s="14" t="s">
        <v>10</v>
      </c>
      <c r="B35" s="23"/>
      <c r="C35" s="22"/>
      <c r="D35" s="15">
        <f>SUM(D5,D13,D18,D23,D26,D29,D33)</f>
        <v>397365335</v>
      </c>
      <c r="E35" s="15">
        <f t="shared" ref="E35:M35" si="12">SUM(E5,E13,E18,E23,E26,E29,E33)</f>
        <v>155785790</v>
      </c>
      <c r="F35" s="15">
        <f t="shared" si="12"/>
        <v>0</v>
      </c>
      <c r="G35" s="15">
        <f t="shared" si="12"/>
        <v>32114068</v>
      </c>
      <c r="H35" s="15">
        <f t="shared" si="12"/>
        <v>0</v>
      </c>
      <c r="I35" s="15">
        <f t="shared" si="12"/>
        <v>279204702</v>
      </c>
      <c r="J35" s="15">
        <f t="shared" si="12"/>
        <v>124954805</v>
      </c>
      <c r="K35" s="15">
        <f t="shared" si="12"/>
        <v>100862475</v>
      </c>
      <c r="L35" s="15">
        <f t="shared" si="12"/>
        <v>0</v>
      </c>
      <c r="M35" s="15">
        <f t="shared" si="12"/>
        <v>3037568</v>
      </c>
      <c r="N35" s="15">
        <f t="shared" si="10"/>
        <v>1093324743</v>
      </c>
      <c r="O35" s="37">
        <f t="shared" si="1"/>
        <v>4157.9345918790332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88</v>
      </c>
      <c r="M37" s="93"/>
      <c r="N37" s="93"/>
      <c r="O37" s="41">
        <v>262949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62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2024-07-29T18:59:32Z</cp:lastPrinted>
  <dcterms:created xsi:type="dcterms:W3CDTF">2000-08-31T21:26:31Z</dcterms:created>
  <dcterms:modified xsi:type="dcterms:W3CDTF">2024-07-29T18:59:56Z</dcterms:modified>
</cp:coreProperties>
</file>