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32" documentId="11_D58E07CDC647B8FBD9A440D6C51530918FAB139C" xr6:coauthVersionLast="47" xr6:coauthVersionMax="47" xr10:uidLastSave="{6B939499-9300-4E41-9FE0-0946CDA49FD3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'2008'!$A$1:$O$63</definedName>
    <definedName name="_xlnm.Print_Area" localSheetId="14">'2009'!$A$1:$O$60</definedName>
    <definedName name="_xlnm.Print_Area" localSheetId="13">'2010'!$A$1:$O$61</definedName>
    <definedName name="_xlnm.Print_Area" localSheetId="12">'2011'!$A$1:$O$60</definedName>
    <definedName name="_xlnm.Print_Area" localSheetId="11">'2012'!$A$1:$O$64</definedName>
    <definedName name="_xlnm.Print_Area" localSheetId="10">'2013'!$A$1:$O$64</definedName>
    <definedName name="_xlnm.Print_Area" localSheetId="9">'2014'!$A$1:$O$63</definedName>
    <definedName name="_xlnm.Print_Area" localSheetId="8">'2015'!$A$1:$O$66</definedName>
    <definedName name="_xlnm.Print_Area" localSheetId="7">'2016'!$A$1:$O$66</definedName>
    <definedName name="_xlnm.Print_Area" localSheetId="6">'2017'!$A$1:$O$71</definedName>
    <definedName name="_xlnm.Print_Area" localSheetId="5">'2018'!$A$1:$O$70</definedName>
    <definedName name="_xlnm.Print_Area" localSheetId="4">'2019'!$A$1:$O$68</definedName>
    <definedName name="_xlnm.Print_Area" localSheetId="3">'2020'!$A$1:$O$69</definedName>
    <definedName name="_xlnm.Print_Area" localSheetId="2">'2021'!$A$1:$P$69</definedName>
    <definedName name="_xlnm.Print_Area" localSheetId="1">'2022'!$A$1:$P$74</definedName>
    <definedName name="_xlnm.Print_Area" localSheetId="0">'2023'!$A$1:$P$72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7" i="48" l="1"/>
  <c r="P67" i="48" s="1"/>
  <c r="O66" i="48"/>
  <c r="P66" i="48" s="1"/>
  <c r="N65" i="48"/>
  <c r="M65" i="48"/>
  <c r="L65" i="48"/>
  <c r="K65" i="48"/>
  <c r="J65" i="48"/>
  <c r="I65" i="48"/>
  <c r="H65" i="48"/>
  <c r="G65" i="48"/>
  <c r="F65" i="48"/>
  <c r="E65" i="48"/>
  <c r="D65" i="48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N56" i="48"/>
  <c r="M56" i="48"/>
  <c r="L56" i="48"/>
  <c r="K56" i="48"/>
  <c r="J56" i="48"/>
  <c r="I56" i="48"/>
  <c r="H56" i="48"/>
  <c r="G56" i="48"/>
  <c r="F56" i="48"/>
  <c r="E56" i="48"/>
  <c r="D56" i="48"/>
  <c r="O55" i="48"/>
  <c r="P55" i="48" s="1"/>
  <c r="O54" i="48"/>
  <c r="P54" i="48" s="1"/>
  <c r="O53" i="48"/>
  <c r="P53" i="48" s="1"/>
  <c r="O52" i="48"/>
  <c r="P52" i="48" s="1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9" i="47"/>
  <c r="P69" i="47" s="1"/>
  <c r="O68" i="47"/>
  <c r="P68" i="47" s="1"/>
  <c r="N67" i="47"/>
  <c r="M67" i="47"/>
  <c r="L67" i="47"/>
  <c r="K67" i="47"/>
  <c r="J67" i="47"/>
  <c r="I67" i="47"/>
  <c r="H67" i="47"/>
  <c r="G67" i="47"/>
  <c r="F67" i="47"/>
  <c r="E67" i="47"/>
  <c r="D67" i="47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N58" i="47"/>
  <c r="M58" i="47"/>
  <c r="L58" i="47"/>
  <c r="K58" i="47"/>
  <c r="J58" i="47"/>
  <c r="I58" i="47"/>
  <c r="H58" i="47"/>
  <c r="G58" i="47"/>
  <c r="F58" i="47"/>
  <c r="E58" i="47"/>
  <c r="D58" i="47"/>
  <c r="O57" i="47"/>
  <c r="P57" i="47" s="1"/>
  <c r="O56" i="47"/>
  <c r="P56" i="47" s="1"/>
  <c r="O55" i="47"/>
  <c r="P55" i="47" s="1"/>
  <c r="O54" i="47"/>
  <c r="P54" i="47" s="1"/>
  <c r="O53" i="47"/>
  <c r="P53" i="47" s="1"/>
  <c r="N52" i="47"/>
  <c r="M52" i="47"/>
  <c r="L52" i="47"/>
  <c r="K52" i="47"/>
  <c r="J52" i="47"/>
  <c r="I52" i="47"/>
  <c r="H52" i="47"/>
  <c r="G52" i="47"/>
  <c r="F52" i="47"/>
  <c r="E52" i="47"/>
  <c r="D52" i="47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5" i="48" l="1"/>
  <c r="P65" i="48" s="1"/>
  <c r="O15" i="48"/>
  <c r="P15" i="48" s="1"/>
  <c r="O33" i="48"/>
  <c r="P33" i="48" s="1"/>
  <c r="O56" i="48"/>
  <c r="P56" i="48" s="1"/>
  <c r="O50" i="48"/>
  <c r="P50" i="48" s="1"/>
  <c r="O21" i="48"/>
  <c r="P21" i="48" s="1"/>
  <c r="E68" i="48"/>
  <c r="G68" i="48"/>
  <c r="F68" i="48"/>
  <c r="O5" i="48"/>
  <c r="P5" i="48" s="1"/>
  <c r="H68" i="48"/>
  <c r="I68" i="48"/>
  <c r="J68" i="48"/>
  <c r="M68" i="48"/>
  <c r="N68" i="48"/>
  <c r="D68" i="48"/>
  <c r="K68" i="48"/>
  <c r="L68" i="48"/>
  <c r="O67" i="47"/>
  <c r="P67" i="47" s="1"/>
  <c r="O58" i="47"/>
  <c r="P58" i="47" s="1"/>
  <c r="O52" i="47"/>
  <c r="P52" i="47" s="1"/>
  <c r="O36" i="47"/>
  <c r="P36" i="47" s="1"/>
  <c r="O24" i="47"/>
  <c r="P24" i="47" s="1"/>
  <c r="D70" i="47"/>
  <c r="J70" i="47"/>
  <c r="L70" i="47"/>
  <c r="M70" i="47"/>
  <c r="O15" i="47"/>
  <c r="P15" i="47" s="1"/>
  <c r="H70" i="47"/>
  <c r="F70" i="47"/>
  <c r="E70" i="47"/>
  <c r="G70" i="47"/>
  <c r="K70" i="47"/>
  <c r="N70" i="47"/>
  <c r="I70" i="47"/>
  <c r="O5" i="47"/>
  <c r="P5" i="47" s="1"/>
  <c r="O64" i="46"/>
  <c r="P64" i="46"/>
  <c r="O63" i="46"/>
  <c r="P63" i="46" s="1"/>
  <c r="N62" i="46"/>
  <c r="M62" i="46"/>
  <c r="L62" i="46"/>
  <c r="K62" i="46"/>
  <c r="J62" i="46"/>
  <c r="I62" i="46"/>
  <c r="H62" i="46"/>
  <c r="O62" i="46" s="1"/>
  <c r="P62" i="46" s="1"/>
  <c r="G62" i="46"/>
  <c r="F62" i="46"/>
  <c r="E62" i="46"/>
  <c r="D62" i="46"/>
  <c r="O61" i="46"/>
  <c r="P61" i="46" s="1"/>
  <c r="O60" i="46"/>
  <c r="P60" i="46"/>
  <c r="O59" i="46"/>
  <c r="P59" i="46"/>
  <c r="O58" i="46"/>
  <c r="P58" i="46"/>
  <c r="O57" i="46"/>
  <c r="P57" i="46" s="1"/>
  <c r="O56" i="46"/>
  <c r="P56" i="46" s="1"/>
  <c r="O55" i="46"/>
  <c r="P55" i="46" s="1"/>
  <c r="N54" i="46"/>
  <c r="M54" i="46"/>
  <c r="L54" i="46"/>
  <c r="L65" i="46" s="1"/>
  <c r="K54" i="46"/>
  <c r="J54" i="46"/>
  <c r="I54" i="46"/>
  <c r="H54" i="46"/>
  <c r="G54" i="46"/>
  <c r="F54" i="46"/>
  <c r="E54" i="46"/>
  <c r="D54" i="46"/>
  <c r="O54" i="46" s="1"/>
  <c r="P54" i="46" s="1"/>
  <c r="O53" i="46"/>
  <c r="P53" i="46" s="1"/>
  <c r="O52" i="46"/>
  <c r="P52" i="46"/>
  <c r="O51" i="46"/>
  <c r="P51" i="46" s="1"/>
  <c r="O50" i="46"/>
  <c r="P50" i="46" s="1"/>
  <c r="O49" i="46"/>
  <c r="P49" i="46" s="1"/>
  <c r="N48" i="46"/>
  <c r="M48" i="46"/>
  <c r="L48" i="46"/>
  <c r="K48" i="46"/>
  <c r="J48" i="46"/>
  <c r="I48" i="46"/>
  <c r="H48" i="46"/>
  <c r="O48" i="46" s="1"/>
  <c r="P48" i="46" s="1"/>
  <c r="G48" i="46"/>
  <c r="F48" i="46"/>
  <c r="E48" i="46"/>
  <c r="D48" i="46"/>
  <c r="O47" i="46"/>
  <c r="P47" i="46" s="1"/>
  <c r="O46" i="46"/>
  <c r="P46" i="46" s="1"/>
  <c r="O45" i="46"/>
  <c r="P45" i="46"/>
  <c r="O44" i="46"/>
  <c r="P44" i="46"/>
  <c r="O43" i="46"/>
  <c r="P43" i="46"/>
  <c r="O42" i="46"/>
  <c r="P42" i="46" s="1"/>
  <c r="O41" i="46"/>
  <c r="P41" i="46" s="1"/>
  <c r="O40" i="46"/>
  <c r="P40" i="46" s="1"/>
  <c r="O39" i="46"/>
  <c r="P39" i="46"/>
  <c r="O38" i="46"/>
  <c r="P38" i="46"/>
  <c r="O37" i="46"/>
  <c r="P37" i="46"/>
  <c r="O36" i="46"/>
  <c r="P36" i="46" s="1"/>
  <c r="O35" i="46"/>
  <c r="P35" i="46" s="1"/>
  <c r="O34" i="46"/>
  <c r="P34" i="46" s="1"/>
  <c r="O33" i="46"/>
  <c r="P33" i="46"/>
  <c r="O32" i="46"/>
  <c r="P32" i="46"/>
  <c r="N31" i="46"/>
  <c r="N65" i="46" s="1"/>
  <c r="M31" i="46"/>
  <c r="L31" i="46"/>
  <c r="K31" i="46"/>
  <c r="J31" i="46"/>
  <c r="I31" i="46"/>
  <c r="H31" i="46"/>
  <c r="G31" i="46"/>
  <c r="F31" i="46"/>
  <c r="E31" i="46"/>
  <c r="O31" i="46" s="1"/>
  <c r="P31" i="46" s="1"/>
  <c r="D31" i="46"/>
  <c r="O30" i="46"/>
  <c r="P30" i="46" s="1"/>
  <c r="O29" i="46"/>
  <c r="P29" i="46" s="1"/>
  <c r="O28" i="46"/>
  <c r="P28" i="46"/>
  <c r="O27" i="46"/>
  <c r="P27" i="46"/>
  <c r="O26" i="46"/>
  <c r="P26" i="46" s="1"/>
  <c r="O25" i="46"/>
  <c r="P25" i="46"/>
  <c r="O24" i="46"/>
  <c r="P24" i="46" s="1"/>
  <c r="O23" i="46"/>
  <c r="P23" i="46" s="1"/>
  <c r="O22" i="46"/>
  <c r="P22" i="46"/>
  <c r="N21" i="46"/>
  <c r="M21" i="46"/>
  <c r="L21" i="46"/>
  <c r="K21" i="46"/>
  <c r="J21" i="46"/>
  <c r="I21" i="46"/>
  <c r="H21" i="46"/>
  <c r="G21" i="46"/>
  <c r="F21" i="46"/>
  <c r="E21" i="46"/>
  <c r="D21" i="46"/>
  <c r="O21" i="46" s="1"/>
  <c r="P21" i="46" s="1"/>
  <c r="O20" i="46"/>
  <c r="P20" i="46" s="1"/>
  <c r="O19" i="46"/>
  <c r="P19" i="46" s="1"/>
  <c r="O18" i="46"/>
  <c r="P18" i="46"/>
  <c r="O17" i="46"/>
  <c r="P17" i="46"/>
  <c r="O16" i="46"/>
  <c r="P16" i="46" s="1"/>
  <c r="N15" i="46"/>
  <c r="M15" i="46"/>
  <c r="L15" i="46"/>
  <c r="K15" i="46"/>
  <c r="K65" i="46" s="1"/>
  <c r="J15" i="46"/>
  <c r="I15" i="46"/>
  <c r="I65" i="46" s="1"/>
  <c r="H15" i="46"/>
  <c r="O15" i="46" s="1"/>
  <c r="P15" i="46" s="1"/>
  <c r="G15" i="46"/>
  <c r="F15" i="46"/>
  <c r="E15" i="46"/>
  <c r="D15" i="46"/>
  <c r="O14" i="46"/>
  <c r="P14" i="46" s="1"/>
  <c r="O13" i="46"/>
  <c r="P13" i="46"/>
  <c r="O12" i="46"/>
  <c r="P12" i="46"/>
  <c r="O11" i="46"/>
  <c r="P11" i="46" s="1"/>
  <c r="O10" i="46"/>
  <c r="P10" i="46"/>
  <c r="O9" i="46"/>
  <c r="P9" i="46" s="1"/>
  <c r="O8" i="46"/>
  <c r="P8" i="46" s="1"/>
  <c r="O7" i="46"/>
  <c r="P7" i="46"/>
  <c r="O6" i="46"/>
  <c r="P6" i="46"/>
  <c r="N5" i="46"/>
  <c r="M5" i="46"/>
  <c r="M65" i="46" s="1"/>
  <c r="L5" i="46"/>
  <c r="K5" i="46"/>
  <c r="J5" i="46"/>
  <c r="J65" i="46" s="1"/>
  <c r="I5" i="46"/>
  <c r="H5" i="46"/>
  <c r="G5" i="46"/>
  <c r="G65" i="46" s="1"/>
  <c r="F5" i="46"/>
  <c r="E5" i="46"/>
  <c r="D5" i="46"/>
  <c r="O5" i="46" s="1"/>
  <c r="P5" i="46" s="1"/>
  <c r="N64" i="45"/>
  <c r="O64" i="45" s="1"/>
  <c r="N63" i="45"/>
  <c r="O63" i="45" s="1"/>
  <c r="M62" i="45"/>
  <c r="L62" i="45"/>
  <c r="K62" i="45"/>
  <c r="J62" i="45"/>
  <c r="I62" i="45"/>
  <c r="H62" i="45"/>
  <c r="G62" i="45"/>
  <c r="F62" i="45"/>
  <c r="E62" i="45"/>
  <c r="D62" i="45"/>
  <c r="N61" i="45"/>
  <c r="O61" i="45" s="1"/>
  <c r="N60" i="45"/>
  <c r="O60" i="45" s="1"/>
  <c r="N59" i="45"/>
  <c r="O59" i="45"/>
  <c r="N58" i="45"/>
  <c r="O58" i="45"/>
  <c r="N57" i="45"/>
  <c r="O57" i="45" s="1"/>
  <c r="N56" i="45"/>
  <c r="O56" i="45" s="1"/>
  <c r="N55" i="45"/>
  <c r="O55" i="45" s="1"/>
  <c r="M54" i="45"/>
  <c r="L54" i="45"/>
  <c r="K54" i="45"/>
  <c r="J54" i="45"/>
  <c r="I54" i="45"/>
  <c r="H54" i="45"/>
  <c r="G54" i="45"/>
  <c r="F54" i="45"/>
  <c r="E54" i="45"/>
  <c r="N54" i="45" s="1"/>
  <c r="O54" i="45" s="1"/>
  <c r="D54" i="45"/>
  <c r="N53" i="45"/>
  <c r="O53" i="45" s="1"/>
  <c r="N52" i="45"/>
  <c r="O52" i="45" s="1"/>
  <c r="N51" i="45"/>
  <c r="O51" i="45"/>
  <c r="N50" i="45"/>
  <c r="O50" i="45"/>
  <c r="N49" i="45"/>
  <c r="O49" i="45" s="1"/>
  <c r="M48" i="45"/>
  <c r="L48" i="45"/>
  <c r="K48" i="45"/>
  <c r="N48" i="45" s="1"/>
  <c r="O48" i="45" s="1"/>
  <c r="J48" i="45"/>
  <c r="I48" i="45"/>
  <c r="H48" i="45"/>
  <c r="G48" i="45"/>
  <c r="F48" i="45"/>
  <c r="E48" i="45"/>
  <c r="D48" i="45"/>
  <c r="N47" i="45"/>
  <c r="O47" i="45" s="1"/>
  <c r="N46" i="45"/>
  <c r="O46" i="45" s="1"/>
  <c r="N45" i="45"/>
  <c r="O45" i="45" s="1"/>
  <c r="N44" i="45"/>
  <c r="O44" i="45" s="1"/>
  <c r="N43" i="45"/>
  <c r="O43" i="45"/>
  <c r="N42" i="45"/>
  <c r="O42" i="45"/>
  <c r="N41" i="45"/>
  <c r="O41" i="45" s="1"/>
  <c r="N40" i="45"/>
  <c r="O40" i="45" s="1"/>
  <c r="N39" i="45"/>
  <c r="O39" i="45" s="1"/>
  <c r="N38" i="45"/>
  <c r="O38" i="45" s="1"/>
  <c r="N37" i="45"/>
  <c r="O37" i="45"/>
  <c r="N36" i="45"/>
  <c r="O36" i="45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/>
  <c r="N27" i="45"/>
  <c r="O27" i="45" s="1"/>
  <c r="N26" i="45"/>
  <c r="O26" i="45" s="1"/>
  <c r="N25" i="45"/>
  <c r="O25" i="45" s="1"/>
  <c r="N24" i="45"/>
  <c r="O24" i="45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/>
  <c r="N19" i="45"/>
  <c r="O19" i="45" s="1"/>
  <c r="N18" i="45"/>
  <c r="O18" i="45" s="1"/>
  <c r="N17" i="45"/>
  <c r="O17" i="45" s="1"/>
  <c r="N16" i="45"/>
  <c r="O16" i="45"/>
  <c r="M15" i="45"/>
  <c r="L15" i="45"/>
  <c r="K15" i="45"/>
  <c r="J15" i="45"/>
  <c r="I15" i="45"/>
  <c r="I65" i="45" s="1"/>
  <c r="H15" i="45"/>
  <c r="H65" i="45" s="1"/>
  <c r="G15" i="45"/>
  <c r="G65" i="45" s="1"/>
  <c r="F15" i="45"/>
  <c r="E15" i="45"/>
  <c r="E65" i="45" s="1"/>
  <c r="D15" i="45"/>
  <c r="N14" i="45"/>
  <c r="O14" i="45"/>
  <c r="N13" i="45"/>
  <c r="O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/>
  <c r="M5" i="45"/>
  <c r="M65" i="45" s="1"/>
  <c r="L5" i="45"/>
  <c r="L65" i="45" s="1"/>
  <c r="K5" i="45"/>
  <c r="K65" i="45" s="1"/>
  <c r="J5" i="45"/>
  <c r="I5" i="45"/>
  <c r="H5" i="45"/>
  <c r="G5" i="45"/>
  <c r="F5" i="45"/>
  <c r="E5" i="45"/>
  <c r="D5" i="45"/>
  <c r="N63" i="44"/>
  <c r="O63" i="44"/>
  <c r="N62" i="44"/>
  <c r="O62" i="44" s="1"/>
  <c r="M61" i="44"/>
  <c r="L61" i="44"/>
  <c r="K61" i="44"/>
  <c r="J61" i="44"/>
  <c r="I61" i="44"/>
  <c r="H61" i="44"/>
  <c r="G61" i="44"/>
  <c r="F61" i="44"/>
  <c r="E61" i="44"/>
  <c r="D61" i="44"/>
  <c r="N61" i="44" s="1"/>
  <c r="O61" i="44" s="1"/>
  <c r="N60" i="44"/>
  <c r="O60" i="44" s="1"/>
  <c r="N59" i="44"/>
  <c r="O59" i="44" s="1"/>
  <c r="N58" i="44"/>
  <c r="O58" i="44" s="1"/>
  <c r="N57" i="44"/>
  <c r="O57" i="44"/>
  <c r="N56" i="44"/>
  <c r="O56" i="44"/>
  <c r="N55" i="44"/>
  <c r="O55" i="44"/>
  <c r="N54" i="44"/>
  <c r="O54" i="44" s="1"/>
  <c r="M53" i="44"/>
  <c r="L53" i="44"/>
  <c r="K53" i="44"/>
  <c r="J53" i="44"/>
  <c r="I53" i="44"/>
  <c r="H53" i="44"/>
  <c r="G53" i="44"/>
  <c r="F53" i="44"/>
  <c r="E53" i="44"/>
  <c r="E64" i="44" s="1"/>
  <c r="D53" i="44"/>
  <c r="N52" i="44"/>
  <c r="O52" i="44" s="1"/>
  <c r="N51" i="44"/>
  <c r="O51" i="44" s="1"/>
  <c r="N50" i="44"/>
  <c r="O50" i="44" s="1"/>
  <c r="N49" i="44"/>
  <c r="O49" i="44"/>
  <c r="M48" i="44"/>
  <c r="L48" i="44"/>
  <c r="K48" i="44"/>
  <c r="J48" i="44"/>
  <c r="I48" i="44"/>
  <c r="H48" i="44"/>
  <c r="G48" i="44"/>
  <c r="F48" i="44"/>
  <c r="E48" i="44"/>
  <c r="D48" i="44"/>
  <c r="N48" i="44" s="1"/>
  <c r="O48" i="44" s="1"/>
  <c r="N47" i="44"/>
  <c r="O47" i="44"/>
  <c r="N46" i="44"/>
  <c r="O46" i="44"/>
  <c r="N45" i="44"/>
  <c r="O45" i="44"/>
  <c r="N44" i="44"/>
  <c r="O44" i="44" s="1"/>
  <c r="N43" i="44"/>
  <c r="O43" i="44" s="1"/>
  <c r="N42" i="44"/>
  <c r="O42" i="44" s="1"/>
  <c r="N41" i="44"/>
  <c r="O41" i="44"/>
  <c r="N40" i="44"/>
  <c r="O40" i="44"/>
  <c r="N39" i="44"/>
  <c r="O39" i="44" s="1"/>
  <c r="N38" i="44"/>
  <c r="O38" i="44" s="1"/>
  <c r="N37" i="44"/>
  <c r="O37" i="44" s="1"/>
  <c r="N36" i="44"/>
  <c r="O36" i="44" s="1"/>
  <c r="N35" i="44"/>
  <c r="O35" i="44"/>
  <c r="N34" i="44"/>
  <c r="O34" i="44"/>
  <c r="M33" i="44"/>
  <c r="L33" i="44"/>
  <c r="K33" i="44"/>
  <c r="J33" i="44"/>
  <c r="I33" i="44"/>
  <c r="H33" i="44"/>
  <c r="G33" i="44"/>
  <c r="F33" i="44"/>
  <c r="E33" i="44"/>
  <c r="D33" i="44"/>
  <c r="N33" i="44" s="1"/>
  <c r="O33" i="44" s="1"/>
  <c r="N32" i="44"/>
  <c r="O32" i="44"/>
  <c r="N31" i="44"/>
  <c r="O31" i="44"/>
  <c r="N30" i="44"/>
  <c r="O30" i="44" s="1"/>
  <c r="N29" i="44"/>
  <c r="O29" i="44" s="1"/>
  <c r="N28" i="44"/>
  <c r="O28" i="44" s="1"/>
  <c r="N27" i="44"/>
  <c r="O27" i="44"/>
  <c r="N26" i="44"/>
  <c r="O26" i="44"/>
  <c r="N25" i="44"/>
  <c r="O25" i="44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2" i="44" s="1"/>
  <c r="O22" i="44" s="1"/>
  <c r="N21" i="44"/>
  <c r="O21" i="44" s="1"/>
  <c r="N20" i="44"/>
  <c r="O20" i="44" s="1"/>
  <c r="N19" i="44"/>
  <c r="O19" i="44"/>
  <c r="N18" i="44"/>
  <c r="O18" i="44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N15" i="44" s="1"/>
  <c r="O15" i="44" s="1"/>
  <c r="E15" i="44"/>
  <c r="D15" i="44"/>
  <c r="N14" i="44"/>
  <c r="O14" i="44" s="1"/>
  <c r="N13" i="44"/>
  <c r="O13" i="44" s="1"/>
  <c r="N12" i="44"/>
  <c r="O12" i="44" s="1"/>
  <c r="N11" i="44"/>
  <c r="O11" i="44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K64" i="44" s="1"/>
  <c r="J5" i="44"/>
  <c r="J64" i="44" s="1"/>
  <c r="I5" i="44"/>
  <c r="I64" i="44" s="1"/>
  <c r="H5" i="44"/>
  <c r="N5" i="44" s="1"/>
  <c r="O5" i="44" s="1"/>
  <c r="G5" i="44"/>
  <c r="F5" i="44"/>
  <c r="E5" i="44"/>
  <c r="D5" i="44"/>
  <c r="N65" i="43"/>
  <c r="O65" i="43" s="1"/>
  <c r="N64" i="43"/>
  <c r="O64" i="43"/>
  <c r="M63" i="43"/>
  <c r="L63" i="43"/>
  <c r="K63" i="43"/>
  <c r="J63" i="43"/>
  <c r="I63" i="43"/>
  <c r="H63" i="43"/>
  <c r="G63" i="43"/>
  <c r="F63" i="43"/>
  <c r="E63" i="43"/>
  <c r="D63" i="43"/>
  <c r="N63" i="43" s="1"/>
  <c r="O63" i="43" s="1"/>
  <c r="N62" i="43"/>
  <c r="O62" i="43"/>
  <c r="N61" i="43"/>
  <c r="O61" i="43" s="1"/>
  <c r="N60" i="43"/>
  <c r="O60" i="43"/>
  <c r="N59" i="43"/>
  <c r="O59" i="43" s="1"/>
  <c r="N58" i="43"/>
  <c r="O58" i="43" s="1"/>
  <c r="N57" i="43"/>
  <c r="O57" i="43" s="1"/>
  <c r="N56" i="43"/>
  <c r="O56" i="43"/>
  <c r="M55" i="43"/>
  <c r="L55" i="43"/>
  <c r="L66" i="43" s="1"/>
  <c r="K55" i="43"/>
  <c r="K66" i="43" s="1"/>
  <c r="J55" i="43"/>
  <c r="N55" i="43" s="1"/>
  <c r="O55" i="43" s="1"/>
  <c r="I55" i="43"/>
  <c r="H55" i="43"/>
  <c r="G55" i="43"/>
  <c r="F55" i="43"/>
  <c r="E55" i="43"/>
  <c r="D55" i="43"/>
  <c r="N54" i="43"/>
  <c r="O54" i="43"/>
  <c r="N53" i="43"/>
  <c r="O53" i="43"/>
  <c r="N52" i="43"/>
  <c r="O52" i="43" s="1"/>
  <c r="N51" i="43"/>
  <c r="O51" i="43" s="1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9" i="43" s="1"/>
  <c r="O49" i="43" s="1"/>
  <c r="N48" i="43"/>
  <c r="O48" i="43" s="1"/>
  <c r="N47" i="43"/>
  <c r="O47" i="43" s="1"/>
  <c r="N46" i="43"/>
  <c r="O46" i="43"/>
  <c r="N45" i="43"/>
  <c r="O45" i="43"/>
  <c r="N44" i="43"/>
  <c r="O44" i="43" s="1"/>
  <c r="N43" i="43"/>
  <c r="O43" i="43" s="1"/>
  <c r="N42" i="43"/>
  <c r="O42" i="43" s="1"/>
  <c r="N41" i="43"/>
  <c r="O41" i="43" s="1"/>
  <c r="N40" i="43"/>
  <c r="O40" i="43"/>
  <c r="N39" i="43"/>
  <c r="O39" i="43"/>
  <c r="N38" i="43"/>
  <c r="O38" i="43" s="1"/>
  <c r="N37" i="43"/>
  <c r="O37" i="43" s="1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4" i="43" s="1"/>
  <c r="O34" i="43" s="1"/>
  <c r="N33" i="43"/>
  <c r="O33" i="43" s="1"/>
  <c r="N32" i="43"/>
  <c r="O32" i="43"/>
  <c r="N31" i="43"/>
  <c r="O31" i="43"/>
  <c r="N30" i="43"/>
  <c r="O30" i="43" s="1"/>
  <c r="N29" i="43"/>
  <c r="O29" i="43" s="1"/>
  <c r="N28" i="43"/>
  <c r="O28" i="43" s="1"/>
  <c r="N27" i="43"/>
  <c r="O27" i="43" s="1"/>
  <c r="N26" i="43"/>
  <c r="O26" i="43"/>
  <c r="N25" i="43"/>
  <c r="O25" i="43"/>
  <c r="N24" i="43"/>
  <c r="O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/>
  <c r="N17" i="43"/>
  <c r="O17" i="43"/>
  <c r="N16" i="43"/>
  <c r="O16" i="43"/>
  <c r="M15" i="43"/>
  <c r="L15" i="43"/>
  <c r="K15" i="43"/>
  <c r="J15" i="43"/>
  <c r="I15" i="43"/>
  <c r="H15" i="43"/>
  <c r="G15" i="43"/>
  <c r="F15" i="43"/>
  <c r="F66" i="43" s="1"/>
  <c r="E15" i="43"/>
  <c r="D15" i="43"/>
  <c r="D66" i="43" s="1"/>
  <c r="N14" i="43"/>
  <c r="O14" i="43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J66" i="43" s="1"/>
  <c r="I5" i="43"/>
  <c r="I66" i="43" s="1"/>
  <c r="H5" i="43"/>
  <c r="H66" i="43" s="1"/>
  <c r="G5" i="43"/>
  <c r="N5" i="43" s="1"/>
  <c r="O5" i="43" s="1"/>
  <c r="F5" i="43"/>
  <c r="E5" i="43"/>
  <c r="D5" i="43"/>
  <c r="N66" i="42"/>
  <c r="O66" i="42" s="1"/>
  <c r="N65" i="42"/>
  <c r="O65" i="42" s="1"/>
  <c r="M64" i="42"/>
  <c r="L64" i="42"/>
  <c r="K64" i="42"/>
  <c r="J64" i="42"/>
  <c r="I64" i="42"/>
  <c r="H64" i="42"/>
  <c r="G64" i="42"/>
  <c r="F64" i="42"/>
  <c r="E64" i="42"/>
  <c r="D64" i="42"/>
  <c r="N64" i="42" s="1"/>
  <c r="O64" i="42" s="1"/>
  <c r="N63" i="42"/>
  <c r="O63" i="42" s="1"/>
  <c r="N62" i="42"/>
  <c r="O62" i="42"/>
  <c r="N61" i="42"/>
  <c r="O61" i="42"/>
  <c r="N60" i="42"/>
  <c r="O60" i="42"/>
  <c r="N59" i="42"/>
  <c r="O59" i="42" s="1"/>
  <c r="N58" i="42"/>
  <c r="O58" i="42" s="1"/>
  <c r="N57" i="42"/>
  <c r="O57" i="42" s="1"/>
  <c r="M56" i="42"/>
  <c r="L56" i="42"/>
  <c r="K56" i="42"/>
  <c r="N56" i="42" s="1"/>
  <c r="O56" i="42" s="1"/>
  <c r="J56" i="42"/>
  <c r="I56" i="42"/>
  <c r="H56" i="42"/>
  <c r="G56" i="42"/>
  <c r="F56" i="42"/>
  <c r="E56" i="42"/>
  <c r="D56" i="42"/>
  <c r="N55" i="42"/>
  <c r="O55" i="42" s="1"/>
  <c r="N54" i="42"/>
  <c r="O54" i="42"/>
  <c r="N53" i="42"/>
  <c r="O53" i="42"/>
  <c r="N52" i="42"/>
  <c r="O52" i="42" s="1"/>
  <c r="N51" i="42"/>
  <c r="O51" i="42" s="1"/>
  <c r="M50" i="42"/>
  <c r="L50" i="42"/>
  <c r="K50" i="42"/>
  <c r="J50" i="42"/>
  <c r="I50" i="42"/>
  <c r="H50" i="42"/>
  <c r="N50" i="42" s="1"/>
  <c r="O50" i="42" s="1"/>
  <c r="G50" i="42"/>
  <c r="F50" i="42"/>
  <c r="E50" i="42"/>
  <c r="D50" i="42"/>
  <c r="N49" i="42"/>
  <c r="O49" i="42" s="1"/>
  <c r="N48" i="42"/>
  <c r="O48" i="42" s="1"/>
  <c r="N47" i="42"/>
  <c r="O47" i="42" s="1"/>
  <c r="N46" i="42"/>
  <c r="O46" i="42"/>
  <c r="N45" i="42"/>
  <c r="O45" i="42"/>
  <c r="N44" i="42"/>
  <c r="O44" i="42" s="1"/>
  <c r="N43" i="42"/>
  <c r="O43" i="42" s="1"/>
  <c r="N42" i="42"/>
  <c r="O42" i="42" s="1"/>
  <c r="N41" i="42"/>
  <c r="O41" i="42" s="1"/>
  <c r="N40" i="42"/>
  <c r="O40" i="42"/>
  <c r="N39" i="42"/>
  <c r="O39" i="42"/>
  <c r="N38" i="42"/>
  <c r="O38" i="42" s="1"/>
  <c r="N37" i="42"/>
  <c r="O37" i="42" s="1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5" i="42" s="1"/>
  <c r="O35" i="42" s="1"/>
  <c r="N34" i="42"/>
  <c r="O34" i="42" s="1"/>
  <c r="N33" i="42"/>
  <c r="O33" i="42" s="1"/>
  <c r="N32" i="42"/>
  <c r="O32" i="42"/>
  <c r="N31" i="42"/>
  <c r="O31" i="42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F67" i="42" s="1"/>
  <c r="E21" i="42"/>
  <c r="D21" i="42"/>
  <c r="D67" i="42" s="1"/>
  <c r="N20" i="42"/>
  <c r="O20" i="42" s="1"/>
  <c r="N19" i="42"/>
  <c r="O19" i="42" s="1"/>
  <c r="N18" i="42"/>
  <c r="O18" i="42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M67" i="42" s="1"/>
  <c r="L5" i="42"/>
  <c r="L67" i="42" s="1"/>
  <c r="K5" i="42"/>
  <c r="K67" i="42" s="1"/>
  <c r="J5" i="42"/>
  <c r="J67" i="42" s="1"/>
  <c r="I5" i="42"/>
  <c r="I67" i="42" s="1"/>
  <c r="H5" i="42"/>
  <c r="G5" i="42"/>
  <c r="F5" i="42"/>
  <c r="E5" i="42"/>
  <c r="E67" i="42" s="1"/>
  <c r="D5" i="42"/>
  <c r="N5" i="42" s="1"/>
  <c r="O5" i="42" s="1"/>
  <c r="N61" i="41"/>
  <c r="O61" i="41" s="1"/>
  <c r="M60" i="41"/>
  <c r="L60" i="41"/>
  <c r="N60" i="41" s="1"/>
  <c r="O60" i="41" s="1"/>
  <c r="K60" i="41"/>
  <c r="J60" i="41"/>
  <c r="I60" i="41"/>
  <c r="H60" i="41"/>
  <c r="G60" i="41"/>
  <c r="F60" i="41"/>
  <c r="E60" i="41"/>
  <c r="D60" i="41"/>
  <c r="N59" i="41"/>
  <c r="O59" i="41" s="1"/>
  <c r="N58" i="41"/>
  <c r="O58" i="41" s="1"/>
  <c r="N57" i="41"/>
  <c r="O57" i="41"/>
  <c r="N56" i="41"/>
  <c r="O56" i="41"/>
  <c r="N55" i="41"/>
  <c r="O55" i="41" s="1"/>
  <c r="N54" i="41"/>
  <c r="O54" i="41" s="1"/>
  <c r="M53" i="41"/>
  <c r="L53" i="41"/>
  <c r="K53" i="41"/>
  <c r="J53" i="41"/>
  <c r="I53" i="41"/>
  <c r="H53" i="41"/>
  <c r="G53" i="41"/>
  <c r="F53" i="41"/>
  <c r="E53" i="41"/>
  <c r="D53" i="41"/>
  <c r="N52" i="41"/>
  <c r="O52" i="41" s="1"/>
  <c r="N51" i="41"/>
  <c r="O51" i="41" s="1"/>
  <c r="N50" i="41"/>
  <c r="O50" i="41" s="1"/>
  <c r="N49" i="41"/>
  <c r="O49" i="41"/>
  <c r="N48" i="41"/>
  <c r="O48" i="41" s="1"/>
  <c r="M47" i="41"/>
  <c r="L47" i="41"/>
  <c r="K47" i="41"/>
  <c r="J47" i="41"/>
  <c r="I47" i="41"/>
  <c r="H47" i="41"/>
  <c r="G47" i="41"/>
  <c r="F47" i="41"/>
  <c r="E47" i="41"/>
  <c r="D47" i="41"/>
  <c r="N47" i="41" s="1"/>
  <c r="O47" i="41" s="1"/>
  <c r="N46" i="41"/>
  <c r="O46" i="41"/>
  <c r="N45" i="41"/>
  <c r="O45" i="41" s="1"/>
  <c r="N44" i="41"/>
  <c r="O44" i="41" s="1"/>
  <c r="N43" i="41"/>
  <c r="O43" i="41" s="1"/>
  <c r="N42" i="41"/>
  <c r="O42" i="41" s="1"/>
  <c r="N41" i="41"/>
  <c r="O41" i="4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/>
  <c r="M34" i="41"/>
  <c r="L34" i="41"/>
  <c r="K34" i="41"/>
  <c r="J34" i="41"/>
  <c r="I34" i="41"/>
  <c r="H34" i="41"/>
  <c r="G34" i="41"/>
  <c r="F34" i="41"/>
  <c r="E34" i="41"/>
  <c r="D34" i="41"/>
  <c r="D62" i="41" s="1"/>
  <c r="N33" i="41"/>
  <c r="O33" i="4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/>
  <c r="M20" i="41"/>
  <c r="M62" i="41" s="1"/>
  <c r="L20" i="41"/>
  <c r="K20" i="41"/>
  <c r="J20" i="41"/>
  <c r="I20" i="41"/>
  <c r="I62" i="41" s="1"/>
  <c r="H20" i="41"/>
  <c r="G20" i="41"/>
  <c r="F20" i="41"/>
  <c r="E20" i="41"/>
  <c r="D20" i="41"/>
  <c r="N20" i="41" s="1"/>
  <c r="O20" i="41" s="1"/>
  <c r="N19" i="41"/>
  <c r="O19" i="4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L62" i="41" s="1"/>
  <c r="K5" i="41"/>
  <c r="K62" i="41" s="1"/>
  <c r="J5" i="41"/>
  <c r="J62" i="41" s="1"/>
  <c r="I5" i="41"/>
  <c r="H5" i="41"/>
  <c r="G5" i="41"/>
  <c r="F5" i="41"/>
  <c r="N5" i="41" s="1"/>
  <c r="O5" i="41" s="1"/>
  <c r="E5" i="41"/>
  <c r="D5" i="41"/>
  <c r="N61" i="40"/>
  <c r="O61" i="40" s="1"/>
  <c r="M60" i="40"/>
  <c r="L60" i="40"/>
  <c r="K60" i="40"/>
  <c r="J60" i="40"/>
  <c r="I60" i="40"/>
  <c r="N60" i="40" s="1"/>
  <c r="O60" i="40" s="1"/>
  <c r="H60" i="40"/>
  <c r="G60" i="40"/>
  <c r="F60" i="40"/>
  <c r="E60" i="40"/>
  <c r="D60" i="40"/>
  <c r="N59" i="40"/>
  <c r="O59" i="40" s="1"/>
  <c r="N58" i="40"/>
  <c r="O58" i="40"/>
  <c r="N57" i="40"/>
  <c r="O57" i="40"/>
  <c r="N56" i="40"/>
  <c r="O56" i="40" s="1"/>
  <c r="N55" i="40"/>
  <c r="O55" i="40" s="1"/>
  <c r="N54" i="40"/>
  <c r="O54" i="40" s="1"/>
  <c r="N53" i="40"/>
  <c r="O53" i="40" s="1"/>
  <c r="M52" i="40"/>
  <c r="L52" i="40"/>
  <c r="K52" i="40"/>
  <c r="J52" i="40"/>
  <c r="I52" i="40"/>
  <c r="H52" i="40"/>
  <c r="G52" i="40"/>
  <c r="F52" i="40"/>
  <c r="E52" i="40"/>
  <c r="D52" i="40"/>
  <c r="N51" i="40"/>
  <c r="O51" i="40" s="1"/>
  <c r="N50" i="40"/>
  <c r="O50" i="40"/>
  <c r="N49" i="40"/>
  <c r="O49" i="40"/>
  <c r="N48" i="40"/>
  <c r="O48" i="40" s="1"/>
  <c r="N47" i="40"/>
  <c r="O47" i="40" s="1"/>
  <c r="M46" i="40"/>
  <c r="L46" i="40"/>
  <c r="K46" i="40"/>
  <c r="J46" i="40"/>
  <c r="I46" i="40"/>
  <c r="H46" i="40"/>
  <c r="G46" i="40"/>
  <c r="F46" i="40"/>
  <c r="E46" i="40"/>
  <c r="N46" i="40" s="1"/>
  <c r="O46" i="40" s="1"/>
  <c r="D46" i="40"/>
  <c r="N45" i="40"/>
  <c r="O45" i="40" s="1"/>
  <c r="N44" i="40"/>
  <c r="O44" i="40" s="1"/>
  <c r="N43" i="40"/>
  <c r="O43" i="40" s="1"/>
  <c r="N42" i="40"/>
  <c r="O42" i="40"/>
  <c r="N41" i="40"/>
  <c r="O41" i="40"/>
  <c r="N40" i="40"/>
  <c r="O40" i="40" s="1"/>
  <c r="N39" i="40"/>
  <c r="O39" i="40" s="1"/>
  <c r="N38" i="40"/>
  <c r="O38" i="40" s="1"/>
  <c r="N37" i="40"/>
  <c r="O37" i="40" s="1"/>
  <c r="N36" i="40"/>
  <c r="O36" i="40"/>
  <c r="N35" i="40"/>
  <c r="O35" i="40"/>
  <c r="N34" i="40"/>
  <c r="O34" i="40" s="1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/>
  <c r="N20" i="40"/>
  <c r="O20" i="40" s="1"/>
  <c r="N19" i="40"/>
  <c r="O19" i="40" s="1"/>
  <c r="M18" i="40"/>
  <c r="L18" i="40"/>
  <c r="K18" i="40"/>
  <c r="K62" i="40" s="1"/>
  <c r="J18" i="40"/>
  <c r="I18" i="40"/>
  <c r="I62" i="40" s="1"/>
  <c r="H18" i="40"/>
  <c r="G18" i="40"/>
  <c r="G62" i="40" s="1"/>
  <c r="F18" i="40"/>
  <c r="E18" i="40"/>
  <c r="D18" i="40"/>
  <c r="N18" i="40" s="1"/>
  <c r="O18" i="40" s="1"/>
  <c r="N17" i="40"/>
  <c r="O17" i="40" s="1"/>
  <c r="N16" i="40"/>
  <c r="O16" i="40" s="1"/>
  <c r="N15" i="40"/>
  <c r="O15" i="40" s="1"/>
  <c r="M14" i="40"/>
  <c r="L14" i="40"/>
  <c r="L62" i="40" s="1"/>
  <c r="K14" i="40"/>
  <c r="J14" i="40"/>
  <c r="I14" i="40"/>
  <c r="H14" i="40"/>
  <c r="G14" i="40"/>
  <c r="F14" i="40"/>
  <c r="E14" i="40"/>
  <c r="D14" i="40"/>
  <c r="N14" i="40" s="1"/>
  <c r="O14" i="40" s="1"/>
  <c r="N13" i="40"/>
  <c r="O13" i="40" s="1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D62" i="40" s="1"/>
  <c r="N58" i="39"/>
  <c r="O58" i="39"/>
  <c r="M57" i="39"/>
  <c r="L57" i="39"/>
  <c r="K57" i="39"/>
  <c r="J57" i="39"/>
  <c r="I57" i="39"/>
  <c r="H57" i="39"/>
  <c r="G57" i="39"/>
  <c r="F57" i="39"/>
  <c r="E57" i="39"/>
  <c r="N57" i="39" s="1"/>
  <c r="O57" i="39" s="1"/>
  <c r="D57" i="39"/>
  <c r="N56" i="39"/>
  <c r="O56" i="39"/>
  <c r="N55" i="39"/>
  <c r="O55" i="39"/>
  <c r="N54" i="39"/>
  <c r="O54" i="39" s="1"/>
  <c r="N53" i="39"/>
  <c r="O53" i="39" s="1"/>
  <c r="N52" i="39"/>
  <c r="O52" i="39" s="1"/>
  <c r="N51" i="39"/>
  <c r="O51" i="39" s="1"/>
  <c r="N50" i="39"/>
  <c r="O50" i="39"/>
  <c r="M49" i="39"/>
  <c r="L49" i="39"/>
  <c r="K49" i="39"/>
  <c r="J49" i="39"/>
  <c r="I49" i="39"/>
  <c r="H49" i="39"/>
  <c r="G49" i="39"/>
  <c r="F49" i="39"/>
  <c r="E49" i="39"/>
  <c r="N49" i="39" s="1"/>
  <c r="O49" i="39" s="1"/>
  <c r="D49" i="39"/>
  <c r="N48" i="39"/>
  <c r="O48" i="39"/>
  <c r="N47" i="39"/>
  <c r="O47" i="39"/>
  <c r="N46" i="39"/>
  <c r="O46" i="39" s="1"/>
  <c r="N45" i="39"/>
  <c r="O45" i="39" s="1"/>
  <c r="N44" i="39"/>
  <c r="O44" i="39" s="1"/>
  <c r="M43" i="39"/>
  <c r="M59" i="39" s="1"/>
  <c r="L43" i="39"/>
  <c r="K43" i="39"/>
  <c r="J43" i="39"/>
  <c r="I43" i="39"/>
  <c r="H43" i="39"/>
  <c r="G43" i="39"/>
  <c r="F43" i="39"/>
  <c r="E43" i="39"/>
  <c r="D43" i="39"/>
  <c r="N43" i="39" s="1"/>
  <c r="O43" i="39" s="1"/>
  <c r="N42" i="39"/>
  <c r="O42" i="39" s="1"/>
  <c r="N41" i="39"/>
  <c r="O41" i="39" s="1"/>
  <c r="N40" i="39"/>
  <c r="O40" i="39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/>
  <c r="N33" i="39"/>
  <c r="O33" i="39"/>
  <c r="N32" i="39"/>
  <c r="O32" i="39" s="1"/>
  <c r="N31" i="39"/>
  <c r="O31" i="39" s="1"/>
  <c r="N30" i="39"/>
  <c r="O30" i="39" s="1"/>
  <c r="N29" i="39"/>
  <c r="O29" i="39" s="1"/>
  <c r="M28" i="39"/>
  <c r="L28" i="39"/>
  <c r="K28" i="39"/>
  <c r="K59" i="39" s="1"/>
  <c r="J28" i="39"/>
  <c r="N28" i="39" s="1"/>
  <c r="O28" i="39" s="1"/>
  <c r="I28" i="39"/>
  <c r="H28" i="39"/>
  <c r="G28" i="39"/>
  <c r="F28" i="39"/>
  <c r="E28" i="39"/>
  <c r="D28" i="39"/>
  <c r="N27" i="39"/>
  <c r="O27" i="39" s="1"/>
  <c r="N26" i="39"/>
  <c r="O26" i="39"/>
  <c r="N25" i="39"/>
  <c r="O25" i="39"/>
  <c r="N24" i="39"/>
  <c r="O24" i="39" s="1"/>
  <c r="N23" i="39"/>
  <c r="O23" i="39" s="1"/>
  <c r="N22" i="39"/>
  <c r="O22" i="39" s="1"/>
  <c r="N21" i="39"/>
  <c r="O21" i="39" s="1"/>
  <c r="N20" i="39"/>
  <c r="O20" i="39"/>
  <c r="N19" i="39"/>
  <c r="O19" i="39"/>
  <c r="N18" i="39"/>
  <c r="O18" i="39" s="1"/>
  <c r="M17" i="39"/>
  <c r="L17" i="39"/>
  <c r="K17" i="39"/>
  <c r="J17" i="39"/>
  <c r="I17" i="39"/>
  <c r="H17" i="39"/>
  <c r="G17" i="39"/>
  <c r="F17" i="39"/>
  <c r="E17" i="39"/>
  <c r="E59" i="39" s="1"/>
  <c r="D17" i="39"/>
  <c r="N17" i="39" s="1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G59" i="39" s="1"/>
  <c r="F13" i="39"/>
  <c r="E13" i="39"/>
  <c r="D13" i="39"/>
  <c r="N12" i="39"/>
  <c r="O12" i="39"/>
  <c r="N11" i="39"/>
  <c r="O11" i="39" s="1"/>
  <c r="N10" i="39"/>
  <c r="O10" i="39" s="1"/>
  <c r="N9" i="39"/>
  <c r="O9" i="39"/>
  <c r="N8" i="39"/>
  <c r="O8" i="39"/>
  <c r="N7" i="39"/>
  <c r="O7" i="39" s="1"/>
  <c r="N6" i="39"/>
  <c r="O6" i="39"/>
  <c r="M5" i="39"/>
  <c r="L5" i="39"/>
  <c r="L59" i="39" s="1"/>
  <c r="K5" i="39"/>
  <c r="J5" i="39"/>
  <c r="I5" i="39"/>
  <c r="I59" i="39" s="1"/>
  <c r="H5" i="39"/>
  <c r="G5" i="39"/>
  <c r="F5" i="39"/>
  <c r="E5" i="39"/>
  <c r="D5" i="39"/>
  <c r="N59" i="38"/>
  <c r="O59" i="38" s="1"/>
  <c r="N58" i="38"/>
  <c r="O58" i="38" s="1"/>
  <c r="M57" i="38"/>
  <c r="L57" i="38"/>
  <c r="K57" i="38"/>
  <c r="J57" i="38"/>
  <c r="I57" i="38"/>
  <c r="N57" i="38" s="1"/>
  <c r="O57" i="38" s="1"/>
  <c r="H57" i="38"/>
  <c r="G57" i="38"/>
  <c r="F57" i="38"/>
  <c r="E57" i="38"/>
  <c r="D57" i="38"/>
  <c r="N56" i="38"/>
  <c r="O56" i="38" s="1"/>
  <c r="N55" i="38"/>
  <c r="O55" i="38" s="1"/>
  <c r="N54" i="38"/>
  <c r="O54" i="38" s="1"/>
  <c r="N53" i="38"/>
  <c r="O53" i="38"/>
  <c r="N52" i="38"/>
  <c r="O52" i="38" s="1"/>
  <c r="N51" i="38"/>
  <c r="O51" i="38" s="1"/>
  <c r="N50" i="38"/>
  <c r="O50" i="38" s="1"/>
  <c r="M49" i="38"/>
  <c r="L49" i="38"/>
  <c r="K49" i="38"/>
  <c r="J49" i="38"/>
  <c r="I49" i="38"/>
  <c r="H49" i="38"/>
  <c r="H60" i="38" s="1"/>
  <c r="G49" i="38"/>
  <c r="F49" i="38"/>
  <c r="E49" i="38"/>
  <c r="D49" i="38"/>
  <c r="N49" i="38" s="1"/>
  <c r="O49" i="38" s="1"/>
  <c r="N48" i="38"/>
  <c r="O48" i="38" s="1"/>
  <c r="N47" i="38"/>
  <c r="O47" i="38" s="1"/>
  <c r="N46" i="38"/>
  <c r="O46" i="38"/>
  <c r="N45" i="38"/>
  <c r="O45" i="38"/>
  <c r="M44" i="38"/>
  <c r="L44" i="38"/>
  <c r="K44" i="38"/>
  <c r="J44" i="38"/>
  <c r="I44" i="38"/>
  <c r="H44" i="38"/>
  <c r="G44" i="38"/>
  <c r="F44" i="38"/>
  <c r="E44" i="38"/>
  <c r="E60" i="38" s="1"/>
  <c r="D44" i="38"/>
  <c r="N43" i="38"/>
  <c r="O43" i="38" s="1"/>
  <c r="N42" i="38"/>
  <c r="O42" i="38" s="1"/>
  <c r="N41" i="38"/>
  <c r="O41" i="38" s="1"/>
  <c r="N40" i="38"/>
  <c r="O40" i="38" s="1"/>
  <c r="N39" i="38"/>
  <c r="O39" i="38"/>
  <c r="N38" i="38"/>
  <c r="O38" i="38"/>
  <c r="N37" i="38"/>
  <c r="O37" i="38" s="1"/>
  <c r="N36" i="38"/>
  <c r="O36" i="38" s="1"/>
  <c r="N35" i="38"/>
  <c r="O35" i="38" s="1"/>
  <c r="N34" i="38"/>
  <c r="O34" i="38" s="1"/>
  <c r="N33" i="38"/>
  <c r="O33" i="38"/>
  <c r="N32" i="38"/>
  <c r="O32" i="38"/>
  <c r="M31" i="38"/>
  <c r="L31" i="38"/>
  <c r="K31" i="38"/>
  <c r="J31" i="38"/>
  <c r="N31" i="38" s="1"/>
  <c r="O31" i="38" s="1"/>
  <c r="I31" i="38"/>
  <c r="H31" i="38"/>
  <c r="G31" i="38"/>
  <c r="F31" i="38"/>
  <c r="E31" i="38"/>
  <c r="D31" i="38"/>
  <c r="N30" i="38"/>
  <c r="O30" i="38"/>
  <c r="N29" i="38"/>
  <c r="O29" i="38" s="1"/>
  <c r="N28" i="38"/>
  <c r="O28" i="38" s="1"/>
  <c r="N27" i="38"/>
  <c r="O27" i="38" s="1"/>
  <c r="N26" i="38"/>
  <c r="O26" i="38" s="1"/>
  <c r="N25" i="38"/>
  <c r="O25" i="38"/>
  <c r="N24" i="38"/>
  <c r="O24" i="38"/>
  <c r="N23" i="38"/>
  <c r="O23" i="38" s="1"/>
  <c r="N22" i="38"/>
  <c r="O22" i="38" s="1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F60" i="38" s="1"/>
  <c r="E19" i="38"/>
  <c r="D19" i="38"/>
  <c r="N18" i="38"/>
  <c r="O18" i="38" s="1"/>
  <c r="N17" i="38"/>
  <c r="O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L5" i="38"/>
  <c r="L60" i="38" s="1"/>
  <c r="K5" i="38"/>
  <c r="K60" i="38" s="1"/>
  <c r="J5" i="38"/>
  <c r="J60" i="38" s="1"/>
  <c r="I5" i="38"/>
  <c r="H5" i="38"/>
  <c r="G5" i="38"/>
  <c r="F5" i="38"/>
  <c r="E5" i="38"/>
  <c r="D5" i="38"/>
  <c r="D60" i="38" s="1"/>
  <c r="N58" i="37"/>
  <c r="O58" i="37" s="1"/>
  <c r="N57" i="37"/>
  <c r="O57" i="37"/>
  <c r="N56" i="37"/>
  <c r="O56" i="37" s="1"/>
  <c r="M55" i="37"/>
  <c r="L55" i="37"/>
  <c r="K55" i="37"/>
  <c r="J55" i="37"/>
  <c r="I55" i="37"/>
  <c r="H55" i="37"/>
  <c r="G55" i="37"/>
  <c r="F55" i="37"/>
  <c r="N55" i="37" s="1"/>
  <c r="O55" i="37" s="1"/>
  <c r="E55" i="37"/>
  <c r="D55" i="37"/>
  <c r="N54" i="37"/>
  <c r="O54" i="37" s="1"/>
  <c r="N53" i="37"/>
  <c r="O53" i="37" s="1"/>
  <c r="N52" i="37"/>
  <c r="O52" i="37" s="1"/>
  <c r="N51" i="37"/>
  <c r="O51" i="37" s="1"/>
  <c r="N50" i="37"/>
  <c r="O50" i="37"/>
  <c r="N49" i="37"/>
  <c r="O49" i="37" s="1"/>
  <c r="N48" i="37"/>
  <c r="O48" i="37" s="1"/>
  <c r="N47" i="37"/>
  <c r="O47" i="37" s="1"/>
  <c r="M46" i="37"/>
  <c r="L46" i="37"/>
  <c r="K46" i="37"/>
  <c r="J46" i="37"/>
  <c r="I46" i="37"/>
  <c r="H46" i="37"/>
  <c r="G46" i="37"/>
  <c r="F46" i="37"/>
  <c r="E46" i="37"/>
  <c r="D46" i="37"/>
  <c r="N45" i="37"/>
  <c r="O45" i="37" s="1"/>
  <c r="N44" i="37"/>
  <c r="O44" i="37" s="1"/>
  <c r="N43" i="37"/>
  <c r="O43" i="37" s="1"/>
  <c r="N42" i="37"/>
  <c r="O42" i="37"/>
  <c r="M41" i="37"/>
  <c r="L41" i="37"/>
  <c r="K41" i="37"/>
  <c r="J41" i="37"/>
  <c r="I41" i="37"/>
  <c r="H41" i="37"/>
  <c r="G41" i="37"/>
  <c r="F41" i="37"/>
  <c r="E41" i="37"/>
  <c r="D41" i="37"/>
  <c r="N41" i="37" s="1"/>
  <c r="O41" i="37" s="1"/>
  <c r="N40" i="37"/>
  <c r="O40" i="37"/>
  <c r="N39" i="37"/>
  <c r="O39" i="37" s="1"/>
  <c r="N38" i="37"/>
  <c r="O38" i="37" s="1"/>
  <c r="N37" i="37"/>
  <c r="O37" i="37" s="1"/>
  <c r="N36" i="37"/>
  <c r="O36" i="37" s="1"/>
  <c r="N35" i="37"/>
  <c r="O35" i="37"/>
  <c r="N34" i="37"/>
  <c r="O34" i="37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2" i="37" s="1"/>
  <c r="O32" i="37" s="1"/>
  <c r="N31" i="37"/>
  <c r="O31" i="37" s="1"/>
  <c r="N30" i="37"/>
  <c r="O30" i="37" s="1"/>
  <c r="N29" i="37"/>
  <c r="O29" i="37" s="1"/>
  <c r="N28" i="37"/>
  <c r="O28" i="37" s="1"/>
  <c r="N27" i="37"/>
  <c r="O27" i="37"/>
  <c r="N26" i="37"/>
  <c r="O26" i="37"/>
  <c r="N25" i="37"/>
  <c r="O25" i="37" s="1"/>
  <c r="N24" i="37"/>
  <c r="O24" i="37" s="1"/>
  <c r="N23" i="37"/>
  <c r="O23" i="37" s="1"/>
  <c r="N22" i="37"/>
  <c r="O22" i="37" s="1"/>
  <c r="N21" i="37"/>
  <c r="O21" i="37"/>
  <c r="N20" i="37"/>
  <c r="O20" i="37"/>
  <c r="N19" i="37"/>
  <c r="O19" i="37" s="1"/>
  <c r="N18" i="37"/>
  <c r="O18" i="37" s="1"/>
  <c r="M17" i="37"/>
  <c r="M59" i="37" s="1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H59" i="37" s="1"/>
  <c r="G12" i="37"/>
  <c r="F12" i="37"/>
  <c r="N12" i="37" s="1"/>
  <c r="O12" i="37" s="1"/>
  <c r="E12" i="37"/>
  <c r="D12" i="37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G59" i="37" s="1"/>
  <c r="F5" i="37"/>
  <c r="E5" i="37"/>
  <c r="N5" i="37" s="1"/>
  <c r="O5" i="37" s="1"/>
  <c r="D5" i="37"/>
  <c r="N59" i="36"/>
  <c r="O59" i="36" s="1"/>
  <c r="N58" i="36"/>
  <c r="O58" i="36" s="1"/>
  <c r="N57" i="36"/>
  <c r="O57" i="36"/>
  <c r="M56" i="36"/>
  <c r="L56" i="36"/>
  <c r="K56" i="36"/>
  <c r="J56" i="36"/>
  <c r="I56" i="36"/>
  <c r="H56" i="36"/>
  <c r="G56" i="36"/>
  <c r="F56" i="36"/>
  <c r="E56" i="36"/>
  <c r="D56" i="36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/>
  <c r="N49" i="36"/>
  <c r="O49" i="36" s="1"/>
  <c r="M48" i="36"/>
  <c r="L48" i="36"/>
  <c r="K48" i="36"/>
  <c r="J48" i="36"/>
  <c r="I48" i="36"/>
  <c r="N48" i="36" s="1"/>
  <c r="O48" i="36" s="1"/>
  <c r="H48" i="36"/>
  <c r="G48" i="36"/>
  <c r="F48" i="36"/>
  <c r="E48" i="36"/>
  <c r="D48" i="36"/>
  <c r="N47" i="36"/>
  <c r="O47" i="36" s="1"/>
  <c r="N46" i="36"/>
  <c r="O46" i="36" s="1"/>
  <c r="N45" i="36"/>
  <c r="O45" i="36" s="1"/>
  <c r="N44" i="36"/>
  <c r="O44" i="36" s="1"/>
  <c r="N43" i="36"/>
  <c r="O43" i="36" s="1"/>
  <c r="M42" i="36"/>
  <c r="M60" i="36" s="1"/>
  <c r="L42" i="36"/>
  <c r="K42" i="36"/>
  <c r="J42" i="36"/>
  <c r="I42" i="36"/>
  <c r="H42" i="36"/>
  <c r="G42" i="36"/>
  <c r="F42" i="36"/>
  <c r="E42" i="36"/>
  <c r="D42" i="36"/>
  <c r="N41" i="36"/>
  <c r="O41" i="36" s="1"/>
  <c r="N40" i="36"/>
  <c r="O40" i="36"/>
  <c r="N39" i="36"/>
  <c r="O39" i="36"/>
  <c r="N38" i="36"/>
  <c r="O38" i="36" s="1"/>
  <c r="N37" i="36"/>
  <c r="O37" i="36"/>
  <c r="N36" i="36"/>
  <c r="O36" i="36" s="1"/>
  <c r="N35" i="36"/>
  <c r="O35" i="36" s="1"/>
  <c r="N34" i="36"/>
  <c r="O34" i="36"/>
  <c r="N33" i="36"/>
  <c r="O33" i="36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N28" i="36"/>
  <c r="O28" i="36" s="1"/>
  <c r="N27" i="36"/>
  <c r="O27" i="36"/>
  <c r="N26" i="36"/>
  <c r="O26" i="36"/>
  <c r="N25" i="36"/>
  <c r="O25" i="36" s="1"/>
  <c r="N24" i="36"/>
  <c r="O24" i="36" s="1"/>
  <c r="N23" i="36"/>
  <c r="O23" i="36" s="1"/>
  <c r="N22" i="36"/>
  <c r="O22" i="36" s="1"/>
  <c r="N21" i="36"/>
  <c r="O21" i="36"/>
  <c r="N20" i="36"/>
  <c r="O20" i="36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 s="1"/>
  <c r="N17" i="36"/>
  <c r="O17" i="36" s="1"/>
  <c r="N16" i="36"/>
  <c r="O16" i="36" s="1"/>
  <c r="N15" i="36"/>
  <c r="O15" i="36" s="1"/>
  <c r="N14" i="36"/>
  <c r="O14" i="36"/>
  <c r="M13" i="36"/>
  <c r="L13" i="36"/>
  <c r="K13" i="36"/>
  <c r="K60" i="36" s="1"/>
  <c r="J13" i="36"/>
  <c r="J60" i="36" s="1"/>
  <c r="I13" i="36"/>
  <c r="H13" i="36"/>
  <c r="G13" i="36"/>
  <c r="F13" i="36"/>
  <c r="E13" i="36"/>
  <c r="D13" i="36"/>
  <c r="N13" i="36" s="1"/>
  <c r="O13" i="36" s="1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/>
  <c r="M5" i="36"/>
  <c r="L5" i="36"/>
  <c r="L60" i="36" s="1"/>
  <c r="K5" i="36"/>
  <c r="J5" i="36"/>
  <c r="I5" i="36"/>
  <c r="H5" i="36"/>
  <c r="G5" i="36"/>
  <c r="G60" i="36" s="1"/>
  <c r="F5" i="36"/>
  <c r="E5" i="36"/>
  <c r="D5" i="36"/>
  <c r="D60" i="36" s="1"/>
  <c r="D5" i="35"/>
  <c r="D56" i="35" s="1"/>
  <c r="N55" i="35"/>
  <c r="O55" i="35"/>
  <c r="M54" i="35"/>
  <c r="L54" i="35"/>
  <c r="K54" i="35"/>
  <c r="J54" i="35"/>
  <c r="I54" i="35"/>
  <c r="H54" i="35"/>
  <c r="G54" i="35"/>
  <c r="F54" i="35"/>
  <c r="N54" i="35" s="1"/>
  <c r="O54" i="35" s="1"/>
  <c r="E54" i="35"/>
  <c r="D54" i="35"/>
  <c r="N53" i="35"/>
  <c r="O53" i="35" s="1"/>
  <c r="N52" i="35"/>
  <c r="O52" i="35"/>
  <c r="N51" i="35"/>
  <c r="O51" i="35" s="1"/>
  <c r="N50" i="35"/>
  <c r="O50" i="35" s="1"/>
  <c r="N49" i="35"/>
  <c r="O49" i="35" s="1"/>
  <c r="N48" i="35"/>
  <c r="O48" i="35" s="1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5" i="35"/>
  <c r="O45" i="35" s="1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N42" i="35" s="1"/>
  <c r="O42" i="35" s="1"/>
  <c r="E42" i="35"/>
  <c r="D42" i="35"/>
  <c r="N41" i="35"/>
  <c r="O41" i="35" s="1"/>
  <c r="N40" i="35"/>
  <c r="O40" i="35" s="1"/>
  <c r="N39" i="35"/>
  <c r="O39" i="35" s="1"/>
  <c r="N38" i="35"/>
  <c r="O38" i="35" s="1"/>
  <c r="N37" i="35"/>
  <c r="O37" i="35"/>
  <c r="N36" i="35"/>
  <c r="O36" i="35" s="1"/>
  <c r="N35" i="35"/>
  <c r="O35" i="35" s="1"/>
  <c r="N34" i="35"/>
  <c r="O34" i="35" s="1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M18" i="35"/>
  <c r="L18" i="35"/>
  <c r="K18" i="35"/>
  <c r="K56" i="35" s="1"/>
  <c r="J18" i="35"/>
  <c r="I18" i="35"/>
  <c r="H18" i="35"/>
  <c r="G18" i="35"/>
  <c r="F18" i="35"/>
  <c r="E18" i="35"/>
  <c r="D18" i="35"/>
  <c r="N18" i="35" s="1"/>
  <c r="O18" i="35" s="1"/>
  <c r="N17" i="35"/>
  <c r="O17" i="35" s="1"/>
  <c r="N16" i="35"/>
  <c r="O16" i="35" s="1"/>
  <c r="N15" i="35"/>
  <c r="O15" i="35" s="1"/>
  <c r="N14" i="35"/>
  <c r="O14" i="35" s="1"/>
  <c r="M13" i="35"/>
  <c r="L13" i="35"/>
  <c r="L56" i="35" s="1"/>
  <c r="K13" i="35"/>
  <c r="J13" i="35"/>
  <c r="J56" i="35" s="1"/>
  <c r="I13" i="35"/>
  <c r="H13" i="35"/>
  <c r="G13" i="35"/>
  <c r="F13" i="35"/>
  <c r="N13" i="35" s="1"/>
  <c r="O13" i="35" s="1"/>
  <c r="E13" i="35"/>
  <c r="D13" i="35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M56" i="35" s="1"/>
  <c r="L5" i="35"/>
  <c r="K5" i="35"/>
  <c r="J5" i="35"/>
  <c r="I5" i="35"/>
  <c r="H5" i="35"/>
  <c r="H56" i="35" s="1"/>
  <c r="G5" i="35"/>
  <c r="G56" i="35" s="1"/>
  <c r="F5" i="35"/>
  <c r="F56" i="35" s="1"/>
  <c r="E5" i="35"/>
  <c r="E56" i="35" s="1"/>
  <c r="N56" i="34"/>
  <c r="O56" i="34"/>
  <c r="M55" i="34"/>
  <c r="L55" i="34"/>
  <c r="K55" i="34"/>
  <c r="J55" i="34"/>
  <c r="I55" i="34"/>
  <c r="N55" i="34" s="1"/>
  <c r="O55" i="34" s="1"/>
  <c r="H55" i="34"/>
  <c r="G55" i="34"/>
  <c r="F55" i="34"/>
  <c r="E55" i="34"/>
  <c r="D55" i="34"/>
  <c r="N54" i="34"/>
  <c r="O54" i="34"/>
  <c r="N53" i="34"/>
  <c r="O53" i="34"/>
  <c r="N52" i="34"/>
  <c r="O52" i="34"/>
  <c r="N51" i="34"/>
  <c r="O51" i="34" s="1"/>
  <c r="N50" i="34"/>
  <c r="O50" i="34"/>
  <c r="N49" i="34"/>
  <c r="O49" i="34"/>
  <c r="N48" i="34"/>
  <c r="O48" i="34"/>
  <c r="M47" i="34"/>
  <c r="L47" i="34"/>
  <c r="K47" i="34"/>
  <c r="J47" i="34"/>
  <c r="I47" i="34"/>
  <c r="H47" i="34"/>
  <c r="G47" i="34"/>
  <c r="F47" i="34"/>
  <c r="E47" i="34"/>
  <c r="D47" i="34"/>
  <c r="N47" i="34" s="1"/>
  <c r="O47" i="34" s="1"/>
  <c r="N46" i="34"/>
  <c r="O46" i="34"/>
  <c r="N45" i="34"/>
  <c r="O45" i="34"/>
  <c r="N44" i="34"/>
  <c r="O44" i="34"/>
  <c r="M43" i="34"/>
  <c r="L43" i="34"/>
  <c r="K43" i="34"/>
  <c r="J43" i="34"/>
  <c r="I43" i="34"/>
  <c r="H43" i="34"/>
  <c r="G43" i="34"/>
  <c r="F43" i="34"/>
  <c r="E43" i="34"/>
  <c r="N43" i="34" s="1"/>
  <c r="O43" i="34" s="1"/>
  <c r="D43" i="34"/>
  <c r="N42" i="34"/>
  <c r="O42" i="34"/>
  <c r="N41" i="34"/>
  <c r="O41" i="34" s="1"/>
  <c r="N40" i="34"/>
  <c r="O40" i="34"/>
  <c r="N39" i="34"/>
  <c r="O39" i="34"/>
  <c r="N38" i="34"/>
  <c r="O38" i="34" s="1"/>
  <c r="N37" i="34"/>
  <c r="O37" i="34"/>
  <c r="N36" i="34"/>
  <c r="O36" i="34"/>
  <c r="N35" i="34"/>
  <c r="O35" i="34" s="1"/>
  <c r="N34" i="34"/>
  <c r="O34" i="34"/>
  <c r="M33" i="34"/>
  <c r="L33" i="34"/>
  <c r="K33" i="34"/>
  <c r="J33" i="34"/>
  <c r="I33" i="34"/>
  <c r="H33" i="34"/>
  <c r="G33" i="34"/>
  <c r="F33" i="34"/>
  <c r="E33" i="34"/>
  <c r="D33" i="34"/>
  <c r="N32" i="34"/>
  <c r="O32" i="34"/>
  <c r="N31" i="34"/>
  <c r="O31" i="34"/>
  <c r="N30" i="34"/>
  <c r="O30" i="34" s="1"/>
  <c r="N29" i="34"/>
  <c r="O29" i="34"/>
  <c r="N28" i="34"/>
  <c r="O28" i="34" s="1"/>
  <c r="N27" i="34"/>
  <c r="O27" i="34"/>
  <c r="N26" i="34"/>
  <c r="O26" i="34" s="1"/>
  <c r="N25" i="34"/>
  <c r="O25" i="34" s="1"/>
  <c r="N24" i="34"/>
  <c r="O24" i="34" s="1"/>
  <c r="N23" i="34"/>
  <c r="O23" i="34"/>
  <c r="N22" i="34"/>
  <c r="O22" i="34" s="1"/>
  <c r="N21" i="34"/>
  <c r="O21" i="34"/>
  <c r="N20" i="34"/>
  <c r="O20" i="34"/>
  <c r="N19" i="34"/>
  <c r="O19" i="34"/>
  <c r="M18" i="34"/>
  <c r="L18" i="34"/>
  <c r="K18" i="34"/>
  <c r="K57" i="34" s="1"/>
  <c r="J18" i="34"/>
  <c r="I18" i="34"/>
  <c r="H18" i="34"/>
  <c r="G18" i="34"/>
  <c r="F18" i="34"/>
  <c r="E18" i="34"/>
  <c r="D18" i="34"/>
  <c r="N17" i="34"/>
  <c r="O17" i="34" s="1"/>
  <c r="N16" i="34"/>
  <c r="O16" i="34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D57" i="34" s="1"/>
  <c r="N12" i="34"/>
  <c r="O12" i="34" s="1"/>
  <c r="N11" i="34"/>
  <c r="O11" i="34" s="1"/>
  <c r="N10" i="34"/>
  <c r="O10" i="34" s="1"/>
  <c r="N9" i="34"/>
  <c r="O9" i="34"/>
  <c r="N8" i="34"/>
  <c r="O8" i="34"/>
  <c r="N7" i="34"/>
  <c r="O7" i="34" s="1"/>
  <c r="N6" i="34"/>
  <c r="O6" i="34" s="1"/>
  <c r="M5" i="34"/>
  <c r="M57" i="34" s="1"/>
  <c r="L5" i="34"/>
  <c r="K5" i="34"/>
  <c r="J5" i="34"/>
  <c r="I5" i="34"/>
  <c r="H5" i="34"/>
  <c r="G5" i="34"/>
  <c r="F5" i="34"/>
  <c r="F57" i="34"/>
  <c r="E5" i="34"/>
  <c r="N5" i="34" s="1"/>
  <c r="O5" i="34" s="1"/>
  <c r="D5" i="34"/>
  <c r="N31" i="33"/>
  <c r="O31" i="33" s="1"/>
  <c r="N32" i="33"/>
  <c r="O32" i="33" s="1"/>
  <c r="N33" i="33"/>
  <c r="O33" i="33" s="1"/>
  <c r="N34" i="33"/>
  <c r="O34" i="33" s="1"/>
  <c r="N35" i="33"/>
  <c r="O35" i="33" s="1"/>
  <c r="N36" i="33"/>
  <c r="O36" i="33"/>
  <c r="N37" i="33"/>
  <c r="O37" i="33"/>
  <c r="N38" i="33"/>
  <c r="O38" i="33" s="1"/>
  <c r="N39" i="33"/>
  <c r="O39" i="33" s="1"/>
  <c r="N18" i="33"/>
  <c r="O18" i="33"/>
  <c r="N19" i="33"/>
  <c r="O19" i="33" s="1"/>
  <c r="N20" i="33"/>
  <c r="O20" i="33" s="1"/>
  <c r="N21" i="33"/>
  <c r="O21" i="33"/>
  <c r="N22" i="33"/>
  <c r="O22" i="33"/>
  <c r="N23" i="33"/>
  <c r="O23" i="33" s="1"/>
  <c r="N24" i="33"/>
  <c r="O24" i="33" s="1"/>
  <c r="N25" i="33"/>
  <c r="O25" i="33" s="1"/>
  <c r="N26" i="33"/>
  <c r="O26" i="33" s="1"/>
  <c r="N27" i="33"/>
  <c r="O27" i="33"/>
  <c r="N28" i="33"/>
  <c r="O28" i="33"/>
  <c r="N29" i="33"/>
  <c r="O29" i="33" s="1"/>
  <c r="N8" i="33"/>
  <c r="O8" i="33" s="1"/>
  <c r="N9" i="33"/>
  <c r="O9" i="33" s="1"/>
  <c r="E30" i="33"/>
  <c r="F30" i="33"/>
  <c r="G30" i="33"/>
  <c r="H30" i="33"/>
  <c r="I30" i="33"/>
  <c r="J30" i="33"/>
  <c r="K30" i="33"/>
  <c r="L30" i="33"/>
  <c r="M30" i="33"/>
  <c r="D30" i="33"/>
  <c r="E17" i="33"/>
  <c r="F17" i="33"/>
  <c r="G17" i="33"/>
  <c r="H17" i="33"/>
  <c r="I17" i="33"/>
  <c r="J17" i="33"/>
  <c r="K17" i="33"/>
  <c r="L17" i="33"/>
  <c r="M17" i="33"/>
  <c r="D17" i="33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J5" i="33"/>
  <c r="K5" i="33"/>
  <c r="L5" i="33"/>
  <c r="M5" i="33"/>
  <c r="D5" i="33"/>
  <c r="E54" i="33"/>
  <c r="F54" i="33"/>
  <c r="G54" i="33"/>
  <c r="H54" i="33"/>
  <c r="I54" i="33"/>
  <c r="J54" i="33"/>
  <c r="K54" i="33"/>
  <c r="L54" i="33"/>
  <c r="M54" i="33"/>
  <c r="D54" i="33"/>
  <c r="N55" i="33"/>
  <c r="O55" i="33" s="1"/>
  <c r="N48" i="33"/>
  <c r="O48" i="33"/>
  <c r="N49" i="33"/>
  <c r="O49" i="33" s="1"/>
  <c r="N50" i="33"/>
  <c r="O50" i="33" s="1"/>
  <c r="N51" i="33"/>
  <c r="O51" i="33" s="1"/>
  <c r="N52" i="33"/>
  <c r="O52" i="33" s="1"/>
  <c r="N53" i="33"/>
  <c r="N47" i="33"/>
  <c r="O47" i="33"/>
  <c r="E46" i="33"/>
  <c r="F46" i="33"/>
  <c r="G46" i="33"/>
  <c r="H46" i="33"/>
  <c r="I46" i="33"/>
  <c r="J46" i="33"/>
  <c r="K46" i="33"/>
  <c r="L46" i="33"/>
  <c r="M46" i="33"/>
  <c r="D46" i="33"/>
  <c r="E40" i="33"/>
  <c r="F40" i="33"/>
  <c r="G40" i="33"/>
  <c r="G56" i="33"/>
  <c r="H40" i="33"/>
  <c r="H56" i="33" s="1"/>
  <c r="I40" i="33"/>
  <c r="J40" i="33"/>
  <c r="K40" i="33"/>
  <c r="L40" i="33"/>
  <c r="M40" i="33"/>
  <c r="D40" i="33"/>
  <c r="N42" i="33"/>
  <c r="O42" i="33"/>
  <c r="N43" i="33"/>
  <c r="O43" i="33" s="1"/>
  <c r="N44" i="33"/>
  <c r="O44" i="33" s="1"/>
  <c r="N45" i="33"/>
  <c r="O45" i="33" s="1"/>
  <c r="N41" i="33"/>
  <c r="O41" i="33"/>
  <c r="O53" i="33"/>
  <c r="N15" i="33"/>
  <c r="O15" i="33"/>
  <c r="N16" i="33"/>
  <c r="O16" i="33" s="1"/>
  <c r="N7" i="33"/>
  <c r="O7" i="33"/>
  <c r="N10" i="33"/>
  <c r="O10" i="33" s="1"/>
  <c r="N11" i="33"/>
  <c r="O11" i="33" s="1"/>
  <c r="N12" i="33"/>
  <c r="O12" i="33"/>
  <c r="N6" i="33"/>
  <c r="O6" i="33"/>
  <c r="N14" i="33"/>
  <c r="O14" i="33" s="1"/>
  <c r="F60" i="36"/>
  <c r="N5" i="36"/>
  <c r="O5" i="36"/>
  <c r="E59" i="37"/>
  <c r="F59" i="39"/>
  <c r="N5" i="38"/>
  <c r="O5" i="38" s="1"/>
  <c r="H57" i="34"/>
  <c r="H62" i="40"/>
  <c r="M62" i="40"/>
  <c r="E62" i="40"/>
  <c r="G62" i="41"/>
  <c r="N53" i="41"/>
  <c r="O53" i="41" s="1"/>
  <c r="E62" i="41"/>
  <c r="G67" i="42"/>
  <c r="M66" i="43"/>
  <c r="E66" i="43"/>
  <c r="G66" i="43"/>
  <c r="M64" i="44"/>
  <c r="L64" i="44"/>
  <c r="G64" i="44"/>
  <c r="H64" i="44"/>
  <c r="N53" i="44"/>
  <c r="O53" i="44" s="1"/>
  <c r="N15" i="45"/>
  <c r="O15" i="45" s="1"/>
  <c r="D65" i="46"/>
  <c r="E65" i="46"/>
  <c r="F65" i="46"/>
  <c r="O68" i="48" l="1"/>
  <c r="P68" i="48" s="1"/>
  <c r="N66" i="43"/>
  <c r="O66" i="43" s="1"/>
  <c r="N21" i="43"/>
  <c r="O21" i="43" s="1"/>
  <c r="H65" i="46"/>
  <c r="E60" i="36"/>
  <c r="F56" i="33"/>
  <c r="E56" i="33"/>
  <c r="N13" i="33"/>
  <c r="O13" i="33" s="1"/>
  <c r="M56" i="33"/>
  <c r="N18" i="34"/>
  <c r="O18" i="34" s="1"/>
  <c r="L59" i="37"/>
  <c r="F59" i="37"/>
  <c r="O65" i="46"/>
  <c r="P65" i="46" s="1"/>
  <c r="F64" i="44"/>
  <c r="K59" i="37"/>
  <c r="I56" i="33"/>
  <c r="N14" i="41"/>
  <c r="O14" i="41" s="1"/>
  <c r="D59" i="39"/>
  <c r="N59" i="39" s="1"/>
  <c r="O59" i="39" s="1"/>
  <c r="N5" i="35"/>
  <c r="O5" i="35" s="1"/>
  <c r="J59" i="37"/>
  <c r="F62" i="40"/>
  <c r="N62" i="40" s="1"/>
  <c r="O62" i="40" s="1"/>
  <c r="N34" i="45"/>
  <c r="O34" i="45" s="1"/>
  <c r="N30" i="33"/>
  <c r="O30" i="33" s="1"/>
  <c r="N5" i="40"/>
  <c r="O5" i="40" s="1"/>
  <c r="N31" i="36"/>
  <c r="O31" i="36" s="1"/>
  <c r="K56" i="33"/>
  <c r="N56" i="36"/>
  <c r="O56" i="36" s="1"/>
  <c r="J62" i="40"/>
  <c r="F62" i="41"/>
  <c r="N33" i="34"/>
  <c r="O33" i="34" s="1"/>
  <c r="H60" i="36"/>
  <c r="N15" i="43"/>
  <c r="O15" i="43" s="1"/>
  <c r="I56" i="35"/>
  <c r="N56" i="35" s="1"/>
  <c r="O56" i="35" s="1"/>
  <c r="N19" i="38"/>
  <c r="O19" i="38" s="1"/>
  <c r="N54" i="33"/>
  <c r="O54" i="33" s="1"/>
  <c r="N21" i="42"/>
  <c r="O21" i="42" s="1"/>
  <c r="J65" i="45"/>
  <c r="N5" i="33"/>
  <c r="O5" i="33" s="1"/>
  <c r="J59" i="39"/>
  <c r="N34" i="41"/>
  <c r="O34" i="41" s="1"/>
  <c r="H59" i="39"/>
  <c r="L57" i="34"/>
  <c r="D59" i="37"/>
  <c r="N5" i="39"/>
  <c r="O5" i="39" s="1"/>
  <c r="N52" i="40"/>
  <c r="O52" i="40" s="1"/>
  <c r="D65" i="45"/>
  <c r="N46" i="33"/>
  <c r="O46" i="33" s="1"/>
  <c r="G57" i="34"/>
  <c r="D64" i="44"/>
  <c r="N40" i="33"/>
  <c r="O40" i="33" s="1"/>
  <c r="D56" i="33"/>
  <c r="N17" i="33"/>
  <c r="O17" i="33" s="1"/>
  <c r="N31" i="35"/>
  <c r="O31" i="35" s="1"/>
  <c r="J57" i="34"/>
  <c r="L56" i="33"/>
  <c r="I60" i="38"/>
  <c r="O70" i="47"/>
  <c r="P70" i="47" s="1"/>
  <c r="N60" i="36"/>
  <c r="O60" i="36" s="1"/>
  <c r="H62" i="41"/>
  <c r="N62" i="41" s="1"/>
  <c r="O62" i="41" s="1"/>
  <c r="J56" i="33"/>
  <c r="N13" i="34"/>
  <c r="O13" i="34" s="1"/>
  <c r="H67" i="42"/>
  <c r="N67" i="42" s="1"/>
  <c r="O67" i="42" s="1"/>
  <c r="N5" i="45"/>
  <c r="O5" i="45" s="1"/>
  <c r="E57" i="34"/>
  <c r="I60" i="36"/>
  <c r="N42" i="36"/>
  <c r="O42" i="36" s="1"/>
  <c r="M60" i="38"/>
  <c r="N46" i="35"/>
  <c r="O46" i="35" s="1"/>
  <c r="N32" i="40"/>
  <c r="O32" i="40" s="1"/>
  <c r="N46" i="37"/>
  <c r="O46" i="37" s="1"/>
  <c r="N13" i="39"/>
  <c r="O13" i="39" s="1"/>
  <c r="F65" i="45"/>
  <c r="I57" i="34"/>
  <c r="N44" i="38"/>
  <c r="O44" i="38" s="1"/>
  <c r="N62" i="45"/>
  <c r="O62" i="45" s="1"/>
  <c r="I59" i="37"/>
  <c r="N59" i="37" s="1"/>
  <c r="O59" i="37" s="1"/>
  <c r="G60" i="38"/>
  <c r="N65" i="45" l="1"/>
  <c r="O65" i="45" s="1"/>
  <c r="N57" i="34"/>
  <c r="O57" i="34" s="1"/>
  <c r="N64" i="44"/>
  <c r="O64" i="44" s="1"/>
  <c r="N56" i="33"/>
  <c r="O56" i="33" s="1"/>
  <c r="N60" i="38"/>
  <c r="O60" i="38" s="1"/>
</calcChain>
</file>

<file path=xl/sharedStrings.xml><?xml version="1.0" encoding="utf-8"?>
<sst xmlns="http://schemas.openxmlformats.org/spreadsheetml/2006/main" count="1255" uniqueCount="177">
  <si>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</si>
  <si>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</si>
  <si>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</si>
  <si>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</si>
  <si>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</si>
  <si>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</si>
  <si>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</si>
  <si>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</si>
  <si>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</si>
  <si>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</si>
  <si>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</si>
  <si>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</si>
  <si>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</si>
  <si>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</si>
  <si>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</si>
  <si>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Franchise Fee - Gas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</si>
  <si>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</si>
  <si>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</si>
  <si>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</si>
  <si>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</si>
  <si>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General Government</t>
  </si>
  <si>
    <t>State Grant - Public Safety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</si>
  <si>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</si>
  <si>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</si>
  <si>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</si>
  <si>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Cardroom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</si>
  <si>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</si>
  <si>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</si>
  <si>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</si>
  <si>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General Government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</si>
  <si>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</si>
  <si>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</si>
  <si>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</si>
  <si>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</si>
  <si>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</si>
  <si>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</si>
  <si>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</si>
  <si>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</si>
  <si>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</si>
  <si>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</si>
  <si>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Protective Inspection Fees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</si>
  <si>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</si>
  <si>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</si>
  <si>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</si>
  <si>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</si>
  <si>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</si>
  <si>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</si>
  <si>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</si>
  <si>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</si>
  <si>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</si>
  <si>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</si>
  <si>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</si>
  <si>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</si>
  <si>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</si>
  <si>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</si>
  <si>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</si>
  <si>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</si>
  <si>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</si>
  <si>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</si>
  <si>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</si>
  <si>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</si>
  <si>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</si>
  <si>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</si>
  <si>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</si>
  <si>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</si>
  <si>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</si>
  <si>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</si>
  <si>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</si>
  <si>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</si>
  <si>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</si>
  <si>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Orange Park Revenues Reported by Account Code and Fund Type</t>
  </si>
  <si>
    <t>Local Fiscal Year Ended September 30, 2010</t>
  </si>
  <si>
    <t>Fire Insurance Premium Tax for Firefighters' Pension</t>
  </si>
  <si>
    <t>Franchise Fee - Electricity</t>
  </si>
  <si>
    <t>State Grant - Physical Environment - Sewer / Wastewater</t>
  </si>
  <si>
    <t>State Grant - Culture / Recreation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</si>
  <si>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</si>
  <si>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</si>
  <si>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</si>
  <si>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Human Services - Animal Control and Shelter Fees</t>
  </si>
  <si>
    <t>2011 Municipal Population:</t>
  </si>
  <si>
    <t>Local Fiscal Year Ended September 30, 2012</t>
  </si>
  <si>
    <t>Franchise Fee - Solid Waste</t>
  </si>
  <si>
    <t>Grants from Other Local Units - Public Safety</t>
  </si>
  <si>
    <t>Grants from Other Local Units - Culture / Recreation</t>
  </si>
  <si>
    <t>Public Safety - Law Enforcement Services</t>
  </si>
  <si>
    <t>Court-Ordered Judgments and Fines - As Decided by Traffic Court</t>
  </si>
  <si>
    <t>Forfeits - Assets Seized by Law Enforcement</t>
  </si>
  <si>
    <t>Proprietary Non-Operating Sources - Federal Grants and Donations</t>
  </si>
  <si>
    <t>Proprietary Non-Operating Sources - Capital Contributions from Private Source</t>
  </si>
  <si>
    <t>2012 Municipal Population:</t>
  </si>
  <si>
    <t>Local Fiscal Year Ended September 30, 2008</t>
  </si>
  <si>
    <t>Permits and Franchise Fees</t>
  </si>
  <si>
    <t>Other Permits and Fees</t>
  </si>
  <si>
    <t>Shared Revenue from Other Local Units</t>
  </si>
  <si>
    <t>Impact Fees - Transportation</t>
  </si>
  <si>
    <t>Proceeds - Debt Proceeds</t>
  </si>
  <si>
    <t>Proprietary Non-Operating Sources - Other Non-Operating Sources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</si>
  <si>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</si>
  <si>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</si>
  <si>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</si>
  <si>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</si>
  <si>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</si>
  <si>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</si>
  <si>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</si>
  <si>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</si>
  <si>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Cardroom Tax</t>
  </si>
  <si>
    <t>State Shared Revenues - General Government - Local Government Half-Cent Sales Tax</t>
  </si>
  <si>
    <t>General Government - Administrative Service Fees</t>
  </si>
  <si>
    <t>General Government - Other General Government Charges and Fees</t>
  </si>
  <si>
    <t>Public Safety - Fire Protection</t>
  </si>
  <si>
    <t>Culture / Recreation - Special Events</t>
  </si>
  <si>
    <t>Culture / Recreation - Special Recreation Facilities</t>
  </si>
  <si>
    <t>Court-Ordered Judgments and Fines - Other Court-Ordered</t>
  </si>
  <si>
    <t>Sales - Disposition of Fixed Assets</t>
  </si>
  <si>
    <t>Proprietary Non-Operating - Capital Contributions from Private Source</t>
  </si>
  <si>
    <t>2013 Municipal Population:</t>
  </si>
  <si>
    <t>Local Fiscal Year Ended September 30, 2014</t>
  </si>
  <si>
    <t>Franchise Fee - Other</t>
  </si>
  <si>
    <t>State Grant - Other</t>
  </si>
  <si>
    <t>General Government - Internal Service Fund Fees and Charges</t>
  </si>
  <si>
    <t>Physical Environment - Water / Sewer Combination Utility</t>
  </si>
  <si>
    <t>Physical Environment - Other Physical Environment Charges</t>
  </si>
  <si>
    <t>Culture / Recreation - Other Culture / Recreation Charges</t>
  </si>
  <si>
    <t>Sale of Contraband Property Seized by Law Enforcement</t>
  </si>
  <si>
    <t>Other Miscellaneous Revenues - Settlements</t>
  </si>
  <si>
    <t>2014 Municipal Population:</t>
  </si>
  <si>
    <t>Local Fiscal Year Ended September 30, 2015</t>
  </si>
  <si>
    <t>Utility Service Tax - Electricity</t>
  </si>
  <si>
    <t>Federal Grant - Physical Environment - Other Physical Environment</t>
  </si>
  <si>
    <t>Grants from Other Local Units - Transportation</t>
  </si>
  <si>
    <t>2015 Municipal Population:</t>
  </si>
  <si>
    <t>Local Fiscal Year Ended September 30, 2016</t>
  </si>
  <si>
    <t>2016 Municipal Population:</t>
  </si>
  <si>
    <t>Local Fiscal Year Ended September 30, 2017</t>
  </si>
  <si>
    <t>Special Assessments - Charges for Public Services</t>
  </si>
  <si>
    <t>Federal Grant - Culture / Recreation</t>
  </si>
  <si>
    <t>Non-Operating - Special Items (Gain)</t>
  </si>
  <si>
    <t>2017 Municipal Population:</t>
  </si>
  <si>
    <t>Local Fiscal Year Ended September 30, 2018</t>
  </si>
  <si>
    <t>Second Local Option Fuel Tax (1 to 5 Cents)</t>
  </si>
  <si>
    <t>Public Safety - Other Public Safety Charges and Fees</t>
  </si>
  <si>
    <t>Contributions from Enterprise Operations</t>
  </si>
  <si>
    <t>2018 Municipal Population:</t>
  </si>
  <si>
    <t>Local Fiscal Year Ended September 30, 2019</t>
  </si>
  <si>
    <t>Impact Fees - Commercial - Transportation</t>
  </si>
  <si>
    <t>Physical Environment - Conservation and Resource Management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</si>
  <si>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</si>
  <si>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</si>
  <si>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</si>
  <si>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</si>
  <si>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</si>
  <si>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</si>
  <si>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</si>
  <si>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</si>
  <si>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</si>
  <si>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</si>
  <si>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</si>
  <si>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</si>
  <si>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</si>
  <si>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</si>
  <si>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</si>
  <si>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</si>
  <si>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</si>
  <si>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Culture / Recreation</t>
  </si>
  <si>
    <t>Public Safety - Ambulance Fees</t>
  </si>
  <si>
    <t>Court-Ordered Judgments and Fines - Other</t>
  </si>
  <si>
    <t>2021 Municipal Population:</t>
  </si>
  <si>
    <t>Local Fiscal Year Ended September 30, 2022</t>
  </si>
  <si>
    <t>Stormwater Fee</t>
  </si>
  <si>
    <t>Vessel Registration Fee</t>
  </si>
  <si>
    <t>Other Fees and Special Assessments</t>
  </si>
  <si>
    <t>Sales - Sale of Surplus Materials and Scrap</t>
  </si>
  <si>
    <t>2022 Municipal Population:</t>
  </si>
  <si>
    <t>Local Fiscal Year Ended September 30, 2023</t>
  </si>
  <si>
    <t>County Ninth-Cent Voted Fuel Tax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</si>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</sst>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9E6EB-FC82-4EA1-8938-2071313D3B27}">
  <sheetPr>
    <pageSetUpPr fitToPage="1"/>
  </sheetPr>
  <dimension ref="A1:ED72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70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174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61</v>
      </c>
      <c r="B3" s="111"/>
      <c r="C3" s="112"/>
      <c r="D3" s="116" t="s">
        <v>30</v>
      </c>
      <c r="E3" s="117"/>
      <c r="F3" s="117"/>
      <c r="G3" s="117"/>
      <c r="H3" s="118"/>
      <c r="I3" s="116" t="s">
        <v>31</v>
      </c>
      <c r="J3" s="118"/>
      <c r="K3" s="116" t="s">
        <v>33</v>
      </c>
      <c r="L3" s="117"/>
      <c r="M3" s="118"/>
      <c r="N3" s="52"/>
      <c r="O3" s="53"/>
      <c r="P3" s="119" t="s">
        <v>151</v>
      </c>
      <c r="Q3" s="54"/>
      <c r="R3"/>
    </row>
    <row r="4" spans="1:134" ht="32.25" customHeight="1" thickBot="1">
      <c r="A4" s="113"/>
      <c r="B4" s="114"/>
      <c r="C4" s="115"/>
      <c r="D4" s="55" t="s">
        <v>4</v>
      </c>
      <c r="E4" s="55" t="s">
        <v>62</v>
      </c>
      <c r="F4" s="55" t="s">
        <v>63</v>
      </c>
      <c r="G4" s="55" t="s">
        <v>64</v>
      </c>
      <c r="H4" s="55" t="s">
        <v>5</v>
      </c>
      <c r="I4" s="55" t="s">
        <v>6</v>
      </c>
      <c r="J4" s="56" t="s">
        <v>65</v>
      </c>
      <c r="K4" s="56" t="s">
        <v>7</v>
      </c>
      <c r="L4" s="56" t="s">
        <v>8</v>
      </c>
      <c r="M4" s="56" t="s">
        <v>152</v>
      </c>
      <c r="N4" s="56" t="s">
        <v>9</v>
      </c>
      <c r="O4" s="56" t="s">
        <v>153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154</v>
      </c>
      <c r="B5" s="60"/>
      <c r="C5" s="60"/>
      <c r="D5" s="61">
        <f>SUM(D6:D14)</f>
        <v>5953060</v>
      </c>
      <c r="E5" s="61">
        <f>SUM(E6:E14)</f>
        <v>1088984</v>
      </c>
      <c r="F5" s="61">
        <f>SUM(F6:F14)</f>
        <v>0</v>
      </c>
      <c r="G5" s="61">
        <f>SUM(G6:G14)</f>
        <v>1385145</v>
      </c>
      <c r="H5" s="61">
        <f>SUM(H6:H14)</f>
        <v>0</v>
      </c>
      <c r="I5" s="61">
        <f>SUM(I6:I14)</f>
        <v>0</v>
      </c>
      <c r="J5" s="61">
        <f>SUM(J6:J14)</f>
        <v>0</v>
      </c>
      <c r="K5" s="61">
        <f>SUM(K6:K14)</f>
        <v>0</v>
      </c>
      <c r="L5" s="61">
        <f>SUM(L6:L14)</f>
        <v>0</v>
      </c>
      <c r="M5" s="61">
        <f>SUM(M6:M14)</f>
        <v>0</v>
      </c>
      <c r="N5" s="61">
        <f>SUM(N6:N14)</f>
        <v>0</v>
      </c>
      <c r="O5" s="62">
        <f>SUM(D5:N5)</f>
        <v>8427189</v>
      </c>
      <c r="P5" s="63">
        <f>(O5/P$70)</f>
        <v>919.49689034369885</v>
      </c>
      <c r="Q5" s="64"/>
    </row>
    <row r="6" spans="1:134">
      <c r="A6" s="66"/>
      <c r="B6" s="67">
        <v>311</v>
      </c>
      <c r="C6" s="68" t="s">
        <v>2</v>
      </c>
      <c r="D6" s="69">
        <v>4093406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4093406</v>
      </c>
      <c r="P6" s="70">
        <f>(O6/P$70)</f>
        <v>446.6345881069285</v>
      </c>
      <c r="Q6" s="71"/>
    </row>
    <row r="7" spans="1:134">
      <c r="A7" s="66"/>
      <c r="B7" s="67">
        <v>312.3</v>
      </c>
      <c r="C7" s="68" t="s">
        <v>175</v>
      </c>
      <c r="D7" s="69">
        <v>0</v>
      </c>
      <c r="E7" s="69">
        <v>0</v>
      </c>
      <c r="F7" s="69">
        <v>0</v>
      </c>
      <c r="G7" s="69">
        <v>1385145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4" si="0">SUM(D7:N7)</f>
        <v>1385145</v>
      </c>
      <c r="P7" s="70">
        <f>(O7/P$70)</f>
        <v>151.1342062193126</v>
      </c>
      <c r="Q7" s="71"/>
    </row>
    <row r="8" spans="1:134">
      <c r="A8" s="66"/>
      <c r="B8" s="67">
        <v>312.41000000000003</v>
      </c>
      <c r="C8" s="68" t="s">
        <v>155</v>
      </c>
      <c r="D8" s="69">
        <v>0</v>
      </c>
      <c r="E8" s="69">
        <v>648003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648003</v>
      </c>
      <c r="P8" s="70">
        <f>(O8/P$70)</f>
        <v>70.704091653027817</v>
      </c>
      <c r="Q8" s="71"/>
    </row>
    <row r="9" spans="1:134">
      <c r="A9" s="66"/>
      <c r="B9" s="67">
        <v>312.43</v>
      </c>
      <c r="C9" s="68" t="s">
        <v>156</v>
      </c>
      <c r="D9" s="69">
        <v>0</v>
      </c>
      <c r="E9" s="69">
        <v>440981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440981</v>
      </c>
      <c r="P9" s="70">
        <f>(O9/P$70)</f>
        <v>48.115766503000543</v>
      </c>
      <c r="Q9" s="71"/>
    </row>
    <row r="10" spans="1:134">
      <c r="A10" s="66"/>
      <c r="B10" s="67">
        <v>312.51</v>
      </c>
      <c r="C10" s="68" t="s">
        <v>68</v>
      </c>
      <c r="D10" s="69">
        <v>135228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135228</v>
      </c>
      <c r="P10" s="70">
        <f>(O10/P$70)</f>
        <v>14.754828150572832</v>
      </c>
      <c r="Q10" s="71"/>
    </row>
    <row r="11" spans="1:134">
      <c r="A11" s="66"/>
      <c r="B11" s="67">
        <v>312.52</v>
      </c>
      <c r="C11" s="68" t="s">
        <v>100</v>
      </c>
      <c r="D11" s="69">
        <v>189717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189717</v>
      </c>
      <c r="P11" s="70">
        <f>(O11/P$70)</f>
        <v>20.700163666121114</v>
      </c>
      <c r="Q11" s="71"/>
    </row>
    <row r="12" spans="1:134">
      <c r="A12" s="66"/>
      <c r="B12" s="67">
        <v>314.10000000000002</v>
      </c>
      <c r="C12" s="68" t="s">
        <v>128</v>
      </c>
      <c r="D12" s="69">
        <v>838552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838552</v>
      </c>
      <c r="P12" s="70">
        <f>(O12/P$70)</f>
        <v>91.495035460992909</v>
      </c>
      <c r="Q12" s="71"/>
    </row>
    <row r="13" spans="1:134">
      <c r="A13" s="66"/>
      <c r="B13" s="67">
        <v>315.10000000000002</v>
      </c>
      <c r="C13" s="68" t="s">
        <v>158</v>
      </c>
      <c r="D13" s="69">
        <v>635672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0"/>
        <v>635672</v>
      </c>
      <c r="P13" s="70">
        <f>(O13/P$70)</f>
        <v>69.358647026732129</v>
      </c>
      <c r="Q13" s="71"/>
    </row>
    <row r="14" spans="1:134">
      <c r="A14" s="66"/>
      <c r="B14" s="67">
        <v>316</v>
      </c>
      <c r="C14" s="68" t="s">
        <v>102</v>
      </c>
      <c r="D14" s="69">
        <v>60485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si="0"/>
        <v>60485</v>
      </c>
      <c r="P14" s="70">
        <f>(O14/P$70)</f>
        <v>6.5995635570103657</v>
      </c>
      <c r="Q14" s="71"/>
    </row>
    <row r="15" spans="1:134" ht="15.75">
      <c r="A15" s="72" t="s">
        <v>14</v>
      </c>
      <c r="B15" s="73"/>
      <c r="C15" s="74"/>
      <c r="D15" s="75">
        <f>SUM(D16:D20)</f>
        <v>1000129</v>
      </c>
      <c r="E15" s="75">
        <f>SUM(E16:E20)</f>
        <v>130914</v>
      </c>
      <c r="F15" s="75">
        <f>SUM(F16:F20)</f>
        <v>0</v>
      </c>
      <c r="G15" s="75">
        <f>SUM(G16:G20)</f>
        <v>0</v>
      </c>
      <c r="H15" s="75">
        <f>SUM(H16:H20)</f>
        <v>0</v>
      </c>
      <c r="I15" s="75">
        <f>SUM(I16:I20)</f>
        <v>0</v>
      </c>
      <c r="J15" s="75">
        <f>SUM(J16:J20)</f>
        <v>0</v>
      </c>
      <c r="K15" s="75">
        <f>SUM(K16:K20)</f>
        <v>0</v>
      </c>
      <c r="L15" s="75">
        <f>SUM(L16:L20)</f>
        <v>0</v>
      </c>
      <c r="M15" s="75">
        <f>SUM(M16:M20)</f>
        <v>0</v>
      </c>
      <c r="N15" s="75">
        <f>SUM(N16:N20)</f>
        <v>0</v>
      </c>
      <c r="O15" s="76">
        <f>SUM(D15:N15)</f>
        <v>1131043</v>
      </c>
      <c r="P15" s="77">
        <f>(O15/P$70)</f>
        <v>123.40894708128751</v>
      </c>
      <c r="Q15" s="78"/>
    </row>
    <row r="16" spans="1:134">
      <c r="A16" s="66"/>
      <c r="B16" s="67">
        <v>322</v>
      </c>
      <c r="C16" s="68" t="s">
        <v>159</v>
      </c>
      <c r="D16" s="69">
        <v>0</v>
      </c>
      <c r="E16" s="69">
        <v>84262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>SUM(D16:N16)</f>
        <v>84262</v>
      </c>
      <c r="P16" s="70">
        <f>(O16/P$70)</f>
        <v>9.1938897981451166</v>
      </c>
      <c r="Q16" s="71"/>
    </row>
    <row r="17" spans="1:17">
      <c r="A17" s="66"/>
      <c r="B17" s="67">
        <v>323.10000000000002</v>
      </c>
      <c r="C17" s="68" t="s">
        <v>73</v>
      </c>
      <c r="D17" s="69">
        <v>830319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ref="O17:O20" si="1">SUM(D17:N17)</f>
        <v>830319</v>
      </c>
      <c r="P17" s="70">
        <f>(O17/P$70)</f>
        <v>90.596726677577735</v>
      </c>
      <c r="Q17" s="71"/>
    </row>
    <row r="18" spans="1:17">
      <c r="A18" s="66"/>
      <c r="B18" s="67">
        <v>323.39999999999998</v>
      </c>
      <c r="C18" s="68" t="s">
        <v>15</v>
      </c>
      <c r="D18" s="69">
        <v>5111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1"/>
        <v>5111</v>
      </c>
      <c r="P18" s="70">
        <f>(O18/P$70)</f>
        <v>0.55766503000545553</v>
      </c>
      <c r="Q18" s="71"/>
    </row>
    <row r="19" spans="1:17">
      <c r="A19" s="66"/>
      <c r="B19" s="67">
        <v>323.7</v>
      </c>
      <c r="C19" s="68" t="s">
        <v>82</v>
      </c>
      <c r="D19" s="69">
        <v>153173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1"/>
        <v>153173</v>
      </c>
      <c r="P19" s="70">
        <f>(O19/P$70)</f>
        <v>16.712820512820514</v>
      </c>
      <c r="Q19" s="71"/>
    </row>
    <row r="20" spans="1:17">
      <c r="A20" s="66"/>
      <c r="B20" s="67">
        <v>329.1</v>
      </c>
      <c r="C20" s="68" t="s">
        <v>160</v>
      </c>
      <c r="D20" s="69">
        <v>11526</v>
      </c>
      <c r="E20" s="69">
        <v>46652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1"/>
        <v>58178</v>
      </c>
      <c r="P20" s="70">
        <f>(O20/P$70)</f>
        <v>6.3478450627386795</v>
      </c>
      <c r="Q20" s="71"/>
    </row>
    <row r="21" spans="1:17" ht="15.75">
      <c r="A21" s="72" t="s">
        <v>161</v>
      </c>
      <c r="B21" s="73"/>
      <c r="C21" s="74"/>
      <c r="D21" s="75">
        <f>SUM(D22:D32)</f>
        <v>2074406</v>
      </c>
      <c r="E21" s="75">
        <f>SUM(E22:E32)</f>
        <v>0</v>
      </c>
      <c r="F21" s="75">
        <f>SUM(F22:F32)</f>
        <v>0</v>
      </c>
      <c r="G21" s="75">
        <f>SUM(G22:G32)</f>
        <v>0</v>
      </c>
      <c r="H21" s="75">
        <f>SUM(H22:H32)</f>
        <v>0</v>
      </c>
      <c r="I21" s="75">
        <f>SUM(I22:I32)</f>
        <v>29314</v>
      </c>
      <c r="J21" s="75">
        <f>SUM(J22:J32)</f>
        <v>0</v>
      </c>
      <c r="K21" s="75">
        <f>SUM(K22:K32)</f>
        <v>0</v>
      </c>
      <c r="L21" s="75">
        <f>SUM(L22:L32)</f>
        <v>0</v>
      </c>
      <c r="M21" s="75">
        <f>SUM(M22:M32)</f>
        <v>0</v>
      </c>
      <c r="N21" s="75">
        <f>SUM(N22:N32)</f>
        <v>0</v>
      </c>
      <c r="O21" s="76">
        <f>SUM(D21:N21)</f>
        <v>2103720</v>
      </c>
      <c r="P21" s="77">
        <f>(O21/P$70)</f>
        <v>229.53846153846155</v>
      </c>
      <c r="Q21" s="78"/>
    </row>
    <row r="22" spans="1:17">
      <c r="A22" s="66"/>
      <c r="B22" s="67">
        <v>331.2</v>
      </c>
      <c r="C22" s="68" t="s">
        <v>17</v>
      </c>
      <c r="D22" s="69">
        <v>569620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>SUM(D22:N22)</f>
        <v>569620</v>
      </c>
      <c r="P22" s="70">
        <f>(O22/P$70)</f>
        <v>62.151663938897983</v>
      </c>
      <c r="Q22" s="71"/>
    </row>
    <row r="23" spans="1:17">
      <c r="A23" s="66"/>
      <c r="B23" s="67">
        <v>331.5</v>
      </c>
      <c r="C23" s="68" t="s">
        <v>19</v>
      </c>
      <c r="D23" s="69">
        <v>61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ref="O23:O30" si="2">SUM(D23:N23)</f>
        <v>61</v>
      </c>
      <c r="P23" s="70">
        <f>(O23/P$70)</f>
        <v>6.6557555919258046E-3</v>
      </c>
      <c r="Q23" s="71"/>
    </row>
    <row r="24" spans="1:17">
      <c r="A24" s="66"/>
      <c r="B24" s="67">
        <v>334.9</v>
      </c>
      <c r="C24" s="68" t="s">
        <v>119</v>
      </c>
      <c r="D24" s="69">
        <v>64000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2"/>
        <v>64000</v>
      </c>
      <c r="P24" s="70">
        <f>(O24/P$70)</f>
        <v>6.9830878341516636</v>
      </c>
      <c r="Q24" s="71"/>
    </row>
    <row r="25" spans="1:17">
      <c r="A25" s="66"/>
      <c r="B25" s="67">
        <v>335.125</v>
      </c>
      <c r="C25" s="68" t="s">
        <v>162</v>
      </c>
      <c r="D25" s="69">
        <v>399547</v>
      </c>
      <c r="E25" s="69">
        <v>0</v>
      </c>
      <c r="F25" s="69">
        <v>0</v>
      </c>
      <c r="G25" s="69">
        <v>0</v>
      </c>
      <c r="H25" s="69">
        <v>0</v>
      </c>
      <c r="I25" s="69">
        <v>29314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2"/>
        <v>428861</v>
      </c>
      <c r="P25" s="70">
        <f>(O25/P$70)</f>
        <v>46.793344244408075</v>
      </c>
      <c r="Q25" s="71"/>
    </row>
    <row r="26" spans="1:17">
      <c r="A26" s="66"/>
      <c r="B26" s="67">
        <v>335.14</v>
      </c>
      <c r="C26" s="68" t="s">
        <v>104</v>
      </c>
      <c r="D26" s="69">
        <v>1961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2"/>
        <v>1961</v>
      </c>
      <c r="P26" s="70">
        <f>(O26/P$70)</f>
        <v>0.21396617566830334</v>
      </c>
      <c r="Q26" s="71"/>
    </row>
    <row r="27" spans="1:17">
      <c r="A27" s="66"/>
      <c r="B27" s="67">
        <v>335.15</v>
      </c>
      <c r="C27" s="68" t="s">
        <v>105</v>
      </c>
      <c r="D27" s="69">
        <v>9763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2"/>
        <v>9763</v>
      </c>
      <c r="P27" s="70">
        <f>(O27/P$70)</f>
        <v>1.0652482269503547</v>
      </c>
      <c r="Q27" s="71"/>
    </row>
    <row r="28" spans="1:17">
      <c r="A28" s="66"/>
      <c r="B28" s="67">
        <v>335.17</v>
      </c>
      <c r="C28" s="68" t="s">
        <v>106</v>
      </c>
      <c r="D28" s="69">
        <v>174007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 t="shared" si="2"/>
        <v>174007</v>
      </c>
      <c r="P28" s="70">
        <f>(O28/P$70)</f>
        <v>18.986033824331695</v>
      </c>
      <c r="Q28" s="71"/>
    </row>
    <row r="29" spans="1:17">
      <c r="A29" s="66"/>
      <c r="B29" s="67">
        <v>335.18</v>
      </c>
      <c r="C29" s="68" t="s">
        <v>163</v>
      </c>
      <c r="D29" s="69">
        <v>629028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si="2"/>
        <v>629028</v>
      </c>
      <c r="P29" s="70">
        <f>(O29/P$70)</f>
        <v>68.63371522094927</v>
      </c>
      <c r="Q29" s="71"/>
    </row>
    <row r="30" spans="1:17">
      <c r="A30" s="66"/>
      <c r="B30" s="67">
        <v>335.21</v>
      </c>
      <c r="C30" s="68" t="s">
        <v>27</v>
      </c>
      <c r="D30" s="69">
        <v>6370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si="2"/>
        <v>6370</v>
      </c>
      <c r="P30" s="70">
        <f>(O30/P$70)</f>
        <v>0.69503546099290781</v>
      </c>
      <c r="Q30" s="71"/>
    </row>
    <row r="31" spans="1:17">
      <c r="A31" s="66"/>
      <c r="B31" s="67">
        <v>335.48</v>
      </c>
      <c r="C31" s="68" t="s">
        <v>28</v>
      </c>
      <c r="D31" s="69">
        <v>199287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ref="O31:O32" si="3">SUM(D31:N31)</f>
        <v>199287</v>
      </c>
      <c r="P31" s="70">
        <f>(O31/P$70)</f>
        <v>21.744353518821605</v>
      </c>
      <c r="Q31" s="71"/>
    </row>
    <row r="32" spans="1:17">
      <c r="A32" s="66"/>
      <c r="B32" s="67">
        <v>337.7</v>
      </c>
      <c r="C32" s="68" t="s">
        <v>84</v>
      </c>
      <c r="D32" s="69">
        <v>20762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3"/>
        <v>20762</v>
      </c>
      <c r="P32" s="70">
        <f>(O32/P$70)</f>
        <v>2.2653573376977634</v>
      </c>
      <c r="Q32" s="71"/>
    </row>
    <row r="33" spans="1:17" ht="15.75">
      <c r="A33" s="72" t="s">
        <v>34</v>
      </c>
      <c r="B33" s="73"/>
      <c r="C33" s="74"/>
      <c r="D33" s="75">
        <f>SUM(D34:D49)</f>
        <v>1443678</v>
      </c>
      <c r="E33" s="75">
        <f>SUM(E34:E49)</f>
        <v>5466</v>
      </c>
      <c r="F33" s="75">
        <f>SUM(F34:F49)</f>
        <v>0</v>
      </c>
      <c r="G33" s="75">
        <f>SUM(G34:G49)</f>
        <v>0</v>
      </c>
      <c r="H33" s="75">
        <f>SUM(H34:H49)</f>
        <v>0</v>
      </c>
      <c r="I33" s="75">
        <f>SUM(I34:I49)</f>
        <v>5114420</v>
      </c>
      <c r="J33" s="75">
        <f>SUM(J34:J49)</f>
        <v>0</v>
      </c>
      <c r="K33" s="75">
        <f>SUM(K34:K49)</f>
        <v>0</v>
      </c>
      <c r="L33" s="75">
        <f>SUM(L34:L49)</f>
        <v>0</v>
      </c>
      <c r="M33" s="75">
        <f>SUM(M34:M49)</f>
        <v>0</v>
      </c>
      <c r="N33" s="75">
        <f>SUM(N34:N49)</f>
        <v>0</v>
      </c>
      <c r="O33" s="75">
        <f>SUM(D33:N33)</f>
        <v>6563564</v>
      </c>
      <c r="P33" s="77">
        <f>(O33/P$70)</f>
        <v>716.15537370430991</v>
      </c>
      <c r="Q33" s="78"/>
    </row>
    <row r="34" spans="1:17">
      <c r="A34" s="66"/>
      <c r="B34" s="67">
        <v>341.2</v>
      </c>
      <c r="C34" s="68" t="s">
        <v>120</v>
      </c>
      <c r="D34" s="69">
        <v>8209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ref="O34:O49" si="4">SUM(D34:N34)</f>
        <v>8209</v>
      </c>
      <c r="P34" s="70">
        <f>(O34/P$70)</f>
        <v>0.89569012547735949</v>
      </c>
      <c r="Q34" s="71"/>
    </row>
    <row r="35" spans="1:17">
      <c r="A35" s="66"/>
      <c r="B35" s="67">
        <v>341.9</v>
      </c>
      <c r="C35" s="68" t="s">
        <v>109</v>
      </c>
      <c r="D35" s="69">
        <v>25197</v>
      </c>
      <c r="E35" s="69">
        <v>416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4"/>
        <v>25613</v>
      </c>
      <c r="P35" s="70">
        <f>(O35/P$70)</f>
        <v>2.7946535733769777</v>
      </c>
      <c r="Q35" s="71"/>
    </row>
    <row r="36" spans="1:17">
      <c r="A36" s="66"/>
      <c r="B36" s="67">
        <v>342.2</v>
      </c>
      <c r="C36" s="68" t="s">
        <v>110</v>
      </c>
      <c r="D36" s="69">
        <v>5175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4"/>
        <v>5175</v>
      </c>
      <c r="P36" s="70">
        <f>(O36/P$70)</f>
        <v>0.56464811783960722</v>
      </c>
      <c r="Q36" s="71"/>
    </row>
    <row r="37" spans="1:17">
      <c r="A37" s="66"/>
      <c r="B37" s="67">
        <v>342.5</v>
      </c>
      <c r="C37" s="68" t="s">
        <v>40</v>
      </c>
      <c r="D37" s="69">
        <v>10075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si="4"/>
        <v>10075</v>
      </c>
      <c r="P37" s="70">
        <f>(O37/P$70)</f>
        <v>1.0992907801418439</v>
      </c>
      <c r="Q37" s="71"/>
    </row>
    <row r="38" spans="1:17">
      <c r="A38" s="66"/>
      <c r="B38" s="67">
        <v>342.6</v>
      </c>
      <c r="C38" s="68" t="s">
        <v>165</v>
      </c>
      <c r="D38" s="69">
        <v>486911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si="4"/>
        <v>486911</v>
      </c>
      <c r="P38" s="70">
        <f>(O38/P$70)</f>
        <v>53.127223131478452</v>
      </c>
      <c r="Q38" s="71"/>
    </row>
    <row r="39" spans="1:17">
      <c r="A39" s="66"/>
      <c r="B39" s="67">
        <v>342.9</v>
      </c>
      <c r="C39" s="68" t="s">
        <v>141</v>
      </c>
      <c r="D39" s="69">
        <v>233054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4"/>
        <v>233054</v>
      </c>
      <c r="P39" s="70">
        <f>(O39/P$70)</f>
        <v>25.428696126568468</v>
      </c>
      <c r="Q39" s="71"/>
    </row>
    <row r="40" spans="1:17">
      <c r="A40" s="66"/>
      <c r="B40" s="67">
        <v>343.3</v>
      </c>
      <c r="C40" s="68" t="s">
        <v>41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69">
        <v>2115723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4"/>
        <v>2115723</v>
      </c>
      <c r="P40" s="70">
        <f>(O40/P$70)</f>
        <v>230.8481178396072</v>
      </c>
      <c r="Q40" s="71"/>
    </row>
    <row r="41" spans="1:17">
      <c r="A41" s="66"/>
      <c r="B41" s="67">
        <v>343.4</v>
      </c>
      <c r="C41" s="68" t="s">
        <v>42</v>
      </c>
      <c r="D41" s="69">
        <v>546171</v>
      </c>
      <c r="E41" s="69">
        <v>0</v>
      </c>
      <c r="F41" s="69">
        <v>0</v>
      </c>
      <c r="G41" s="69">
        <v>0</v>
      </c>
      <c r="H41" s="69">
        <v>0</v>
      </c>
      <c r="I41" s="69">
        <v>399790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4"/>
        <v>945961</v>
      </c>
      <c r="P41" s="70">
        <f>(O41/P$70)</f>
        <v>103.21451172940534</v>
      </c>
      <c r="Q41" s="71"/>
    </row>
    <row r="42" spans="1:17">
      <c r="A42" s="66"/>
      <c r="B42" s="67">
        <v>343.5</v>
      </c>
      <c r="C42" s="68" t="s">
        <v>43</v>
      </c>
      <c r="D42" s="69">
        <v>0</v>
      </c>
      <c r="E42" s="69">
        <v>0</v>
      </c>
      <c r="F42" s="69">
        <v>0</v>
      </c>
      <c r="G42" s="69">
        <v>0</v>
      </c>
      <c r="H42" s="69">
        <v>0</v>
      </c>
      <c r="I42" s="69">
        <v>2532984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si="4"/>
        <v>2532984</v>
      </c>
      <c r="P42" s="70">
        <f>(O42/P$70)</f>
        <v>276.37577741407529</v>
      </c>
      <c r="Q42" s="71"/>
    </row>
    <row r="43" spans="1:17">
      <c r="A43" s="66"/>
      <c r="B43" s="67">
        <v>343.6</v>
      </c>
      <c r="C43" s="68" t="s">
        <v>121</v>
      </c>
      <c r="D43" s="69">
        <v>5275</v>
      </c>
      <c r="E43" s="69">
        <v>0</v>
      </c>
      <c r="F43" s="69">
        <v>0</v>
      </c>
      <c r="G43" s="69">
        <v>0</v>
      </c>
      <c r="H43" s="69">
        <v>0</v>
      </c>
      <c r="I43" s="69">
        <v>59283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si="4"/>
        <v>64558</v>
      </c>
      <c r="P43" s="70">
        <f>(O43/P$70)</f>
        <v>7.0439716312056735</v>
      </c>
      <c r="Q43" s="71"/>
    </row>
    <row r="44" spans="1:17">
      <c r="A44" s="66"/>
      <c r="B44" s="67">
        <v>343.8</v>
      </c>
      <c r="C44" s="68" t="s">
        <v>44</v>
      </c>
      <c r="D44" s="69">
        <v>0</v>
      </c>
      <c r="E44" s="69">
        <v>5050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 t="shared" si="4"/>
        <v>5050</v>
      </c>
      <c r="P44" s="70">
        <f>(O44/P$70)</f>
        <v>0.55100927441352976</v>
      </c>
      <c r="Q44" s="71"/>
    </row>
    <row r="45" spans="1:17">
      <c r="A45" s="66"/>
      <c r="B45" s="67">
        <v>343.9</v>
      </c>
      <c r="C45" s="68" t="s">
        <v>122</v>
      </c>
      <c r="D45" s="69">
        <v>0</v>
      </c>
      <c r="E45" s="69">
        <v>0</v>
      </c>
      <c r="F45" s="69">
        <v>0</v>
      </c>
      <c r="G45" s="69">
        <v>0</v>
      </c>
      <c r="H45" s="69">
        <v>0</v>
      </c>
      <c r="I45" s="69">
        <v>6640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si="4"/>
        <v>6640</v>
      </c>
      <c r="P45" s="70">
        <f>(O45/P$70)</f>
        <v>0.72449536279323512</v>
      </c>
      <c r="Q45" s="71"/>
    </row>
    <row r="46" spans="1:17">
      <c r="A46" s="66"/>
      <c r="B46" s="67">
        <v>346.4</v>
      </c>
      <c r="C46" s="68" t="s">
        <v>79</v>
      </c>
      <c r="D46" s="69">
        <v>175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si="4"/>
        <v>175</v>
      </c>
      <c r="P46" s="70">
        <f>(O46/P$70)</f>
        <v>1.9094380796508457E-2</v>
      </c>
      <c r="Q46" s="71"/>
    </row>
    <row r="47" spans="1:17">
      <c r="A47" s="66"/>
      <c r="B47" s="67">
        <v>347.4</v>
      </c>
      <c r="C47" s="68" t="s">
        <v>111</v>
      </c>
      <c r="D47" s="69">
        <v>56733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4"/>
        <v>56733</v>
      </c>
      <c r="P47" s="70">
        <f>(O47/P$70)</f>
        <v>6.1901800327332239</v>
      </c>
      <c r="Q47" s="71"/>
    </row>
    <row r="48" spans="1:17">
      <c r="A48" s="66"/>
      <c r="B48" s="67">
        <v>347.5</v>
      </c>
      <c r="C48" s="68" t="s">
        <v>112</v>
      </c>
      <c r="D48" s="69">
        <v>28680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 t="shared" si="4"/>
        <v>28680</v>
      </c>
      <c r="P48" s="70">
        <f>(O48/P$70)</f>
        <v>3.1292962356792144</v>
      </c>
      <c r="Q48" s="71"/>
    </row>
    <row r="49" spans="1:17">
      <c r="A49" s="66"/>
      <c r="B49" s="67">
        <v>347.9</v>
      </c>
      <c r="C49" s="68" t="s">
        <v>123</v>
      </c>
      <c r="D49" s="69">
        <v>38023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f t="shared" si="4"/>
        <v>38023</v>
      </c>
      <c r="P49" s="70">
        <f>(O49/P$70)</f>
        <v>4.1487179487179491</v>
      </c>
      <c r="Q49" s="71"/>
    </row>
    <row r="50" spans="1:17" ht="15.75">
      <c r="A50" s="72" t="s">
        <v>35</v>
      </c>
      <c r="B50" s="73"/>
      <c r="C50" s="74"/>
      <c r="D50" s="75">
        <f>SUM(D51:D55)</f>
        <v>1282652</v>
      </c>
      <c r="E50" s="75">
        <f>SUM(E51:E55)</f>
        <v>11276</v>
      </c>
      <c r="F50" s="75">
        <f>SUM(F51:F55)</f>
        <v>0</v>
      </c>
      <c r="G50" s="75">
        <f>SUM(G51:G55)</f>
        <v>0</v>
      </c>
      <c r="H50" s="75">
        <f>SUM(H51:H55)</f>
        <v>0</v>
      </c>
      <c r="I50" s="75">
        <f>SUM(I51:I55)</f>
        <v>0</v>
      </c>
      <c r="J50" s="75">
        <f>SUM(J51:J55)</f>
        <v>0</v>
      </c>
      <c r="K50" s="75">
        <f>SUM(K51:K55)</f>
        <v>0</v>
      </c>
      <c r="L50" s="75">
        <f>SUM(L51:L55)</f>
        <v>0</v>
      </c>
      <c r="M50" s="75">
        <f>SUM(M51:M55)</f>
        <v>0</v>
      </c>
      <c r="N50" s="75">
        <f>SUM(N51:N55)</f>
        <v>0</v>
      </c>
      <c r="O50" s="75">
        <f>SUM(D50:N50)</f>
        <v>1293928</v>
      </c>
      <c r="P50" s="77">
        <f>(O50/P$70)</f>
        <v>141.18145117294054</v>
      </c>
      <c r="Q50" s="78"/>
    </row>
    <row r="51" spans="1:17">
      <c r="A51" s="79"/>
      <c r="B51" s="80">
        <v>351.1</v>
      </c>
      <c r="C51" s="81" t="s">
        <v>48</v>
      </c>
      <c r="D51" s="69">
        <v>17045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f>SUM(D51:N51)</f>
        <v>17045</v>
      </c>
      <c r="P51" s="70">
        <f>(O51/P$70)</f>
        <v>1.8597926895799237</v>
      </c>
      <c r="Q51" s="71"/>
    </row>
    <row r="52" spans="1:17">
      <c r="A52" s="79"/>
      <c r="B52" s="80">
        <v>351.2</v>
      </c>
      <c r="C52" s="81" t="s">
        <v>49</v>
      </c>
      <c r="D52" s="69">
        <v>0</v>
      </c>
      <c r="E52" s="69">
        <v>2686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 t="shared" ref="O52:O55" si="5">SUM(D52:N52)</f>
        <v>2686</v>
      </c>
      <c r="P52" s="70">
        <f>(O52/P$70)</f>
        <v>0.29307146753955265</v>
      </c>
      <c r="Q52" s="71"/>
    </row>
    <row r="53" spans="1:17">
      <c r="A53" s="79"/>
      <c r="B53" s="80">
        <v>351.5</v>
      </c>
      <c r="C53" s="81" t="s">
        <v>86</v>
      </c>
      <c r="D53" s="69">
        <v>0</v>
      </c>
      <c r="E53" s="69">
        <v>8590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f t="shared" si="5"/>
        <v>8590</v>
      </c>
      <c r="P53" s="70">
        <f>(O53/P$70)</f>
        <v>0.9372613202400436</v>
      </c>
      <c r="Q53" s="71"/>
    </row>
    <row r="54" spans="1:17">
      <c r="A54" s="79"/>
      <c r="B54" s="80">
        <v>351.9</v>
      </c>
      <c r="C54" s="81" t="s">
        <v>166</v>
      </c>
      <c r="D54" s="69">
        <v>1208004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f t="shared" si="5"/>
        <v>1208004</v>
      </c>
      <c r="P54" s="70">
        <f>(O54/P$70)</f>
        <v>131.80621931260228</v>
      </c>
      <c r="Q54" s="71"/>
    </row>
    <row r="55" spans="1:17">
      <c r="A55" s="79"/>
      <c r="B55" s="80">
        <v>354</v>
      </c>
      <c r="C55" s="81" t="s">
        <v>51</v>
      </c>
      <c r="D55" s="69">
        <v>57603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f t="shared" si="5"/>
        <v>57603</v>
      </c>
      <c r="P55" s="70">
        <f>(O55/P$70)</f>
        <v>6.2851063829787233</v>
      </c>
      <c r="Q55" s="71"/>
    </row>
    <row r="56" spans="1:17" ht="15.75">
      <c r="A56" s="72" t="s">
        <v>3</v>
      </c>
      <c r="B56" s="73"/>
      <c r="C56" s="74"/>
      <c r="D56" s="75">
        <f>SUM(D57:D64)</f>
        <v>163927</v>
      </c>
      <c r="E56" s="75">
        <f>SUM(E57:E64)</f>
        <v>49125</v>
      </c>
      <c r="F56" s="75">
        <f>SUM(F57:F64)</f>
        <v>0</v>
      </c>
      <c r="G56" s="75">
        <f>SUM(G57:G64)</f>
        <v>6767</v>
      </c>
      <c r="H56" s="75">
        <f>SUM(H57:H64)</f>
        <v>0</v>
      </c>
      <c r="I56" s="75">
        <f>SUM(I57:I64)</f>
        <v>28606</v>
      </c>
      <c r="J56" s="75">
        <f>SUM(J57:J64)</f>
        <v>0</v>
      </c>
      <c r="K56" s="75">
        <f>SUM(K57:K64)</f>
        <v>5639718</v>
      </c>
      <c r="L56" s="75">
        <f>SUM(L57:L64)</f>
        <v>0</v>
      </c>
      <c r="M56" s="75">
        <f>SUM(M57:M64)</f>
        <v>0</v>
      </c>
      <c r="N56" s="75">
        <f>SUM(N57:N64)</f>
        <v>0</v>
      </c>
      <c r="O56" s="75">
        <f>SUM(D56:N56)</f>
        <v>5888143</v>
      </c>
      <c r="P56" s="77">
        <f>(O56/P$70)</f>
        <v>642.45968357883248</v>
      </c>
      <c r="Q56" s="78"/>
    </row>
    <row r="57" spans="1:17">
      <c r="A57" s="66"/>
      <c r="B57" s="67">
        <v>361.1</v>
      </c>
      <c r="C57" s="68" t="s">
        <v>53</v>
      </c>
      <c r="D57" s="69">
        <v>120253</v>
      </c>
      <c r="E57" s="69">
        <v>3443</v>
      </c>
      <c r="F57" s="69">
        <v>0</v>
      </c>
      <c r="G57" s="69">
        <v>30518</v>
      </c>
      <c r="H57" s="69">
        <v>0</v>
      </c>
      <c r="I57" s="69">
        <v>41271</v>
      </c>
      <c r="J57" s="69">
        <v>0</v>
      </c>
      <c r="K57" s="69">
        <v>727940</v>
      </c>
      <c r="L57" s="69">
        <v>0</v>
      </c>
      <c r="M57" s="69">
        <v>0</v>
      </c>
      <c r="N57" s="69">
        <v>0</v>
      </c>
      <c r="O57" s="69">
        <f>SUM(D57:N57)</f>
        <v>923425</v>
      </c>
      <c r="P57" s="70">
        <f>(O57/P$70)</f>
        <v>100.75559192580469</v>
      </c>
      <c r="Q57" s="71"/>
    </row>
    <row r="58" spans="1:17">
      <c r="A58" s="66"/>
      <c r="B58" s="67">
        <v>361.3</v>
      </c>
      <c r="C58" s="68" t="s">
        <v>54</v>
      </c>
      <c r="D58" s="69">
        <v>-62342</v>
      </c>
      <c r="E58" s="69">
        <v>-1519</v>
      </c>
      <c r="F58" s="69">
        <v>0</v>
      </c>
      <c r="G58" s="69">
        <v>-23751</v>
      </c>
      <c r="H58" s="69">
        <v>0</v>
      </c>
      <c r="I58" s="69">
        <v>-13166</v>
      </c>
      <c r="J58" s="69">
        <v>0</v>
      </c>
      <c r="K58" s="69">
        <v>3714141</v>
      </c>
      <c r="L58" s="69">
        <v>0</v>
      </c>
      <c r="M58" s="69">
        <v>0</v>
      </c>
      <c r="N58" s="69">
        <v>0</v>
      </c>
      <c r="O58" s="69">
        <f t="shared" ref="O58:O67" si="6">SUM(D58:N58)</f>
        <v>3613363</v>
      </c>
      <c r="P58" s="70">
        <f>(O58/P$70)</f>
        <v>394.25673758865247</v>
      </c>
      <c r="Q58" s="71"/>
    </row>
    <row r="59" spans="1:17">
      <c r="A59" s="66"/>
      <c r="B59" s="67">
        <v>362</v>
      </c>
      <c r="C59" s="68" t="s">
        <v>55</v>
      </c>
      <c r="D59" s="69">
        <v>34544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f t="shared" si="6"/>
        <v>34544</v>
      </c>
      <c r="P59" s="70">
        <f>(O59/P$70)</f>
        <v>3.7691216584833604</v>
      </c>
      <c r="Q59" s="71"/>
    </row>
    <row r="60" spans="1:17">
      <c r="A60" s="66"/>
      <c r="B60" s="67">
        <v>364</v>
      </c>
      <c r="C60" s="68" t="s">
        <v>114</v>
      </c>
      <c r="D60" s="69">
        <v>0</v>
      </c>
      <c r="E60" s="69">
        <v>47201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f t="shared" si="6"/>
        <v>47201</v>
      </c>
      <c r="P60" s="70">
        <f>(O60/P$70)</f>
        <v>5.1501363884342606</v>
      </c>
      <c r="Q60" s="71"/>
    </row>
    <row r="61" spans="1:17">
      <c r="A61" s="66"/>
      <c r="B61" s="67">
        <v>365</v>
      </c>
      <c r="C61" s="68" t="s">
        <v>172</v>
      </c>
      <c r="D61" s="69">
        <v>18967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f t="shared" si="6"/>
        <v>18967</v>
      </c>
      <c r="P61" s="70">
        <f>(O61/P$70)</f>
        <v>2.0695035460992908</v>
      </c>
      <c r="Q61" s="71"/>
    </row>
    <row r="62" spans="1:17">
      <c r="A62" s="66"/>
      <c r="B62" s="67">
        <v>368</v>
      </c>
      <c r="C62" s="68" t="s">
        <v>58</v>
      </c>
      <c r="D62" s="69">
        <v>0</v>
      </c>
      <c r="E62" s="69">
        <v>0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1197637</v>
      </c>
      <c r="L62" s="69">
        <v>0</v>
      </c>
      <c r="M62" s="69">
        <v>0</v>
      </c>
      <c r="N62" s="69">
        <v>0</v>
      </c>
      <c r="O62" s="69">
        <f t="shared" si="6"/>
        <v>1197637</v>
      </c>
      <c r="P62" s="70">
        <f>(O62/P$70)</f>
        <v>130.67506819421712</v>
      </c>
      <c r="Q62" s="71"/>
    </row>
    <row r="63" spans="1:17">
      <c r="A63" s="66"/>
      <c r="B63" s="67">
        <v>369.3</v>
      </c>
      <c r="C63" s="68" t="s">
        <v>125</v>
      </c>
      <c r="D63" s="69">
        <v>4912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f>SUM(D63:N63)</f>
        <v>4912</v>
      </c>
      <c r="P63" s="70">
        <f>(O63/P$70)</f>
        <v>0.53595199127114024</v>
      </c>
      <c r="Q63" s="71"/>
    </row>
    <row r="64" spans="1:17">
      <c r="A64" s="66"/>
      <c r="B64" s="67">
        <v>369.9</v>
      </c>
      <c r="C64" s="68" t="s">
        <v>59</v>
      </c>
      <c r="D64" s="69">
        <v>47593</v>
      </c>
      <c r="E64" s="69">
        <v>0</v>
      </c>
      <c r="F64" s="69">
        <v>0</v>
      </c>
      <c r="G64" s="69">
        <v>0</v>
      </c>
      <c r="H64" s="69">
        <v>0</v>
      </c>
      <c r="I64" s="69">
        <v>501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f t="shared" si="6"/>
        <v>48094</v>
      </c>
      <c r="P64" s="70">
        <f>(O64/P$70)</f>
        <v>5.2475722858701586</v>
      </c>
      <c r="Q64" s="71"/>
    </row>
    <row r="65" spans="1:120" ht="15.75">
      <c r="A65" s="72" t="s">
        <v>36</v>
      </c>
      <c r="B65" s="73"/>
      <c r="C65" s="74"/>
      <c r="D65" s="75">
        <f>SUM(D66:D67)</f>
        <v>1053494</v>
      </c>
      <c r="E65" s="75">
        <f>SUM(E66:E67)</f>
        <v>0</v>
      </c>
      <c r="F65" s="75">
        <f>SUM(F66:F67)</f>
        <v>0</v>
      </c>
      <c r="G65" s="75">
        <f>SUM(G66:G67)</f>
        <v>0</v>
      </c>
      <c r="H65" s="75">
        <f>SUM(H66:H67)</f>
        <v>0</v>
      </c>
      <c r="I65" s="75">
        <f>SUM(I66:I67)</f>
        <v>0</v>
      </c>
      <c r="J65" s="75">
        <f>SUM(J66:J67)</f>
        <v>0</v>
      </c>
      <c r="K65" s="75">
        <f>SUM(K66:K67)</f>
        <v>0</v>
      </c>
      <c r="L65" s="75">
        <f>SUM(L66:L67)</f>
        <v>0</v>
      </c>
      <c r="M65" s="75">
        <f>SUM(M66:M67)</f>
        <v>0</v>
      </c>
      <c r="N65" s="75">
        <f>SUM(N66:N67)</f>
        <v>0</v>
      </c>
      <c r="O65" s="75">
        <f t="shared" si="6"/>
        <v>1053494</v>
      </c>
      <c r="P65" s="77">
        <f>(O65/P$70)</f>
        <v>114.94751773049646</v>
      </c>
      <c r="Q65" s="71"/>
    </row>
    <row r="66" spans="1:120">
      <c r="A66" s="66"/>
      <c r="B66" s="67">
        <v>381</v>
      </c>
      <c r="C66" s="68" t="s">
        <v>60</v>
      </c>
      <c r="D66" s="69">
        <v>559400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f t="shared" si="6"/>
        <v>559400</v>
      </c>
      <c r="P66" s="70">
        <f>(O66/P$70)</f>
        <v>61.03655210038189</v>
      </c>
      <c r="Q66" s="71"/>
    </row>
    <row r="67" spans="1:120" ht="15.75" thickBot="1">
      <c r="A67" s="66"/>
      <c r="B67" s="67">
        <v>382</v>
      </c>
      <c r="C67" s="68" t="s">
        <v>142</v>
      </c>
      <c r="D67" s="69">
        <v>494094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f t="shared" si="6"/>
        <v>494094</v>
      </c>
      <c r="P67" s="70">
        <f>(O67/P$70)</f>
        <v>53.910965630114568</v>
      </c>
      <c r="Q67" s="71"/>
    </row>
    <row r="68" spans="1:120" ht="16.5" thickBot="1">
      <c r="A68" s="82" t="s">
        <v>46</v>
      </c>
      <c r="B68" s="83"/>
      <c r="C68" s="84"/>
      <c r="D68" s="85">
        <f>SUM(D5,D15,D21,D33,D50,D56,D65)</f>
        <v>12971346</v>
      </c>
      <c r="E68" s="85">
        <f>SUM(E5,E15,E21,E33,E50,E56,E65)</f>
        <v>1285765</v>
      </c>
      <c r="F68" s="85">
        <f>SUM(F5,F15,F21,F33,F50,F56,F65)</f>
        <v>0</v>
      </c>
      <c r="G68" s="85">
        <f>SUM(G5,G15,G21,G33,G50,G56,G65)</f>
        <v>1391912</v>
      </c>
      <c r="H68" s="85">
        <f>SUM(H5,H15,H21,H33,H50,H56,H65)</f>
        <v>0</v>
      </c>
      <c r="I68" s="85">
        <f>SUM(I5,I15,I21,I33,I50,I56,I65)</f>
        <v>5172340</v>
      </c>
      <c r="J68" s="85">
        <f>SUM(J5,J15,J21,J33,J50,J56,J65)</f>
        <v>0</v>
      </c>
      <c r="K68" s="85">
        <f>SUM(K5,K15,K21,K33,K50,K56,K65)</f>
        <v>5639718</v>
      </c>
      <c r="L68" s="85">
        <f>SUM(L5,L15,L21,L33,L50,L56,L65)</f>
        <v>0</v>
      </c>
      <c r="M68" s="85">
        <f>SUM(M5,M15,M21,M33,M50,M56,M65)</f>
        <v>0</v>
      </c>
      <c r="N68" s="85">
        <f>SUM(N5,N15,N21,N33,N50,N56,N65)</f>
        <v>0</v>
      </c>
      <c r="O68" s="85">
        <f>SUM(D68:N68)</f>
        <v>26461081</v>
      </c>
      <c r="P68" s="86">
        <f>(O68/P$70)</f>
        <v>2887.1883251500271</v>
      </c>
      <c r="Q68" s="64"/>
      <c r="R68" s="87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</row>
    <row r="69" spans="1:120">
      <c r="A69" s="88"/>
      <c r="B69" s="89"/>
      <c r="C69" s="89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1"/>
    </row>
    <row r="70" spans="1:120">
      <c r="A70" s="92"/>
      <c r="B70" s="93"/>
      <c r="C70" s="93"/>
      <c r="D70" s="94"/>
      <c r="E70" s="94"/>
      <c r="F70" s="94"/>
      <c r="G70" s="94"/>
      <c r="H70" s="94"/>
      <c r="I70" s="94"/>
      <c r="J70" s="94"/>
      <c r="K70" s="94"/>
      <c r="L70" s="94"/>
      <c r="M70" s="97" t="s">
        <v>176</v>
      </c>
      <c r="N70" s="97"/>
      <c r="O70" s="97"/>
      <c r="P70" s="95">
        <v>9165</v>
      </c>
    </row>
    <row r="71" spans="1:120">
      <c r="A71" s="98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100"/>
    </row>
    <row r="72" spans="1:120" ht="15.75" customHeight="1" thickBot="1">
      <c r="A72" s="101" t="s">
        <v>77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3"/>
    </row>
  </sheetData>
  <mergeCells count="10">
    <mergeCell ref="M70:O70"/>
    <mergeCell ref="A71:P71"/>
    <mergeCell ref="A72:P7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61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66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3627112</v>
      </c>
      <c r="E5" s="27">
        <f t="shared" si="0"/>
        <v>282984</v>
      </c>
      <c r="F5" s="27">
        <f t="shared" si="0"/>
        <v>0</v>
      </c>
      <c r="G5" s="27">
        <f t="shared" si="0"/>
        <v>1338040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5248136</v>
      </c>
      <c r="O5" s="33">
        <f t="shared" ref="O5:O36" si="1">(N5/O$61)</f>
        <v>622.6285443113062</v>
      </c>
      <c r="P5" s="6"/>
    </row>
    <row r="6" spans="1:133">
      <c r="A6" s="12"/>
      <c r="B6" s="25">
        <v>311</v>
      </c>
      <c r="C6" s="20" t="s">
        <v>2</v>
      </c>
      <c r="D6" s="46">
        <v>2770499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2770499</v>
      </c>
      <c r="O6" s="47">
        <f t="shared" si="1"/>
        <v>328.68655831059436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282984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282984</v>
      </c>
      <c r="O7" s="47">
        <f t="shared" si="1"/>
        <v>33.572665796654405</v>
      </c>
      <c r="P7" s="9"/>
    </row>
    <row r="8" spans="1:133">
      <c r="A8" s="12"/>
      <c r="B8" s="25">
        <v>312.51</v>
      </c>
      <c r="C8" s="20" t="s">
        <v>68</v>
      </c>
      <c r="D8" s="46">
        <v>113263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113263</v>
      </c>
      <c r="O8" s="47">
        <f t="shared" si="1"/>
        <v>13.43729979831534</v>
      </c>
      <c r="P8" s="9"/>
    </row>
    <row r="9" spans="1:133">
      <c r="A9" s="12"/>
      <c r="B9" s="25">
        <v>312.52</v>
      </c>
      <c r="C9" s="20" t="s">
        <v>100</v>
      </c>
      <c r="D9" s="46">
        <v>136125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136125</v>
      </c>
      <c r="O9" s="47">
        <f t="shared" si="1"/>
        <v>16.149602562581563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1338040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1338040</v>
      </c>
      <c r="O10" s="47">
        <f t="shared" si="1"/>
        <v>158.74243682524619</v>
      </c>
      <c r="P10" s="9"/>
    </row>
    <row r="11" spans="1:133">
      <c r="A11" s="12"/>
      <c r="B11" s="25">
        <v>315</v>
      </c>
      <c r="C11" s="20" t="s">
        <v>101</v>
      </c>
      <c r="D11" s="46">
        <v>539485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539485</v>
      </c>
      <c r="O11" s="47">
        <f t="shared" si="1"/>
        <v>64.003440503025274</v>
      </c>
      <c r="P11" s="9"/>
    </row>
    <row r="12" spans="1:133">
      <c r="A12" s="12"/>
      <c r="B12" s="25">
        <v>316</v>
      </c>
      <c r="C12" s="20" t="s">
        <v>102</v>
      </c>
      <c r="D12" s="46">
        <v>67740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67740</v>
      </c>
      <c r="O12" s="47">
        <f t="shared" si="1"/>
        <v>8.0365405148890741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SUM(D14:D16)</f>
        <v>1021819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1021819</v>
      </c>
      <c r="O13" s="45">
        <f t="shared" si="1"/>
        <v>121.2265986475264</v>
      </c>
      <c r="P13" s="10"/>
    </row>
    <row r="14" spans="1:133">
      <c r="A14" s="12"/>
      <c r="B14" s="25">
        <v>322</v>
      </c>
      <c r="C14" s="20" t="s">
        <v>0</v>
      </c>
      <c r="D14" s="46">
        <v>73012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73012</v>
      </c>
      <c r="O14" s="47">
        <f t="shared" si="1"/>
        <v>8.6620002372760698</v>
      </c>
      <c r="P14" s="9"/>
    </row>
    <row r="15" spans="1:133">
      <c r="A15" s="12"/>
      <c r="B15" s="25">
        <v>323.89999999999998</v>
      </c>
      <c r="C15" s="20" t="s">
        <v>118</v>
      </c>
      <c r="D15" s="46">
        <v>907356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907356</v>
      </c>
      <c r="O15" s="47">
        <f t="shared" si="1"/>
        <v>107.6469332067861</v>
      </c>
      <c r="P15" s="9"/>
    </row>
    <row r="16" spans="1:133">
      <c r="A16" s="12"/>
      <c r="B16" s="25">
        <v>329</v>
      </c>
      <c r="C16" s="20" t="s">
        <v>16</v>
      </c>
      <c r="D16" s="46">
        <v>41451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41451</v>
      </c>
      <c r="O16" s="47">
        <f t="shared" si="1"/>
        <v>4.9176652034642307</v>
      </c>
      <c r="P16" s="9"/>
    </row>
    <row r="17" spans="1:16" ht="15.75">
      <c r="A17" s="29" t="s">
        <v>18</v>
      </c>
      <c r="B17" s="30"/>
      <c r="C17" s="31"/>
      <c r="D17" s="32">
        <f t="shared" ref="D17:M17" si="5">SUM(D18:D27)</f>
        <v>974072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974072</v>
      </c>
      <c r="O17" s="45">
        <f t="shared" si="1"/>
        <v>115.56198837347253</v>
      </c>
      <c r="P17" s="10"/>
    </row>
    <row r="18" spans="1:16">
      <c r="A18" s="12"/>
      <c r="B18" s="25">
        <v>331.2</v>
      </c>
      <c r="C18" s="20" t="s">
        <v>17</v>
      </c>
      <c r="D18" s="46">
        <v>1838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1838</v>
      </c>
      <c r="O18" s="47">
        <f t="shared" si="1"/>
        <v>0.21805670898089927</v>
      </c>
      <c r="P18" s="9"/>
    </row>
    <row r="19" spans="1:16">
      <c r="A19" s="12"/>
      <c r="B19" s="25">
        <v>334.9</v>
      </c>
      <c r="C19" s="20" t="s">
        <v>119</v>
      </c>
      <c r="D19" s="46">
        <v>10050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6">SUM(D19:M19)</f>
        <v>10050</v>
      </c>
      <c r="O19" s="47">
        <f t="shared" si="1"/>
        <v>1.1923122553090522</v>
      </c>
      <c r="P19" s="9"/>
    </row>
    <row r="20" spans="1:16">
      <c r="A20" s="12"/>
      <c r="B20" s="25">
        <v>335.12</v>
      </c>
      <c r="C20" s="20" t="s">
        <v>103</v>
      </c>
      <c r="D20" s="46">
        <v>341505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341505</v>
      </c>
      <c r="O20" s="47">
        <f t="shared" si="1"/>
        <v>40.515482263613713</v>
      </c>
      <c r="P20" s="9"/>
    </row>
    <row r="21" spans="1:16">
      <c r="A21" s="12"/>
      <c r="B21" s="25">
        <v>335.14</v>
      </c>
      <c r="C21" s="20" t="s">
        <v>104</v>
      </c>
      <c r="D21" s="46">
        <v>616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616</v>
      </c>
      <c r="O21" s="47">
        <f t="shared" si="1"/>
        <v>7.3081029778146872E-2</v>
      </c>
      <c r="P21" s="9"/>
    </row>
    <row r="22" spans="1:16">
      <c r="A22" s="12"/>
      <c r="B22" s="25">
        <v>335.15</v>
      </c>
      <c r="C22" s="20" t="s">
        <v>105</v>
      </c>
      <c r="D22" s="46">
        <v>6405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6405</v>
      </c>
      <c r="O22" s="47">
        <f t="shared" si="1"/>
        <v>0.75987661644323168</v>
      </c>
      <c r="P22" s="9"/>
    </row>
    <row r="23" spans="1:16">
      <c r="A23" s="12"/>
      <c r="B23" s="25">
        <v>335.17</v>
      </c>
      <c r="C23" s="20" t="s">
        <v>106</v>
      </c>
      <c r="D23" s="46">
        <v>90806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90806</v>
      </c>
      <c r="O23" s="47">
        <f t="shared" si="1"/>
        <v>10.773045438367541</v>
      </c>
      <c r="P23" s="9"/>
    </row>
    <row r="24" spans="1:16">
      <c r="A24" s="12"/>
      <c r="B24" s="25">
        <v>335.18</v>
      </c>
      <c r="C24" s="20" t="s">
        <v>107</v>
      </c>
      <c r="D24" s="46">
        <v>408729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408729</v>
      </c>
      <c r="O24" s="47">
        <f t="shared" si="1"/>
        <v>48.490805552260056</v>
      </c>
      <c r="P24" s="9"/>
    </row>
    <row r="25" spans="1:16">
      <c r="A25" s="12"/>
      <c r="B25" s="25">
        <v>335.21</v>
      </c>
      <c r="C25" s="20" t="s">
        <v>27</v>
      </c>
      <c r="D25" s="46">
        <v>2220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2220</v>
      </c>
      <c r="O25" s="47">
        <f t="shared" si="1"/>
        <v>0.26337643848617864</v>
      </c>
      <c r="P25" s="9"/>
    </row>
    <row r="26" spans="1:16">
      <c r="A26" s="12"/>
      <c r="B26" s="25">
        <v>335.49</v>
      </c>
      <c r="C26" s="20" t="s">
        <v>28</v>
      </c>
      <c r="D26" s="46">
        <v>102903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102903</v>
      </c>
      <c r="O26" s="47">
        <f t="shared" si="1"/>
        <v>12.208209752046507</v>
      </c>
      <c r="P26" s="9"/>
    </row>
    <row r="27" spans="1:16">
      <c r="A27" s="12"/>
      <c r="B27" s="25">
        <v>337.2</v>
      </c>
      <c r="C27" s="20" t="s">
        <v>83</v>
      </c>
      <c r="D27" s="46">
        <v>9000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9000</v>
      </c>
      <c r="O27" s="47">
        <f t="shared" si="1"/>
        <v>1.0677423181872108</v>
      </c>
      <c r="P27" s="9"/>
    </row>
    <row r="28" spans="1:16" ht="15.75">
      <c r="A28" s="29" t="s">
        <v>34</v>
      </c>
      <c r="B28" s="30"/>
      <c r="C28" s="31"/>
      <c r="D28" s="32">
        <f t="shared" ref="D28:M28" si="7">SUM(D29:D42)</f>
        <v>497427</v>
      </c>
      <c r="E28" s="32">
        <f t="shared" si="7"/>
        <v>275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5269507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5767209</v>
      </c>
      <c r="O28" s="45">
        <f t="shared" si="1"/>
        <v>684.21034523668288</v>
      </c>
      <c r="P28" s="10"/>
    </row>
    <row r="29" spans="1:16">
      <c r="A29" s="12"/>
      <c r="B29" s="25">
        <v>341.2</v>
      </c>
      <c r="C29" s="20" t="s">
        <v>120</v>
      </c>
      <c r="D29" s="46">
        <v>6450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2" si="8">SUM(D29:M29)</f>
        <v>6450</v>
      </c>
      <c r="O29" s="47">
        <f t="shared" si="1"/>
        <v>0.76521532803416781</v>
      </c>
      <c r="P29" s="9"/>
    </row>
    <row r="30" spans="1:16">
      <c r="A30" s="12"/>
      <c r="B30" s="25">
        <v>341.3</v>
      </c>
      <c r="C30" s="20" t="s">
        <v>108</v>
      </c>
      <c r="D30" s="46">
        <v>382742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382742</v>
      </c>
      <c r="O30" s="47">
        <f t="shared" si="1"/>
        <v>45.407758927512162</v>
      </c>
      <c r="P30" s="9"/>
    </row>
    <row r="31" spans="1:16">
      <c r="A31" s="12"/>
      <c r="B31" s="25">
        <v>341.9</v>
      </c>
      <c r="C31" s="20" t="s">
        <v>109</v>
      </c>
      <c r="D31" s="46">
        <v>19515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19515</v>
      </c>
      <c r="O31" s="47">
        <f t="shared" si="1"/>
        <v>2.3152212599359356</v>
      </c>
      <c r="P31" s="9"/>
    </row>
    <row r="32" spans="1:16">
      <c r="A32" s="12"/>
      <c r="B32" s="25">
        <v>342.5</v>
      </c>
      <c r="C32" s="20" t="s">
        <v>40</v>
      </c>
      <c r="D32" s="46">
        <v>2023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2023</v>
      </c>
      <c r="O32" s="47">
        <f t="shared" si="1"/>
        <v>0.24000474552141415</v>
      </c>
      <c r="P32" s="9"/>
    </row>
    <row r="33" spans="1:16">
      <c r="A33" s="12"/>
      <c r="B33" s="25">
        <v>343.3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2070018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2070018</v>
      </c>
      <c r="O33" s="47">
        <f t="shared" si="1"/>
        <v>245.58286866769487</v>
      </c>
      <c r="P33" s="9"/>
    </row>
    <row r="34" spans="1:16">
      <c r="A34" s="12"/>
      <c r="B34" s="25">
        <v>343.4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537049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537049</v>
      </c>
      <c r="O34" s="47">
        <f t="shared" si="1"/>
        <v>63.714438248902596</v>
      </c>
      <c r="P34" s="9"/>
    </row>
    <row r="35" spans="1:16">
      <c r="A35" s="12"/>
      <c r="B35" s="25">
        <v>343.5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2568631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2568631</v>
      </c>
      <c r="O35" s="47">
        <f t="shared" si="1"/>
        <v>304.73733538972596</v>
      </c>
      <c r="P35" s="9"/>
    </row>
    <row r="36" spans="1:16">
      <c r="A36" s="12"/>
      <c r="B36" s="25">
        <v>343.6</v>
      </c>
      <c r="C36" s="20" t="s">
        <v>121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52009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52009</v>
      </c>
      <c r="O36" s="47">
        <f t="shared" si="1"/>
        <v>6.1702455807331829</v>
      </c>
      <c r="P36" s="9"/>
    </row>
    <row r="37" spans="1:16">
      <c r="A37" s="12"/>
      <c r="B37" s="25">
        <v>343.8</v>
      </c>
      <c r="C37" s="20" t="s">
        <v>44</v>
      </c>
      <c r="D37" s="46">
        <v>0</v>
      </c>
      <c r="E37" s="46">
        <v>275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275</v>
      </c>
      <c r="O37" s="47">
        <f t="shared" ref="O37:O59" si="9">(N37/O$61)</f>
        <v>3.2625459722387E-2</v>
      </c>
      <c r="P37" s="9"/>
    </row>
    <row r="38" spans="1:16">
      <c r="A38" s="12"/>
      <c r="B38" s="25">
        <v>343.9</v>
      </c>
      <c r="C38" s="20" t="s">
        <v>122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41800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41800</v>
      </c>
      <c r="O38" s="47">
        <f t="shared" si="9"/>
        <v>4.9590698778028237</v>
      </c>
      <c r="P38" s="9"/>
    </row>
    <row r="39" spans="1:16">
      <c r="A39" s="12"/>
      <c r="B39" s="25">
        <v>346.4</v>
      </c>
      <c r="C39" s="20" t="s">
        <v>79</v>
      </c>
      <c r="D39" s="46">
        <v>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75</v>
      </c>
      <c r="O39" s="47">
        <f t="shared" si="9"/>
        <v>8.8978526515600901E-3</v>
      </c>
      <c r="P39" s="9"/>
    </row>
    <row r="40" spans="1:16">
      <c r="A40" s="12"/>
      <c r="B40" s="25">
        <v>347.4</v>
      </c>
      <c r="C40" s="20" t="s">
        <v>111</v>
      </c>
      <c r="D40" s="46">
        <v>40664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40664</v>
      </c>
      <c r="O40" s="47">
        <f t="shared" si="9"/>
        <v>4.8242970696405267</v>
      </c>
      <c r="P40" s="9"/>
    </row>
    <row r="41" spans="1:16">
      <c r="A41" s="12"/>
      <c r="B41" s="25">
        <v>347.5</v>
      </c>
      <c r="C41" s="20" t="s">
        <v>112</v>
      </c>
      <c r="D41" s="46">
        <v>14180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14180</v>
      </c>
      <c r="O41" s="47">
        <f t="shared" si="9"/>
        <v>1.6822873413216277</v>
      </c>
      <c r="P41" s="9"/>
    </row>
    <row r="42" spans="1:16">
      <c r="A42" s="12"/>
      <c r="B42" s="25">
        <v>347.9</v>
      </c>
      <c r="C42" s="20" t="s">
        <v>123</v>
      </c>
      <c r="D42" s="46">
        <v>31778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31778</v>
      </c>
      <c r="O42" s="47">
        <f t="shared" si="9"/>
        <v>3.7700794874836872</v>
      </c>
      <c r="P42" s="9"/>
    </row>
    <row r="43" spans="1:16" ht="15.75">
      <c r="A43" s="29" t="s">
        <v>35</v>
      </c>
      <c r="B43" s="30"/>
      <c r="C43" s="31"/>
      <c r="D43" s="32">
        <f t="shared" ref="D43:M43" si="10">SUM(D44:D48)</f>
        <v>569597</v>
      </c>
      <c r="E43" s="32">
        <f t="shared" si="10"/>
        <v>9601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0" si="11">SUM(D43:M43)</f>
        <v>579198</v>
      </c>
      <c r="O43" s="45">
        <f t="shared" si="9"/>
        <v>68.714912801044008</v>
      </c>
      <c r="P43" s="10"/>
    </row>
    <row r="44" spans="1:16">
      <c r="A44" s="13"/>
      <c r="B44" s="39">
        <v>351.1</v>
      </c>
      <c r="C44" s="21" t="s">
        <v>48</v>
      </c>
      <c r="D44" s="46">
        <v>44018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44018</v>
      </c>
      <c r="O44" s="47">
        <f t="shared" si="9"/>
        <v>5.2222090402182939</v>
      </c>
      <c r="P44" s="9"/>
    </row>
    <row r="45" spans="1:16">
      <c r="A45" s="13"/>
      <c r="B45" s="39">
        <v>351.2</v>
      </c>
      <c r="C45" s="21" t="s">
        <v>49</v>
      </c>
      <c r="D45" s="46">
        <v>0</v>
      </c>
      <c r="E45" s="46">
        <v>1394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1394</v>
      </c>
      <c r="O45" s="47">
        <f t="shared" si="9"/>
        <v>0.16538142128366354</v>
      </c>
      <c r="P45" s="9"/>
    </row>
    <row r="46" spans="1:16">
      <c r="A46" s="13"/>
      <c r="B46" s="39">
        <v>351.5</v>
      </c>
      <c r="C46" s="21" t="s">
        <v>86</v>
      </c>
      <c r="D46" s="46">
        <v>0</v>
      </c>
      <c r="E46" s="46">
        <v>7457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7457</v>
      </c>
      <c r="O46" s="47">
        <f t="shared" si="9"/>
        <v>0.88468382963578118</v>
      </c>
      <c r="P46" s="9"/>
    </row>
    <row r="47" spans="1:16">
      <c r="A47" s="13"/>
      <c r="B47" s="39">
        <v>351.9</v>
      </c>
      <c r="C47" s="21" t="s">
        <v>113</v>
      </c>
      <c r="D47" s="46">
        <v>525579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525579</v>
      </c>
      <c r="O47" s="47">
        <f t="shared" si="9"/>
        <v>62.353659983390678</v>
      </c>
      <c r="P47" s="9"/>
    </row>
    <row r="48" spans="1:16">
      <c r="A48" s="13"/>
      <c r="B48" s="39">
        <v>358.2</v>
      </c>
      <c r="C48" s="21" t="s">
        <v>124</v>
      </c>
      <c r="D48" s="46">
        <v>0</v>
      </c>
      <c r="E48" s="46">
        <v>750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750</v>
      </c>
      <c r="O48" s="47">
        <f t="shared" si="9"/>
        <v>8.8978526515600898E-2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SUM(D50:D56)</f>
        <v>173035</v>
      </c>
      <c r="E49" s="32">
        <f t="shared" si="12"/>
        <v>534</v>
      </c>
      <c r="F49" s="32">
        <f t="shared" si="12"/>
        <v>0</v>
      </c>
      <c r="G49" s="32">
        <f t="shared" si="12"/>
        <v>8263</v>
      </c>
      <c r="H49" s="32">
        <f t="shared" si="12"/>
        <v>0</v>
      </c>
      <c r="I49" s="32">
        <f t="shared" si="12"/>
        <v>15888</v>
      </c>
      <c r="J49" s="32">
        <f t="shared" si="12"/>
        <v>0</v>
      </c>
      <c r="K49" s="32">
        <f t="shared" si="12"/>
        <v>3896936</v>
      </c>
      <c r="L49" s="32">
        <f t="shared" si="12"/>
        <v>0</v>
      </c>
      <c r="M49" s="32">
        <f t="shared" si="12"/>
        <v>0</v>
      </c>
      <c r="N49" s="32">
        <f t="shared" si="11"/>
        <v>4094656</v>
      </c>
      <c r="O49" s="45">
        <f t="shared" si="9"/>
        <v>485.7819432910191</v>
      </c>
      <c r="P49" s="10"/>
    </row>
    <row r="50" spans="1:119">
      <c r="A50" s="12"/>
      <c r="B50" s="25">
        <v>361.1</v>
      </c>
      <c r="C50" s="20" t="s">
        <v>53</v>
      </c>
      <c r="D50" s="46">
        <v>4268</v>
      </c>
      <c r="E50" s="46">
        <v>534</v>
      </c>
      <c r="F50" s="46">
        <v>0</v>
      </c>
      <c r="G50" s="46">
        <v>8263</v>
      </c>
      <c r="H50" s="46">
        <v>0</v>
      </c>
      <c r="I50" s="46">
        <v>15817</v>
      </c>
      <c r="J50" s="46">
        <v>0</v>
      </c>
      <c r="K50" s="46">
        <v>698449</v>
      </c>
      <c r="L50" s="46">
        <v>0</v>
      </c>
      <c r="M50" s="46">
        <v>0</v>
      </c>
      <c r="N50" s="46">
        <f t="shared" si="11"/>
        <v>727331</v>
      </c>
      <c r="O50" s="47">
        <f t="shared" si="9"/>
        <v>86.289120892158024</v>
      </c>
      <c r="P50" s="9"/>
    </row>
    <row r="51" spans="1:119">
      <c r="A51" s="12"/>
      <c r="B51" s="25">
        <v>361.3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1421810</v>
      </c>
      <c r="L51" s="46">
        <v>0</v>
      </c>
      <c r="M51" s="46">
        <v>0</v>
      </c>
      <c r="N51" s="46">
        <f t="shared" ref="N51:N56" si="13">SUM(D51:M51)</f>
        <v>1421810</v>
      </c>
      <c r="O51" s="47">
        <f t="shared" si="9"/>
        <v>168.68074504686203</v>
      </c>
      <c r="P51" s="9"/>
    </row>
    <row r="52" spans="1:119">
      <c r="A52" s="12"/>
      <c r="B52" s="25">
        <v>362</v>
      </c>
      <c r="C52" s="20" t="s">
        <v>55</v>
      </c>
      <c r="D52" s="46">
        <v>6310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6310</v>
      </c>
      <c r="O52" s="47">
        <f t="shared" si="9"/>
        <v>0.74860600308458891</v>
      </c>
      <c r="P52" s="9"/>
    </row>
    <row r="53" spans="1:119">
      <c r="A53" s="12"/>
      <c r="B53" s="25">
        <v>366</v>
      </c>
      <c r="C53" s="20" t="s">
        <v>57</v>
      </c>
      <c r="D53" s="46">
        <v>71162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71162</v>
      </c>
      <c r="O53" s="47">
        <f t="shared" si="9"/>
        <v>8.4425198718709211</v>
      </c>
      <c r="P53" s="9"/>
    </row>
    <row r="54" spans="1:119">
      <c r="A54" s="12"/>
      <c r="B54" s="25">
        <v>368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1776677</v>
      </c>
      <c r="L54" s="46">
        <v>0</v>
      </c>
      <c r="M54" s="46">
        <v>0</v>
      </c>
      <c r="N54" s="46">
        <f t="shared" si="13"/>
        <v>1776677</v>
      </c>
      <c r="O54" s="47">
        <f t="shared" si="9"/>
        <v>210.78146873887769</v>
      </c>
      <c r="P54" s="9"/>
    </row>
    <row r="55" spans="1:119">
      <c r="A55" s="12"/>
      <c r="B55" s="25">
        <v>369.3</v>
      </c>
      <c r="C55" s="20" t="s">
        <v>125</v>
      </c>
      <c r="D55" s="46">
        <v>4345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4345</v>
      </c>
      <c r="O55" s="47">
        <f t="shared" si="9"/>
        <v>0.51548226361371452</v>
      </c>
      <c r="P55" s="9"/>
    </row>
    <row r="56" spans="1:119">
      <c r="A56" s="12"/>
      <c r="B56" s="25">
        <v>369.9</v>
      </c>
      <c r="C56" s="20" t="s">
        <v>59</v>
      </c>
      <c r="D56" s="46">
        <v>86950</v>
      </c>
      <c r="E56" s="46">
        <v>0</v>
      </c>
      <c r="F56" s="46">
        <v>0</v>
      </c>
      <c r="G56" s="46">
        <v>0</v>
      </c>
      <c r="H56" s="46">
        <v>0</v>
      </c>
      <c r="I56" s="46">
        <v>71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87021</v>
      </c>
      <c r="O56" s="47">
        <f t="shared" si="9"/>
        <v>10.324000474552141</v>
      </c>
      <c r="P56" s="9"/>
    </row>
    <row r="57" spans="1:119" ht="15.75">
      <c r="A57" s="29" t="s">
        <v>36</v>
      </c>
      <c r="B57" s="30"/>
      <c r="C57" s="31"/>
      <c r="D57" s="32">
        <f t="shared" ref="D57:M57" si="14">SUM(D58:D58)</f>
        <v>682616</v>
      </c>
      <c r="E57" s="32">
        <f t="shared" si="14"/>
        <v>0</v>
      </c>
      <c r="F57" s="32">
        <f t="shared" si="14"/>
        <v>0</v>
      </c>
      <c r="G57" s="32">
        <f t="shared" si="14"/>
        <v>0</v>
      </c>
      <c r="H57" s="32">
        <f t="shared" si="14"/>
        <v>0</v>
      </c>
      <c r="I57" s="32">
        <f t="shared" si="14"/>
        <v>0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682616</v>
      </c>
      <c r="O57" s="45">
        <f t="shared" si="9"/>
        <v>80.984221141297894</v>
      </c>
      <c r="P57" s="9"/>
    </row>
    <row r="58" spans="1:119" ht="15.75" thickBot="1">
      <c r="A58" s="12"/>
      <c r="B58" s="25">
        <v>381</v>
      </c>
      <c r="C58" s="20" t="s">
        <v>60</v>
      </c>
      <c r="D58" s="46">
        <v>682616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682616</v>
      </c>
      <c r="O58" s="47">
        <f t="shared" si="9"/>
        <v>80.984221141297894</v>
      </c>
      <c r="P58" s="9"/>
    </row>
    <row r="59" spans="1:119" ht="16.5" thickBot="1">
      <c r="A59" s="14" t="s">
        <v>46</v>
      </c>
      <c r="B59" s="23"/>
      <c r="C59" s="22"/>
      <c r="D59" s="15">
        <f t="shared" ref="D59:M59" si="15">SUM(D5,D13,D17,D28,D43,D49,D57)</f>
        <v>7545678</v>
      </c>
      <c r="E59" s="15">
        <f t="shared" si="15"/>
        <v>293394</v>
      </c>
      <c r="F59" s="15">
        <f t="shared" si="15"/>
        <v>0</v>
      </c>
      <c r="G59" s="15">
        <f t="shared" si="15"/>
        <v>1346303</v>
      </c>
      <c r="H59" s="15">
        <f t="shared" si="15"/>
        <v>0</v>
      </c>
      <c r="I59" s="15">
        <f t="shared" si="15"/>
        <v>5285395</v>
      </c>
      <c r="J59" s="15">
        <f t="shared" si="15"/>
        <v>0</v>
      </c>
      <c r="K59" s="15">
        <f t="shared" si="15"/>
        <v>3896936</v>
      </c>
      <c r="L59" s="15">
        <f t="shared" si="15"/>
        <v>0</v>
      </c>
      <c r="M59" s="15">
        <f t="shared" si="15"/>
        <v>0</v>
      </c>
      <c r="N59" s="15">
        <f>SUM(D59:M59)</f>
        <v>18367706</v>
      </c>
      <c r="O59" s="38">
        <f t="shared" si="9"/>
        <v>2179.108553802349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21" t="s">
        <v>126</v>
      </c>
      <c r="M61" s="121"/>
      <c r="N61" s="121"/>
      <c r="O61" s="43">
        <v>8429</v>
      </c>
    </row>
    <row r="62" spans="1:119">
      <c r="A62" s="122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  <row r="63" spans="1:119" ht="15.75" customHeight="1" thickBot="1">
      <c r="A63" s="123" t="s">
        <v>77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3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61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66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3706829</v>
      </c>
      <c r="E5" s="27">
        <f t="shared" si="0"/>
        <v>279392</v>
      </c>
      <c r="F5" s="27">
        <f t="shared" si="0"/>
        <v>0</v>
      </c>
      <c r="G5" s="27">
        <f t="shared" si="0"/>
        <v>1281170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5267391</v>
      </c>
      <c r="O5" s="33">
        <f t="shared" ref="O5:O36" si="1">(N5/O$62)</f>
        <v>625.65518470127097</v>
      </c>
      <c r="P5" s="6"/>
    </row>
    <row r="6" spans="1:133">
      <c r="A6" s="12"/>
      <c r="B6" s="25">
        <v>311</v>
      </c>
      <c r="C6" s="20" t="s">
        <v>2</v>
      </c>
      <c r="D6" s="46">
        <v>2774697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2774697</v>
      </c>
      <c r="O6" s="47">
        <f t="shared" si="1"/>
        <v>329.5756028031833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279392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279392</v>
      </c>
      <c r="O7" s="47">
        <f t="shared" si="1"/>
        <v>33.185889060458486</v>
      </c>
      <c r="P7" s="9"/>
    </row>
    <row r="8" spans="1:133">
      <c r="A8" s="12"/>
      <c r="B8" s="25">
        <v>312.51</v>
      </c>
      <c r="C8" s="20" t="s">
        <v>68</v>
      </c>
      <c r="D8" s="46">
        <v>112392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112392</v>
      </c>
      <c r="O8" s="47">
        <f t="shared" si="1"/>
        <v>13.349804014728591</v>
      </c>
      <c r="P8" s="9"/>
    </row>
    <row r="9" spans="1:133">
      <c r="A9" s="12"/>
      <c r="B9" s="25">
        <v>312.52</v>
      </c>
      <c r="C9" s="20" t="s">
        <v>100</v>
      </c>
      <c r="D9" s="46">
        <v>138903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138903</v>
      </c>
      <c r="O9" s="47">
        <f t="shared" si="1"/>
        <v>16.498752821000117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1281170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1281170</v>
      </c>
      <c r="O10" s="47">
        <f t="shared" si="1"/>
        <v>152.17603040741182</v>
      </c>
      <c r="P10" s="9"/>
    </row>
    <row r="11" spans="1:133">
      <c r="A11" s="12"/>
      <c r="B11" s="25">
        <v>315</v>
      </c>
      <c r="C11" s="20" t="s">
        <v>101</v>
      </c>
      <c r="D11" s="46">
        <v>610427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610427</v>
      </c>
      <c r="O11" s="47">
        <f t="shared" si="1"/>
        <v>72.505879558142297</v>
      </c>
      <c r="P11" s="9"/>
    </row>
    <row r="12" spans="1:133">
      <c r="A12" s="12"/>
      <c r="B12" s="25">
        <v>316</v>
      </c>
      <c r="C12" s="20" t="s">
        <v>102</v>
      </c>
      <c r="D12" s="46">
        <v>70410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70410</v>
      </c>
      <c r="O12" s="47">
        <f t="shared" si="1"/>
        <v>8.3632260363463597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SUM(D14:D18)</f>
        <v>963597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963597</v>
      </c>
      <c r="O13" s="45">
        <f t="shared" si="1"/>
        <v>114.45504216652809</v>
      </c>
      <c r="P13" s="10"/>
    </row>
    <row r="14" spans="1:133">
      <c r="A14" s="12"/>
      <c r="B14" s="25">
        <v>322</v>
      </c>
      <c r="C14" s="20" t="s">
        <v>0</v>
      </c>
      <c r="D14" s="46">
        <v>47162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47162</v>
      </c>
      <c r="O14" s="47">
        <f t="shared" si="1"/>
        <v>5.6018529516569666</v>
      </c>
      <c r="P14" s="9"/>
    </row>
    <row r="15" spans="1:133">
      <c r="A15" s="12"/>
      <c r="B15" s="25">
        <v>323.10000000000002</v>
      </c>
      <c r="C15" s="20" t="s">
        <v>73</v>
      </c>
      <c r="D15" s="46">
        <v>782043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782043</v>
      </c>
      <c r="O15" s="47">
        <f t="shared" si="1"/>
        <v>92.890248248010451</v>
      </c>
      <c r="P15" s="9"/>
    </row>
    <row r="16" spans="1:133">
      <c r="A16" s="12"/>
      <c r="B16" s="25">
        <v>323.39999999999998</v>
      </c>
      <c r="C16" s="20" t="s">
        <v>15</v>
      </c>
      <c r="D16" s="46">
        <v>2200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2200</v>
      </c>
      <c r="O16" s="47">
        <f t="shared" si="1"/>
        <v>0.26131369521320824</v>
      </c>
      <c r="P16" s="9"/>
    </row>
    <row r="17" spans="1:16">
      <c r="A17" s="12"/>
      <c r="B17" s="25">
        <v>323.7</v>
      </c>
      <c r="C17" s="20" t="s">
        <v>82</v>
      </c>
      <c r="D17" s="46">
        <v>104788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104788</v>
      </c>
      <c r="O17" s="47">
        <f t="shared" si="1"/>
        <v>12.446608860909846</v>
      </c>
      <c r="P17" s="9"/>
    </row>
    <row r="18" spans="1:16">
      <c r="A18" s="12"/>
      <c r="B18" s="25">
        <v>329</v>
      </c>
      <c r="C18" s="20" t="s">
        <v>16</v>
      </c>
      <c r="D18" s="46">
        <v>27404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27404</v>
      </c>
      <c r="O18" s="47">
        <f t="shared" si="1"/>
        <v>3.2550184107376174</v>
      </c>
      <c r="P18" s="9"/>
    </row>
    <row r="19" spans="1:16" ht="15.75">
      <c r="A19" s="29" t="s">
        <v>18</v>
      </c>
      <c r="B19" s="30"/>
      <c r="C19" s="31"/>
      <c r="D19" s="32">
        <f t="shared" ref="D19:M19" si="5">SUM(D20:D30)</f>
        <v>951889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951889</v>
      </c>
      <c r="O19" s="45">
        <f t="shared" si="1"/>
        <v>113.06437819218435</v>
      </c>
      <c r="P19" s="10"/>
    </row>
    <row r="20" spans="1:16">
      <c r="A20" s="12"/>
      <c r="B20" s="25">
        <v>331.2</v>
      </c>
      <c r="C20" s="20" t="s">
        <v>17</v>
      </c>
      <c r="D20" s="46">
        <v>1766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1766</v>
      </c>
      <c r="O20" s="47">
        <f t="shared" si="1"/>
        <v>0.20976362988478442</v>
      </c>
      <c r="P20" s="9"/>
    </row>
    <row r="21" spans="1:16">
      <c r="A21" s="12"/>
      <c r="B21" s="25">
        <v>331.5</v>
      </c>
      <c r="C21" s="20" t="s">
        <v>19</v>
      </c>
      <c r="D21" s="46">
        <v>1582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1582</v>
      </c>
      <c r="O21" s="47">
        <f t="shared" si="1"/>
        <v>0.18790830264877065</v>
      </c>
      <c r="P21" s="9"/>
    </row>
    <row r="22" spans="1:16">
      <c r="A22" s="12"/>
      <c r="B22" s="25">
        <v>335.12</v>
      </c>
      <c r="C22" s="20" t="s">
        <v>103</v>
      </c>
      <c r="D22" s="46">
        <v>340396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340396</v>
      </c>
      <c r="O22" s="47">
        <f t="shared" si="1"/>
        <v>40.431880270816009</v>
      </c>
      <c r="P22" s="9"/>
    </row>
    <row r="23" spans="1:16">
      <c r="A23" s="12"/>
      <c r="B23" s="25">
        <v>335.14</v>
      </c>
      <c r="C23" s="20" t="s">
        <v>104</v>
      </c>
      <c r="D23" s="46">
        <v>877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877</v>
      </c>
      <c r="O23" s="47">
        <f t="shared" si="1"/>
        <v>0.10416914122817436</v>
      </c>
      <c r="P23" s="9"/>
    </row>
    <row r="24" spans="1:16">
      <c r="A24" s="12"/>
      <c r="B24" s="25">
        <v>335.15</v>
      </c>
      <c r="C24" s="20" t="s">
        <v>105</v>
      </c>
      <c r="D24" s="46">
        <v>11988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11988</v>
      </c>
      <c r="O24" s="47">
        <f t="shared" si="1"/>
        <v>1.4239220810072455</v>
      </c>
      <c r="P24" s="9"/>
    </row>
    <row r="25" spans="1:16">
      <c r="A25" s="12"/>
      <c r="B25" s="25">
        <v>335.17</v>
      </c>
      <c r="C25" s="20" t="s">
        <v>106</v>
      </c>
      <c r="D25" s="46">
        <v>80745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80745</v>
      </c>
      <c r="O25" s="47">
        <f t="shared" si="1"/>
        <v>9.5908065090865904</v>
      </c>
      <c r="P25" s="9"/>
    </row>
    <row r="26" spans="1:16">
      <c r="A26" s="12"/>
      <c r="B26" s="25">
        <v>335.18</v>
      </c>
      <c r="C26" s="20" t="s">
        <v>107</v>
      </c>
      <c r="D26" s="46">
        <v>395390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395390</v>
      </c>
      <c r="O26" s="47">
        <f t="shared" si="1"/>
        <v>46.964009977431999</v>
      </c>
      <c r="P26" s="9"/>
    </row>
    <row r="27" spans="1:16">
      <c r="A27" s="12"/>
      <c r="B27" s="25">
        <v>335.21</v>
      </c>
      <c r="C27" s="20" t="s">
        <v>27</v>
      </c>
      <c r="D27" s="46">
        <v>8951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8951</v>
      </c>
      <c r="O27" s="47">
        <f t="shared" si="1"/>
        <v>1.0631904026606485</v>
      </c>
      <c r="P27" s="9"/>
    </row>
    <row r="28" spans="1:16">
      <c r="A28" s="12"/>
      <c r="B28" s="25">
        <v>335.49</v>
      </c>
      <c r="C28" s="20" t="s">
        <v>28</v>
      </c>
      <c r="D28" s="46">
        <v>99994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99994</v>
      </c>
      <c r="O28" s="47">
        <f t="shared" si="1"/>
        <v>11.877182563249793</v>
      </c>
      <c r="P28" s="9"/>
    </row>
    <row r="29" spans="1:16">
      <c r="A29" s="12"/>
      <c r="B29" s="25">
        <v>337.2</v>
      </c>
      <c r="C29" s="20" t="s">
        <v>83</v>
      </c>
      <c r="D29" s="46">
        <v>9000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9000</v>
      </c>
      <c r="O29" s="47">
        <f t="shared" si="1"/>
        <v>1.0690105713267608</v>
      </c>
      <c r="P29" s="9"/>
    </row>
    <row r="30" spans="1:16">
      <c r="A30" s="12"/>
      <c r="B30" s="25">
        <v>337.7</v>
      </c>
      <c r="C30" s="20" t="s">
        <v>84</v>
      </c>
      <c r="D30" s="46">
        <v>1200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1200</v>
      </c>
      <c r="O30" s="47">
        <f t="shared" si="1"/>
        <v>0.14253474284356812</v>
      </c>
      <c r="P30" s="9"/>
    </row>
    <row r="31" spans="1:16" ht="15.75">
      <c r="A31" s="29" t="s">
        <v>34</v>
      </c>
      <c r="B31" s="30"/>
      <c r="C31" s="31"/>
      <c r="D31" s="32">
        <f t="shared" ref="D31:M31" si="7">SUM(D32:D43)</f>
        <v>420700</v>
      </c>
      <c r="E31" s="32">
        <f t="shared" si="7"/>
        <v>325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4899505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5320530</v>
      </c>
      <c r="O31" s="45">
        <f t="shared" si="1"/>
        <v>631.96697945124129</v>
      </c>
      <c r="P31" s="10"/>
    </row>
    <row r="32" spans="1:16">
      <c r="A32" s="12"/>
      <c r="B32" s="25">
        <v>341.3</v>
      </c>
      <c r="C32" s="20" t="s">
        <v>108</v>
      </c>
      <c r="D32" s="46">
        <v>316084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3" si="8">SUM(D32:M32)</f>
        <v>316084</v>
      </c>
      <c r="O32" s="47">
        <f t="shared" si="1"/>
        <v>37.544126380805324</v>
      </c>
      <c r="P32" s="9"/>
    </row>
    <row r="33" spans="1:16">
      <c r="A33" s="12"/>
      <c r="B33" s="25">
        <v>341.9</v>
      </c>
      <c r="C33" s="20" t="s">
        <v>109</v>
      </c>
      <c r="D33" s="46">
        <v>14975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14975</v>
      </c>
      <c r="O33" s="47">
        <f t="shared" si="1"/>
        <v>1.7787148117353604</v>
      </c>
      <c r="P33" s="9"/>
    </row>
    <row r="34" spans="1:16">
      <c r="A34" s="12"/>
      <c r="B34" s="25">
        <v>342.1</v>
      </c>
      <c r="C34" s="20" t="s">
        <v>85</v>
      </c>
      <c r="D34" s="46">
        <v>14451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14451</v>
      </c>
      <c r="O34" s="47">
        <f t="shared" si="1"/>
        <v>1.7164746406936691</v>
      </c>
      <c r="P34" s="9"/>
    </row>
    <row r="35" spans="1:16">
      <c r="A35" s="12"/>
      <c r="B35" s="25">
        <v>342.2</v>
      </c>
      <c r="C35" s="20" t="s">
        <v>110</v>
      </c>
      <c r="D35" s="46">
        <v>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35</v>
      </c>
      <c r="O35" s="47">
        <f t="shared" si="1"/>
        <v>4.1572633329374038E-3</v>
      </c>
      <c r="P35" s="9"/>
    </row>
    <row r="36" spans="1:16">
      <c r="A36" s="12"/>
      <c r="B36" s="25">
        <v>342.5</v>
      </c>
      <c r="C36" s="20" t="s">
        <v>40</v>
      </c>
      <c r="D36" s="46">
        <v>595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595</v>
      </c>
      <c r="O36" s="47">
        <f t="shared" si="1"/>
        <v>7.0673476659935855E-2</v>
      </c>
      <c r="P36" s="9"/>
    </row>
    <row r="37" spans="1:16">
      <c r="A37" s="12"/>
      <c r="B37" s="25">
        <v>343.3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1806357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1806357</v>
      </c>
      <c r="O37" s="47">
        <f t="shared" ref="O37:O60" si="9">(N37/O$62)</f>
        <v>214.55719206556597</v>
      </c>
      <c r="P37" s="9"/>
    </row>
    <row r="38" spans="1:16">
      <c r="A38" s="12"/>
      <c r="B38" s="25">
        <v>343.4</v>
      </c>
      <c r="C38" s="20" t="s">
        <v>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568727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568727</v>
      </c>
      <c r="O38" s="47">
        <f t="shared" si="9"/>
        <v>67.552797244328303</v>
      </c>
      <c r="P38" s="9"/>
    </row>
    <row r="39" spans="1:16">
      <c r="A39" s="12"/>
      <c r="B39" s="25">
        <v>343.5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2524421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2524421</v>
      </c>
      <c r="O39" s="47">
        <f t="shared" si="9"/>
        <v>299.84808171991921</v>
      </c>
      <c r="P39" s="9"/>
    </row>
    <row r="40" spans="1:16">
      <c r="A40" s="12"/>
      <c r="B40" s="25">
        <v>343.8</v>
      </c>
      <c r="C40" s="20" t="s">
        <v>44</v>
      </c>
      <c r="D40" s="46">
        <v>0</v>
      </c>
      <c r="E40" s="46">
        <v>325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325</v>
      </c>
      <c r="O40" s="47">
        <f t="shared" si="9"/>
        <v>3.8603159520133032E-2</v>
      </c>
      <c r="P40" s="9"/>
    </row>
    <row r="41" spans="1:16">
      <c r="A41" s="12"/>
      <c r="B41" s="25">
        <v>346.4</v>
      </c>
      <c r="C41" s="20" t="s">
        <v>79</v>
      </c>
      <c r="D41" s="46">
        <v>100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100</v>
      </c>
      <c r="O41" s="47">
        <f t="shared" si="9"/>
        <v>1.187789523696401E-2</v>
      </c>
      <c r="P41" s="9"/>
    </row>
    <row r="42" spans="1:16">
      <c r="A42" s="12"/>
      <c r="B42" s="25">
        <v>347.4</v>
      </c>
      <c r="C42" s="20" t="s">
        <v>111</v>
      </c>
      <c r="D42" s="46">
        <v>60268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60268</v>
      </c>
      <c r="O42" s="47">
        <f t="shared" si="9"/>
        <v>7.1585699014134692</v>
      </c>
      <c r="P42" s="9"/>
    </row>
    <row r="43" spans="1:16">
      <c r="A43" s="12"/>
      <c r="B43" s="25">
        <v>347.5</v>
      </c>
      <c r="C43" s="20" t="s">
        <v>112</v>
      </c>
      <c r="D43" s="46">
        <v>14192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14192</v>
      </c>
      <c r="O43" s="47">
        <f t="shared" si="9"/>
        <v>1.6857108920299324</v>
      </c>
      <c r="P43" s="9"/>
    </row>
    <row r="44" spans="1:16" ht="15.75">
      <c r="A44" s="29" t="s">
        <v>35</v>
      </c>
      <c r="B44" s="30"/>
      <c r="C44" s="31"/>
      <c r="D44" s="32">
        <f t="shared" ref="D44:M44" si="10">SUM(D45:D48)</f>
        <v>274057</v>
      </c>
      <c r="E44" s="32">
        <f t="shared" si="10"/>
        <v>5752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0" si="11">SUM(D44:M44)</f>
        <v>279809</v>
      </c>
      <c r="O44" s="45">
        <f t="shared" si="9"/>
        <v>33.235419883596627</v>
      </c>
      <c r="P44" s="10"/>
    </row>
    <row r="45" spans="1:16">
      <c r="A45" s="13"/>
      <c r="B45" s="39">
        <v>351.1</v>
      </c>
      <c r="C45" s="21" t="s">
        <v>48</v>
      </c>
      <c r="D45" s="46">
        <v>45639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45639</v>
      </c>
      <c r="O45" s="47">
        <f t="shared" si="9"/>
        <v>5.4209526071980045</v>
      </c>
      <c r="P45" s="9"/>
    </row>
    <row r="46" spans="1:16">
      <c r="A46" s="13"/>
      <c r="B46" s="39">
        <v>351.2</v>
      </c>
      <c r="C46" s="21" t="s">
        <v>49</v>
      </c>
      <c r="D46" s="46">
        <v>0</v>
      </c>
      <c r="E46" s="46">
        <v>1236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1236</v>
      </c>
      <c r="O46" s="47">
        <f t="shared" si="9"/>
        <v>0.14681078512887516</v>
      </c>
      <c r="P46" s="9"/>
    </row>
    <row r="47" spans="1:16">
      <c r="A47" s="13"/>
      <c r="B47" s="39">
        <v>351.5</v>
      </c>
      <c r="C47" s="21" t="s">
        <v>86</v>
      </c>
      <c r="D47" s="46">
        <v>0</v>
      </c>
      <c r="E47" s="46">
        <v>4516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4516</v>
      </c>
      <c r="O47" s="47">
        <f t="shared" si="9"/>
        <v>0.53640574890129467</v>
      </c>
      <c r="P47" s="9"/>
    </row>
    <row r="48" spans="1:16">
      <c r="A48" s="13"/>
      <c r="B48" s="39">
        <v>351.9</v>
      </c>
      <c r="C48" s="21" t="s">
        <v>113</v>
      </c>
      <c r="D48" s="46">
        <v>228418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228418</v>
      </c>
      <c r="O48" s="47">
        <f t="shared" si="9"/>
        <v>27.131250742368451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SUM(D50:D56)</f>
        <v>80920</v>
      </c>
      <c r="E49" s="32">
        <f t="shared" si="12"/>
        <v>860</v>
      </c>
      <c r="F49" s="32">
        <f t="shared" si="12"/>
        <v>0</v>
      </c>
      <c r="G49" s="32">
        <f t="shared" si="12"/>
        <v>11005</v>
      </c>
      <c r="H49" s="32">
        <f t="shared" si="12"/>
        <v>0</v>
      </c>
      <c r="I49" s="32">
        <f t="shared" si="12"/>
        <v>34028</v>
      </c>
      <c r="J49" s="32">
        <f t="shared" si="12"/>
        <v>0</v>
      </c>
      <c r="K49" s="32">
        <f t="shared" si="12"/>
        <v>3977623</v>
      </c>
      <c r="L49" s="32">
        <f t="shared" si="12"/>
        <v>0</v>
      </c>
      <c r="M49" s="32">
        <f t="shared" si="12"/>
        <v>0</v>
      </c>
      <c r="N49" s="32">
        <f t="shared" si="11"/>
        <v>4104436</v>
      </c>
      <c r="O49" s="45">
        <f t="shared" si="9"/>
        <v>487.52060814823614</v>
      </c>
      <c r="P49" s="10"/>
    </row>
    <row r="50" spans="1:119">
      <c r="A50" s="12"/>
      <c r="B50" s="25">
        <v>361.1</v>
      </c>
      <c r="C50" s="20" t="s">
        <v>53</v>
      </c>
      <c r="D50" s="46">
        <v>7615</v>
      </c>
      <c r="E50" s="46">
        <v>836</v>
      </c>
      <c r="F50" s="46">
        <v>0</v>
      </c>
      <c r="G50" s="46">
        <v>10561</v>
      </c>
      <c r="H50" s="46">
        <v>0</v>
      </c>
      <c r="I50" s="46">
        <v>21009</v>
      </c>
      <c r="J50" s="46">
        <v>0</v>
      </c>
      <c r="K50" s="46">
        <v>675257</v>
      </c>
      <c r="L50" s="46">
        <v>0</v>
      </c>
      <c r="M50" s="46">
        <v>0</v>
      </c>
      <c r="N50" s="46">
        <f t="shared" si="11"/>
        <v>715278</v>
      </c>
      <c r="O50" s="47">
        <f t="shared" si="9"/>
        <v>84.959971493051427</v>
      </c>
      <c r="P50" s="9"/>
    </row>
    <row r="51" spans="1:119">
      <c r="A51" s="12"/>
      <c r="B51" s="25">
        <v>361.3</v>
      </c>
      <c r="C51" s="20" t="s">
        <v>54</v>
      </c>
      <c r="D51" s="46">
        <v>618</v>
      </c>
      <c r="E51" s="46">
        <v>24</v>
      </c>
      <c r="F51" s="46">
        <v>0</v>
      </c>
      <c r="G51" s="46">
        <v>444</v>
      </c>
      <c r="H51" s="46">
        <v>0</v>
      </c>
      <c r="I51" s="46">
        <v>0</v>
      </c>
      <c r="J51" s="46">
        <v>0</v>
      </c>
      <c r="K51" s="46">
        <v>1583400</v>
      </c>
      <c r="L51" s="46">
        <v>0</v>
      </c>
      <c r="M51" s="46">
        <v>0</v>
      </c>
      <c r="N51" s="46">
        <f t="shared" ref="N51:N56" si="13">SUM(D51:M51)</f>
        <v>1584486</v>
      </c>
      <c r="O51" s="47">
        <f t="shared" si="9"/>
        <v>188.20358712436158</v>
      </c>
      <c r="P51" s="9"/>
    </row>
    <row r="52" spans="1:119">
      <c r="A52" s="12"/>
      <c r="B52" s="25">
        <v>362</v>
      </c>
      <c r="C52" s="20" t="s">
        <v>55</v>
      </c>
      <c r="D52" s="46">
        <v>5010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5010</v>
      </c>
      <c r="O52" s="47">
        <f t="shared" si="9"/>
        <v>0.59508255137189692</v>
      </c>
      <c r="P52" s="9"/>
    </row>
    <row r="53" spans="1:119">
      <c r="A53" s="12"/>
      <c r="B53" s="25">
        <v>364</v>
      </c>
      <c r="C53" s="20" t="s">
        <v>114</v>
      </c>
      <c r="D53" s="46">
        <v>5532</v>
      </c>
      <c r="E53" s="46">
        <v>0</v>
      </c>
      <c r="F53" s="46">
        <v>0</v>
      </c>
      <c r="G53" s="46">
        <v>0</v>
      </c>
      <c r="H53" s="46">
        <v>0</v>
      </c>
      <c r="I53" s="46">
        <v>6353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11885</v>
      </c>
      <c r="O53" s="47">
        <f t="shared" si="9"/>
        <v>1.4116878489131726</v>
      </c>
      <c r="P53" s="9"/>
    </row>
    <row r="54" spans="1:119">
      <c r="A54" s="12"/>
      <c r="B54" s="25">
        <v>366</v>
      </c>
      <c r="C54" s="20" t="s">
        <v>57</v>
      </c>
      <c r="D54" s="46">
        <v>45797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45797</v>
      </c>
      <c r="O54" s="47">
        <f t="shared" si="9"/>
        <v>5.4397196816724076</v>
      </c>
      <c r="P54" s="9"/>
    </row>
    <row r="55" spans="1:119">
      <c r="A55" s="12"/>
      <c r="B55" s="25">
        <v>368</v>
      </c>
      <c r="C55" s="20" t="s">
        <v>58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1673732</v>
      </c>
      <c r="L55" s="46">
        <v>0</v>
      </c>
      <c r="M55" s="46">
        <v>0</v>
      </c>
      <c r="N55" s="46">
        <f t="shared" si="13"/>
        <v>1673732</v>
      </c>
      <c r="O55" s="47">
        <f t="shared" si="9"/>
        <v>198.80413350754247</v>
      </c>
      <c r="P55" s="9"/>
    </row>
    <row r="56" spans="1:119">
      <c r="A56" s="12"/>
      <c r="B56" s="25">
        <v>369.9</v>
      </c>
      <c r="C56" s="20" t="s">
        <v>59</v>
      </c>
      <c r="D56" s="46">
        <v>16348</v>
      </c>
      <c r="E56" s="46">
        <v>0</v>
      </c>
      <c r="F56" s="46">
        <v>0</v>
      </c>
      <c r="G56" s="46">
        <v>0</v>
      </c>
      <c r="H56" s="46">
        <v>0</v>
      </c>
      <c r="I56" s="46">
        <v>6666</v>
      </c>
      <c r="J56" s="46">
        <v>0</v>
      </c>
      <c r="K56" s="46">
        <v>45234</v>
      </c>
      <c r="L56" s="46">
        <v>0</v>
      </c>
      <c r="M56" s="46">
        <v>0</v>
      </c>
      <c r="N56" s="46">
        <f t="shared" si="13"/>
        <v>68248</v>
      </c>
      <c r="O56" s="47">
        <f t="shared" si="9"/>
        <v>8.1064259413231969</v>
      </c>
      <c r="P56" s="9"/>
    </row>
    <row r="57" spans="1:119" ht="15.75">
      <c r="A57" s="29" t="s">
        <v>36</v>
      </c>
      <c r="B57" s="30"/>
      <c r="C57" s="31"/>
      <c r="D57" s="32">
        <f t="shared" ref="D57:M57" si="14">SUM(D58:D59)</f>
        <v>674000</v>
      </c>
      <c r="E57" s="32">
        <f t="shared" si="14"/>
        <v>0</v>
      </c>
      <c r="F57" s="32">
        <f t="shared" si="14"/>
        <v>0</v>
      </c>
      <c r="G57" s="32">
        <f t="shared" si="14"/>
        <v>0</v>
      </c>
      <c r="H57" s="32">
        <f t="shared" si="14"/>
        <v>0</v>
      </c>
      <c r="I57" s="32">
        <f t="shared" si="14"/>
        <v>73250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747250</v>
      </c>
      <c r="O57" s="45">
        <f t="shared" si="9"/>
        <v>88.757572158213563</v>
      </c>
      <c r="P57" s="9"/>
    </row>
    <row r="58" spans="1:119">
      <c r="A58" s="12"/>
      <c r="B58" s="25">
        <v>381</v>
      </c>
      <c r="C58" s="20" t="s">
        <v>60</v>
      </c>
      <c r="D58" s="46">
        <v>674000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674000</v>
      </c>
      <c r="O58" s="47">
        <f t="shared" si="9"/>
        <v>80.057013897137423</v>
      </c>
      <c r="P58" s="9"/>
    </row>
    <row r="59" spans="1:119" ht="15.75" thickBot="1">
      <c r="A59" s="12"/>
      <c r="B59" s="25">
        <v>389.8</v>
      </c>
      <c r="C59" s="20" t="s">
        <v>115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73250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73250</v>
      </c>
      <c r="O59" s="47">
        <f t="shared" si="9"/>
        <v>8.7005582610761376</v>
      </c>
      <c r="P59" s="9"/>
    </row>
    <row r="60" spans="1:119" ht="16.5" thickBot="1">
      <c r="A60" s="14" t="s">
        <v>46</v>
      </c>
      <c r="B60" s="23"/>
      <c r="C60" s="22"/>
      <c r="D60" s="15">
        <f t="shared" ref="D60:M60" si="15">SUM(D5,D13,D19,D31,D44,D49,D57)</f>
        <v>7071992</v>
      </c>
      <c r="E60" s="15">
        <f t="shared" si="15"/>
        <v>286329</v>
      </c>
      <c r="F60" s="15">
        <f t="shared" si="15"/>
        <v>0</v>
      </c>
      <c r="G60" s="15">
        <f t="shared" si="15"/>
        <v>1292175</v>
      </c>
      <c r="H60" s="15">
        <f t="shared" si="15"/>
        <v>0</v>
      </c>
      <c r="I60" s="15">
        <f t="shared" si="15"/>
        <v>5006783</v>
      </c>
      <c r="J60" s="15">
        <f t="shared" si="15"/>
        <v>0</v>
      </c>
      <c r="K60" s="15">
        <f t="shared" si="15"/>
        <v>3977623</v>
      </c>
      <c r="L60" s="15">
        <f t="shared" si="15"/>
        <v>0</v>
      </c>
      <c r="M60" s="15">
        <f t="shared" si="15"/>
        <v>0</v>
      </c>
      <c r="N60" s="15">
        <f>SUM(D60:M60)</f>
        <v>17634902</v>
      </c>
      <c r="O60" s="38">
        <f t="shared" si="9"/>
        <v>2094.6551847012711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21" t="s">
        <v>116</v>
      </c>
      <c r="M62" s="121"/>
      <c r="N62" s="121"/>
      <c r="O62" s="43">
        <v>8419</v>
      </c>
    </row>
    <row r="63" spans="1:119">
      <c r="A63" s="122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  <row r="64" spans="1:119" ht="15.75" customHeight="1" thickBot="1">
      <c r="A64" s="123" t="s">
        <v>77</v>
      </c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3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61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66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3833337</v>
      </c>
      <c r="E5" s="27">
        <f t="shared" si="0"/>
        <v>278033</v>
      </c>
      <c r="F5" s="27">
        <f t="shared" si="0"/>
        <v>0</v>
      </c>
      <c r="G5" s="27">
        <f t="shared" si="0"/>
        <v>1231540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5342910</v>
      </c>
      <c r="O5" s="33">
        <f t="shared" ref="O5:O36" si="1">(N5/O$62)</f>
        <v>635.83363084612643</v>
      </c>
      <c r="P5" s="6"/>
    </row>
    <row r="6" spans="1:133">
      <c r="A6" s="12"/>
      <c r="B6" s="25">
        <v>311</v>
      </c>
      <c r="C6" s="20" t="s">
        <v>2</v>
      </c>
      <c r="D6" s="46">
        <v>2860105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2860105</v>
      </c>
      <c r="O6" s="47">
        <f t="shared" si="1"/>
        <v>340.36713078662382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278033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278033</v>
      </c>
      <c r="O7" s="47">
        <f t="shared" si="1"/>
        <v>33.087349756039508</v>
      </c>
      <c r="P7" s="9"/>
    </row>
    <row r="8" spans="1:133">
      <c r="A8" s="12"/>
      <c r="B8" s="25">
        <v>312.51</v>
      </c>
      <c r="C8" s="20" t="s">
        <v>72</v>
      </c>
      <c r="D8" s="46">
        <v>104808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104808</v>
      </c>
      <c r="O8" s="47">
        <f t="shared" si="1"/>
        <v>12.472688325598</v>
      </c>
      <c r="P8" s="9"/>
    </row>
    <row r="9" spans="1:133">
      <c r="A9" s="12"/>
      <c r="B9" s="25">
        <v>312.52</v>
      </c>
      <c r="C9" s="20" t="s">
        <v>69</v>
      </c>
      <c r="D9" s="46">
        <v>149014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149014</v>
      </c>
      <c r="O9" s="47">
        <f t="shared" si="1"/>
        <v>17.733428537427109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1231540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1231540</v>
      </c>
      <c r="O10" s="47">
        <f t="shared" si="1"/>
        <v>146.55956206116863</v>
      </c>
      <c r="P10" s="9"/>
    </row>
    <row r="11" spans="1:133">
      <c r="A11" s="12"/>
      <c r="B11" s="25">
        <v>315</v>
      </c>
      <c r="C11" s="20" t="s">
        <v>12</v>
      </c>
      <c r="D11" s="46">
        <v>645557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645557</v>
      </c>
      <c r="O11" s="47">
        <f t="shared" si="1"/>
        <v>76.824586457217663</v>
      </c>
      <c r="P11" s="9"/>
    </row>
    <row r="12" spans="1:133">
      <c r="A12" s="12"/>
      <c r="B12" s="25">
        <v>316</v>
      </c>
      <c r="C12" s="20" t="s">
        <v>13</v>
      </c>
      <c r="D12" s="46">
        <v>73853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73853</v>
      </c>
      <c r="O12" s="47">
        <f t="shared" si="1"/>
        <v>8.7888849220516487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SUM(D14:D18)</f>
        <v>910699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910699</v>
      </c>
      <c r="O13" s="45">
        <f t="shared" si="1"/>
        <v>108.37784124717363</v>
      </c>
      <c r="P13" s="10"/>
    </row>
    <row r="14" spans="1:133">
      <c r="A14" s="12"/>
      <c r="B14" s="25">
        <v>322</v>
      </c>
      <c r="C14" s="20" t="s">
        <v>0</v>
      </c>
      <c r="D14" s="46">
        <v>25353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25353</v>
      </c>
      <c r="O14" s="47">
        <f t="shared" si="1"/>
        <v>3.017136736879686</v>
      </c>
      <c r="P14" s="9"/>
    </row>
    <row r="15" spans="1:133">
      <c r="A15" s="12"/>
      <c r="B15" s="25">
        <v>323.10000000000002</v>
      </c>
      <c r="C15" s="20" t="s">
        <v>73</v>
      </c>
      <c r="D15" s="46">
        <v>819554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819554</v>
      </c>
      <c r="O15" s="47">
        <f t="shared" si="1"/>
        <v>97.531119838153046</v>
      </c>
      <c r="P15" s="9"/>
    </row>
    <row r="16" spans="1:133">
      <c r="A16" s="12"/>
      <c r="B16" s="25">
        <v>323.39999999999998</v>
      </c>
      <c r="C16" s="20" t="s">
        <v>15</v>
      </c>
      <c r="D16" s="46">
        <v>2677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2677</v>
      </c>
      <c r="O16" s="47">
        <f t="shared" si="1"/>
        <v>0.31857669879804834</v>
      </c>
      <c r="P16" s="9"/>
    </row>
    <row r="17" spans="1:16">
      <c r="A17" s="12"/>
      <c r="B17" s="25">
        <v>323.7</v>
      </c>
      <c r="C17" s="20" t="s">
        <v>82</v>
      </c>
      <c r="D17" s="46">
        <v>43391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43391</v>
      </c>
      <c r="O17" s="47">
        <f t="shared" si="1"/>
        <v>5.163751041294776</v>
      </c>
      <c r="P17" s="9"/>
    </row>
    <row r="18" spans="1:16">
      <c r="A18" s="12"/>
      <c r="B18" s="25">
        <v>329</v>
      </c>
      <c r="C18" s="20" t="s">
        <v>16</v>
      </c>
      <c r="D18" s="46">
        <v>19724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19724</v>
      </c>
      <c r="O18" s="47">
        <f t="shared" si="1"/>
        <v>2.3472569320480781</v>
      </c>
      <c r="P18" s="9"/>
    </row>
    <row r="19" spans="1:16" ht="15.75">
      <c r="A19" s="29" t="s">
        <v>18</v>
      </c>
      <c r="B19" s="30"/>
      <c r="C19" s="31"/>
      <c r="D19" s="32">
        <f t="shared" ref="D19:M19" si="5">SUM(D20:D30)</f>
        <v>1023645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1023645</v>
      </c>
      <c r="O19" s="45">
        <f t="shared" si="1"/>
        <v>121.81899321670832</v>
      </c>
      <c r="P19" s="10"/>
    </row>
    <row r="20" spans="1:16">
      <c r="A20" s="12"/>
      <c r="B20" s="25">
        <v>331.2</v>
      </c>
      <c r="C20" s="20" t="s">
        <v>17</v>
      </c>
      <c r="D20" s="46">
        <v>2505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2505</v>
      </c>
      <c r="O20" s="47">
        <f t="shared" si="1"/>
        <v>0.29810781863620134</v>
      </c>
      <c r="P20" s="9"/>
    </row>
    <row r="21" spans="1:16">
      <c r="A21" s="12"/>
      <c r="B21" s="25">
        <v>331.5</v>
      </c>
      <c r="C21" s="20" t="s">
        <v>19</v>
      </c>
      <c r="D21" s="46">
        <v>13632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13632</v>
      </c>
      <c r="O21" s="47">
        <f t="shared" si="1"/>
        <v>1.6222777579435916</v>
      </c>
      <c r="P21" s="9"/>
    </row>
    <row r="22" spans="1:16">
      <c r="A22" s="12"/>
      <c r="B22" s="25">
        <v>335.12</v>
      </c>
      <c r="C22" s="20" t="s">
        <v>22</v>
      </c>
      <c r="D22" s="46">
        <v>341523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341523</v>
      </c>
      <c r="O22" s="47">
        <f t="shared" si="1"/>
        <v>40.642984648339876</v>
      </c>
      <c r="P22" s="9"/>
    </row>
    <row r="23" spans="1:16">
      <c r="A23" s="12"/>
      <c r="B23" s="25">
        <v>335.14</v>
      </c>
      <c r="C23" s="20" t="s">
        <v>23</v>
      </c>
      <c r="D23" s="46">
        <v>816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816</v>
      </c>
      <c r="O23" s="47">
        <f t="shared" si="1"/>
        <v>9.7108175651553011E-2</v>
      </c>
      <c r="P23" s="9"/>
    </row>
    <row r="24" spans="1:16">
      <c r="A24" s="12"/>
      <c r="B24" s="25">
        <v>335.15</v>
      </c>
      <c r="C24" s="20" t="s">
        <v>24</v>
      </c>
      <c r="D24" s="46">
        <v>28441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28441</v>
      </c>
      <c r="O24" s="47">
        <f t="shared" si="1"/>
        <v>3.3846245388551708</v>
      </c>
      <c r="P24" s="9"/>
    </row>
    <row r="25" spans="1:16">
      <c r="A25" s="12"/>
      <c r="B25" s="25">
        <v>335.17</v>
      </c>
      <c r="C25" s="20" t="s">
        <v>25</v>
      </c>
      <c r="D25" s="46">
        <v>127839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127839</v>
      </c>
      <c r="O25" s="47">
        <f t="shared" si="1"/>
        <v>15.213495180292753</v>
      </c>
      <c r="P25" s="9"/>
    </row>
    <row r="26" spans="1:16">
      <c r="A26" s="12"/>
      <c r="B26" s="25">
        <v>335.18</v>
      </c>
      <c r="C26" s="20" t="s">
        <v>26</v>
      </c>
      <c r="D26" s="46">
        <v>382505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382505</v>
      </c>
      <c r="O26" s="47">
        <f t="shared" si="1"/>
        <v>45.520052362251576</v>
      </c>
      <c r="P26" s="9"/>
    </row>
    <row r="27" spans="1:16">
      <c r="A27" s="12"/>
      <c r="B27" s="25">
        <v>335.21</v>
      </c>
      <c r="C27" s="20" t="s">
        <v>27</v>
      </c>
      <c r="D27" s="46">
        <v>10080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10080</v>
      </c>
      <c r="O27" s="47">
        <f t="shared" si="1"/>
        <v>1.1995715815780079</v>
      </c>
      <c r="P27" s="9"/>
    </row>
    <row r="28" spans="1:16">
      <c r="A28" s="12"/>
      <c r="B28" s="25">
        <v>335.49</v>
      </c>
      <c r="C28" s="20" t="s">
        <v>28</v>
      </c>
      <c r="D28" s="46">
        <v>98200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98200</v>
      </c>
      <c r="O28" s="47">
        <f t="shared" si="1"/>
        <v>11.686302511007973</v>
      </c>
      <c r="P28" s="9"/>
    </row>
    <row r="29" spans="1:16">
      <c r="A29" s="12"/>
      <c r="B29" s="25">
        <v>337.2</v>
      </c>
      <c r="C29" s="20" t="s">
        <v>83</v>
      </c>
      <c r="D29" s="46">
        <v>16904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16904</v>
      </c>
      <c r="O29" s="47">
        <f t="shared" si="1"/>
        <v>2.0116625014875638</v>
      </c>
      <c r="P29" s="9"/>
    </row>
    <row r="30" spans="1:16">
      <c r="A30" s="12"/>
      <c r="B30" s="25">
        <v>337.7</v>
      </c>
      <c r="C30" s="20" t="s">
        <v>84</v>
      </c>
      <c r="D30" s="46">
        <v>1200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1200</v>
      </c>
      <c r="O30" s="47">
        <f t="shared" si="1"/>
        <v>0.14280614066404856</v>
      </c>
      <c r="P30" s="9"/>
    </row>
    <row r="31" spans="1:16" ht="15.75">
      <c r="A31" s="29" t="s">
        <v>34</v>
      </c>
      <c r="B31" s="30"/>
      <c r="C31" s="31"/>
      <c r="D31" s="32">
        <f t="shared" ref="D31:M31" si="7">SUM(D32:D41)</f>
        <v>550781</v>
      </c>
      <c r="E31" s="32">
        <f t="shared" si="7"/>
        <v>200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5742932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6293913</v>
      </c>
      <c r="O31" s="45">
        <f t="shared" si="1"/>
        <v>749.00785433773649</v>
      </c>
      <c r="P31" s="10"/>
    </row>
    <row r="32" spans="1:16">
      <c r="A32" s="12"/>
      <c r="B32" s="25">
        <v>341.3</v>
      </c>
      <c r="C32" s="20" t="s">
        <v>38</v>
      </c>
      <c r="D32" s="46">
        <v>486000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8">SUM(D32:M32)</f>
        <v>486000</v>
      </c>
      <c r="O32" s="47">
        <f t="shared" si="1"/>
        <v>57.836486968939667</v>
      </c>
      <c r="P32" s="9"/>
    </row>
    <row r="33" spans="1:16">
      <c r="A33" s="12"/>
      <c r="B33" s="25">
        <v>341.9</v>
      </c>
      <c r="C33" s="20" t="s">
        <v>39</v>
      </c>
      <c r="D33" s="46">
        <v>14552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14552</v>
      </c>
      <c r="O33" s="47">
        <f t="shared" si="1"/>
        <v>1.7317624657860289</v>
      </c>
      <c r="P33" s="9"/>
    </row>
    <row r="34" spans="1:16">
      <c r="A34" s="12"/>
      <c r="B34" s="25">
        <v>342.1</v>
      </c>
      <c r="C34" s="20" t="s">
        <v>85</v>
      </c>
      <c r="D34" s="46">
        <v>13736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13736</v>
      </c>
      <c r="O34" s="47">
        <f t="shared" si="1"/>
        <v>1.6346542901344758</v>
      </c>
      <c r="P34" s="9"/>
    </row>
    <row r="35" spans="1:16">
      <c r="A35" s="12"/>
      <c r="B35" s="25">
        <v>342.5</v>
      </c>
      <c r="C35" s="20" t="s">
        <v>40</v>
      </c>
      <c r="D35" s="46">
        <v>350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350</v>
      </c>
      <c r="O35" s="47">
        <f t="shared" si="1"/>
        <v>4.1651791027014162E-2</v>
      </c>
      <c r="P35" s="9"/>
    </row>
    <row r="36" spans="1:16">
      <c r="A36" s="12"/>
      <c r="B36" s="25">
        <v>343.3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1807967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1807967</v>
      </c>
      <c r="O36" s="47">
        <f t="shared" si="1"/>
        <v>215.1573247649649</v>
      </c>
      <c r="P36" s="9"/>
    </row>
    <row r="37" spans="1:16">
      <c r="A37" s="12"/>
      <c r="B37" s="25">
        <v>343.4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1625948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1625948</v>
      </c>
      <c r="O37" s="47">
        <f t="shared" ref="O37:O60" si="9">(N37/O$62)</f>
        <v>193.49613233369035</v>
      </c>
      <c r="P37" s="9"/>
    </row>
    <row r="38" spans="1:16">
      <c r="A38" s="12"/>
      <c r="B38" s="25">
        <v>343.5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2309017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2309017</v>
      </c>
      <c r="O38" s="47">
        <f t="shared" si="9"/>
        <v>274.78483874806619</v>
      </c>
      <c r="P38" s="9"/>
    </row>
    <row r="39" spans="1:16">
      <c r="A39" s="12"/>
      <c r="B39" s="25">
        <v>343.8</v>
      </c>
      <c r="C39" s="20" t="s">
        <v>44</v>
      </c>
      <c r="D39" s="46">
        <v>0</v>
      </c>
      <c r="E39" s="46">
        <v>200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200</v>
      </c>
      <c r="O39" s="47">
        <f t="shared" si="9"/>
        <v>2.3801023444008092E-2</v>
      </c>
      <c r="P39" s="9"/>
    </row>
    <row r="40" spans="1:16">
      <c r="A40" s="12"/>
      <c r="B40" s="25">
        <v>346.4</v>
      </c>
      <c r="C40" s="20" t="s">
        <v>79</v>
      </c>
      <c r="D40" s="46">
        <v>120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120</v>
      </c>
      <c r="O40" s="47">
        <f t="shared" si="9"/>
        <v>1.4280614066404856E-2</v>
      </c>
      <c r="P40" s="9"/>
    </row>
    <row r="41" spans="1:16">
      <c r="A41" s="12"/>
      <c r="B41" s="25">
        <v>347.2</v>
      </c>
      <c r="C41" s="20" t="s">
        <v>45</v>
      </c>
      <c r="D41" s="46">
        <v>36023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36023</v>
      </c>
      <c r="O41" s="47">
        <f t="shared" si="9"/>
        <v>4.2869213376175175</v>
      </c>
      <c r="P41" s="9"/>
    </row>
    <row r="42" spans="1:16" ht="15.75">
      <c r="A42" s="29" t="s">
        <v>35</v>
      </c>
      <c r="B42" s="30"/>
      <c r="C42" s="31"/>
      <c r="D42" s="32">
        <f t="shared" ref="D42:M42" si="10">SUM(D43:D47)</f>
        <v>46641</v>
      </c>
      <c r="E42" s="32">
        <f t="shared" si="10"/>
        <v>8179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49" si="11">SUM(D42:M42)</f>
        <v>54820</v>
      </c>
      <c r="O42" s="45">
        <f t="shared" si="9"/>
        <v>6.5238605260026183</v>
      </c>
      <c r="P42" s="10"/>
    </row>
    <row r="43" spans="1:16">
      <c r="A43" s="13"/>
      <c r="B43" s="39">
        <v>351.1</v>
      </c>
      <c r="C43" s="21" t="s">
        <v>48</v>
      </c>
      <c r="D43" s="46">
        <v>46541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46541</v>
      </c>
      <c r="O43" s="47">
        <f t="shared" si="9"/>
        <v>5.5386171605379033</v>
      </c>
      <c r="P43" s="9"/>
    </row>
    <row r="44" spans="1:16">
      <c r="A44" s="13"/>
      <c r="B44" s="39">
        <v>351.2</v>
      </c>
      <c r="C44" s="21" t="s">
        <v>49</v>
      </c>
      <c r="D44" s="46">
        <v>0</v>
      </c>
      <c r="E44" s="46">
        <v>1200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1200</v>
      </c>
      <c r="O44" s="47">
        <f t="shared" si="9"/>
        <v>0.14280614066404856</v>
      </c>
      <c r="P44" s="9"/>
    </row>
    <row r="45" spans="1:16">
      <c r="A45" s="13"/>
      <c r="B45" s="39">
        <v>351.5</v>
      </c>
      <c r="C45" s="21" t="s">
        <v>86</v>
      </c>
      <c r="D45" s="46">
        <v>0</v>
      </c>
      <c r="E45" s="46">
        <v>5515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5515</v>
      </c>
      <c r="O45" s="47">
        <f t="shared" si="9"/>
        <v>0.65631322146852311</v>
      </c>
      <c r="P45" s="9"/>
    </row>
    <row r="46" spans="1:16">
      <c r="A46" s="13"/>
      <c r="B46" s="39">
        <v>354</v>
      </c>
      <c r="C46" s="21" t="s">
        <v>51</v>
      </c>
      <c r="D46" s="46">
        <v>100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100</v>
      </c>
      <c r="O46" s="47">
        <f t="shared" si="9"/>
        <v>1.1900511722004046E-2</v>
      </c>
      <c r="P46" s="9"/>
    </row>
    <row r="47" spans="1:16">
      <c r="A47" s="13"/>
      <c r="B47" s="39">
        <v>358.2</v>
      </c>
      <c r="C47" s="21" t="s">
        <v>87</v>
      </c>
      <c r="D47" s="46">
        <v>0</v>
      </c>
      <c r="E47" s="46">
        <v>1464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1464</v>
      </c>
      <c r="O47" s="47">
        <f t="shared" si="9"/>
        <v>0.17422349161013923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SUM(D49:D55)</f>
        <v>54582</v>
      </c>
      <c r="E48" s="32">
        <f t="shared" si="12"/>
        <v>687</v>
      </c>
      <c r="F48" s="32">
        <f t="shared" si="12"/>
        <v>0</v>
      </c>
      <c r="G48" s="32">
        <f t="shared" si="12"/>
        <v>13994</v>
      </c>
      <c r="H48" s="32">
        <f t="shared" si="12"/>
        <v>0</v>
      </c>
      <c r="I48" s="32">
        <f t="shared" si="12"/>
        <v>603878</v>
      </c>
      <c r="J48" s="32">
        <f t="shared" si="12"/>
        <v>0</v>
      </c>
      <c r="K48" s="32">
        <f t="shared" si="12"/>
        <v>4780040</v>
      </c>
      <c r="L48" s="32">
        <f t="shared" si="12"/>
        <v>0</v>
      </c>
      <c r="M48" s="32">
        <f t="shared" si="12"/>
        <v>0</v>
      </c>
      <c r="N48" s="32">
        <f t="shared" si="11"/>
        <v>5453181</v>
      </c>
      <c r="O48" s="45">
        <f t="shared" si="9"/>
        <v>648.95644412709748</v>
      </c>
      <c r="P48" s="10"/>
    </row>
    <row r="49" spans="1:119">
      <c r="A49" s="12"/>
      <c r="B49" s="25">
        <v>361.1</v>
      </c>
      <c r="C49" s="20" t="s">
        <v>53</v>
      </c>
      <c r="D49" s="46">
        <v>15099</v>
      </c>
      <c r="E49" s="46">
        <v>595</v>
      </c>
      <c r="F49" s="46">
        <v>0</v>
      </c>
      <c r="G49" s="46">
        <v>12896</v>
      </c>
      <c r="H49" s="46">
        <v>0</v>
      </c>
      <c r="I49" s="46">
        <v>19887</v>
      </c>
      <c r="J49" s="46">
        <v>0</v>
      </c>
      <c r="K49" s="46">
        <v>669364</v>
      </c>
      <c r="L49" s="46">
        <v>0</v>
      </c>
      <c r="M49" s="46">
        <v>0</v>
      </c>
      <c r="N49" s="46">
        <f t="shared" si="11"/>
        <v>717841</v>
      </c>
      <c r="O49" s="47">
        <f t="shared" si="9"/>
        <v>85.426752350351066</v>
      </c>
      <c r="P49" s="9"/>
    </row>
    <row r="50" spans="1:119">
      <c r="A50" s="12"/>
      <c r="B50" s="25">
        <v>361.3</v>
      </c>
      <c r="C50" s="20" t="s">
        <v>54</v>
      </c>
      <c r="D50" s="46">
        <v>1383</v>
      </c>
      <c r="E50" s="46">
        <v>55</v>
      </c>
      <c r="F50" s="46">
        <v>0</v>
      </c>
      <c r="G50" s="46">
        <v>1098</v>
      </c>
      <c r="H50" s="46">
        <v>0</v>
      </c>
      <c r="I50" s="46">
        <v>4576</v>
      </c>
      <c r="J50" s="46">
        <v>0</v>
      </c>
      <c r="K50" s="46">
        <v>1875480</v>
      </c>
      <c r="L50" s="46">
        <v>0</v>
      </c>
      <c r="M50" s="46">
        <v>0</v>
      </c>
      <c r="N50" s="46">
        <f t="shared" ref="N50:N55" si="13">SUM(D50:M50)</f>
        <v>1882592</v>
      </c>
      <c r="O50" s="47">
        <f t="shared" si="9"/>
        <v>224.0380816375104</v>
      </c>
      <c r="P50" s="9"/>
    </row>
    <row r="51" spans="1:119">
      <c r="A51" s="12"/>
      <c r="B51" s="25">
        <v>362</v>
      </c>
      <c r="C51" s="20" t="s">
        <v>55</v>
      </c>
      <c r="D51" s="46">
        <v>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10</v>
      </c>
      <c r="O51" s="47">
        <f t="shared" si="9"/>
        <v>1.1900511722004047E-3</v>
      </c>
      <c r="P51" s="9"/>
    </row>
    <row r="52" spans="1:119">
      <c r="A52" s="12"/>
      <c r="B52" s="25">
        <v>364</v>
      </c>
      <c r="C52" s="20" t="s">
        <v>56</v>
      </c>
      <c r="D52" s="46">
        <v>4010</v>
      </c>
      <c r="E52" s="46">
        <v>0</v>
      </c>
      <c r="F52" s="46">
        <v>0</v>
      </c>
      <c r="G52" s="46">
        <v>0</v>
      </c>
      <c r="H52" s="46">
        <v>0</v>
      </c>
      <c r="I52" s="46">
        <v>548087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552097</v>
      </c>
      <c r="O52" s="47">
        <f t="shared" si="9"/>
        <v>65.702368201832684</v>
      </c>
      <c r="P52" s="9"/>
    </row>
    <row r="53" spans="1:119">
      <c r="A53" s="12"/>
      <c r="B53" s="25">
        <v>366</v>
      </c>
      <c r="C53" s="20" t="s">
        <v>57</v>
      </c>
      <c r="D53" s="46">
        <v>15000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15000</v>
      </c>
      <c r="O53" s="47">
        <f t="shared" si="9"/>
        <v>1.7850767583006069</v>
      </c>
      <c r="P53" s="9"/>
    </row>
    <row r="54" spans="1:119">
      <c r="A54" s="12"/>
      <c r="B54" s="25">
        <v>368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2114407</v>
      </c>
      <c r="L54" s="46">
        <v>0</v>
      </c>
      <c r="M54" s="46">
        <v>0</v>
      </c>
      <c r="N54" s="46">
        <f t="shared" si="13"/>
        <v>2114407</v>
      </c>
      <c r="O54" s="47">
        <f t="shared" si="9"/>
        <v>251.62525288587409</v>
      </c>
      <c r="P54" s="9"/>
    </row>
    <row r="55" spans="1:119">
      <c r="A55" s="12"/>
      <c r="B55" s="25">
        <v>369.9</v>
      </c>
      <c r="C55" s="20" t="s">
        <v>59</v>
      </c>
      <c r="D55" s="46">
        <v>19080</v>
      </c>
      <c r="E55" s="46">
        <v>37</v>
      </c>
      <c r="F55" s="46">
        <v>0</v>
      </c>
      <c r="G55" s="46">
        <v>0</v>
      </c>
      <c r="H55" s="46">
        <v>0</v>
      </c>
      <c r="I55" s="46">
        <v>31328</v>
      </c>
      <c r="J55" s="46">
        <v>0</v>
      </c>
      <c r="K55" s="46">
        <v>120789</v>
      </c>
      <c r="L55" s="46">
        <v>0</v>
      </c>
      <c r="M55" s="46">
        <v>0</v>
      </c>
      <c r="N55" s="46">
        <f t="shared" si="13"/>
        <v>171234</v>
      </c>
      <c r="O55" s="47">
        <f t="shared" si="9"/>
        <v>20.377722242056407</v>
      </c>
      <c r="P55" s="9"/>
    </row>
    <row r="56" spans="1:119" ht="15.75">
      <c r="A56" s="29" t="s">
        <v>36</v>
      </c>
      <c r="B56" s="30"/>
      <c r="C56" s="31"/>
      <c r="D56" s="32">
        <f t="shared" ref="D56:M56" si="14">SUM(D57:D59)</f>
        <v>654000</v>
      </c>
      <c r="E56" s="32">
        <f t="shared" si="14"/>
        <v>0</v>
      </c>
      <c r="F56" s="32">
        <f t="shared" si="14"/>
        <v>0</v>
      </c>
      <c r="G56" s="32">
        <f t="shared" si="14"/>
        <v>0</v>
      </c>
      <c r="H56" s="32">
        <f t="shared" si="14"/>
        <v>0</v>
      </c>
      <c r="I56" s="32">
        <f t="shared" si="14"/>
        <v>40055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>SUM(D56:M56)</f>
        <v>694055</v>
      </c>
      <c r="O56" s="45">
        <f t="shared" si="9"/>
        <v>82.596096632155181</v>
      </c>
      <c r="P56" s="9"/>
    </row>
    <row r="57" spans="1:119">
      <c r="A57" s="12"/>
      <c r="B57" s="25">
        <v>381</v>
      </c>
      <c r="C57" s="20" t="s">
        <v>60</v>
      </c>
      <c r="D57" s="46">
        <v>654000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654000</v>
      </c>
      <c r="O57" s="47">
        <f t="shared" si="9"/>
        <v>77.829346661906456</v>
      </c>
      <c r="P57" s="9"/>
    </row>
    <row r="58" spans="1:119">
      <c r="A58" s="12"/>
      <c r="B58" s="25">
        <v>389.2</v>
      </c>
      <c r="C58" s="20" t="s">
        <v>88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1065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1065</v>
      </c>
      <c r="O58" s="47">
        <f t="shared" si="9"/>
        <v>0.1267404498393431</v>
      </c>
      <c r="P58" s="9"/>
    </row>
    <row r="59" spans="1:119" ht="15.75" thickBot="1">
      <c r="A59" s="12"/>
      <c r="B59" s="25">
        <v>389.8</v>
      </c>
      <c r="C59" s="20" t="s">
        <v>89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38990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38990</v>
      </c>
      <c r="O59" s="47">
        <f t="shared" si="9"/>
        <v>4.6400095204093779</v>
      </c>
      <c r="P59" s="9"/>
    </row>
    <row r="60" spans="1:119" ht="16.5" thickBot="1">
      <c r="A60" s="14" t="s">
        <v>46</v>
      </c>
      <c r="B60" s="23"/>
      <c r="C60" s="22"/>
      <c r="D60" s="15">
        <f t="shared" ref="D60:M60" si="15">SUM(D5,D13,D19,D31,D42,D48,D56)</f>
        <v>7073685</v>
      </c>
      <c r="E60" s="15">
        <f t="shared" si="15"/>
        <v>287099</v>
      </c>
      <c r="F60" s="15">
        <f t="shared" si="15"/>
        <v>0</v>
      </c>
      <c r="G60" s="15">
        <f t="shared" si="15"/>
        <v>1245534</v>
      </c>
      <c r="H60" s="15">
        <f t="shared" si="15"/>
        <v>0</v>
      </c>
      <c r="I60" s="15">
        <f t="shared" si="15"/>
        <v>6386865</v>
      </c>
      <c r="J60" s="15">
        <f t="shared" si="15"/>
        <v>0</v>
      </c>
      <c r="K60" s="15">
        <f t="shared" si="15"/>
        <v>4780040</v>
      </c>
      <c r="L60" s="15">
        <f t="shared" si="15"/>
        <v>0</v>
      </c>
      <c r="M60" s="15">
        <f t="shared" si="15"/>
        <v>0</v>
      </c>
      <c r="N60" s="15">
        <f>SUM(D60:M60)</f>
        <v>19773223</v>
      </c>
      <c r="O60" s="38">
        <f t="shared" si="9"/>
        <v>2353.1147209330002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21" t="s">
        <v>90</v>
      </c>
      <c r="M62" s="121"/>
      <c r="N62" s="121"/>
      <c r="O62" s="43">
        <v>8403</v>
      </c>
    </row>
    <row r="63" spans="1:119">
      <c r="A63" s="122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  <row r="64" spans="1:119" ht="15.75" customHeight="1" thickBot="1">
      <c r="A64" s="123" t="s">
        <v>77</v>
      </c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3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61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66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4144374</v>
      </c>
      <c r="E5" s="27">
        <f t="shared" si="0"/>
        <v>331991</v>
      </c>
      <c r="F5" s="27">
        <f t="shared" si="0"/>
        <v>0</v>
      </c>
      <c r="G5" s="27">
        <f t="shared" si="0"/>
        <v>1175288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5651653</v>
      </c>
      <c r="O5" s="33">
        <f t="shared" ref="O5:O36" si="1">(N5/O$58)</f>
        <v>671.85603899191631</v>
      </c>
      <c r="P5" s="6"/>
    </row>
    <row r="6" spans="1:133">
      <c r="A6" s="12"/>
      <c r="B6" s="25">
        <v>311</v>
      </c>
      <c r="C6" s="20" t="s">
        <v>2</v>
      </c>
      <c r="D6" s="46">
        <v>3050090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3050090</v>
      </c>
      <c r="O6" s="47">
        <f t="shared" si="1"/>
        <v>362.58796956728486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331991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331991</v>
      </c>
      <c r="O7" s="47">
        <f t="shared" si="1"/>
        <v>39.466357584403234</v>
      </c>
      <c r="P7" s="9"/>
    </row>
    <row r="8" spans="1:133">
      <c r="A8" s="12"/>
      <c r="B8" s="25">
        <v>312.51</v>
      </c>
      <c r="C8" s="20" t="s">
        <v>72</v>
      </c>
      <c r="D8" s="46">
        <v>105061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105061</v>
      </c>
      <c r="O8" s="47">
        <f t="shared" si="1"/>
        <v>12.489419876367094</v>
      </c>
      <c r="P8" s="9"/>
    </row>
    <row r="9" spans="1:133">
      <c r="A9" s="12"/>
      <c r="B9" s="25">
        <v>312.52</v>
      </c>
      <c r="C9" s="20" t="s">
        <v>69</v>
      </c>
      <c r="D9" s="46">
        <v>165623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165623</v>
      </c>
      <c r="O9" s="47">
        <f t="shared" si="1"/>
        <v>19.688896814075132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1175288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1175288</v>
      </c>
      <c r="O10" s="47">
        <f t="shared" si="1"/>
        <v>139.71564431764148</v>
      </c>
      <c r="P10" s="9"/>
    </row>
    <row r="11" spans="1:133">
      <c r="A11" s="12"/>
      <c r="B11" s="25">
        <v>315</v>
      </c>
      <c r="C11" s="20" t="s">
        <v>12</v>
      </c>
      <c r="D11" s="46">
        <v>752775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752775</v>
      </c>
      <c r="O11" s="47">
        <f t="shared" si="1"/>
        <v>89.488231098430816</v>
      </c>
      <c r="P11" s="9"/>
    </row>
    <row r="12" spans="1:133">
      <c r="A12" s="12"/>
      <c r="B12" s="25">
        <v>316</v>
      </c>
      <c r="C12" s="20" t="s">
        <v>13</v>
      </c>
      <c r="D12" s="46">
        <v>70825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70825</v>
      </c>
      <c r="O12" s="47">
        <f t="shared" si="1"/>
        <v>8.4195197337137415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SUM(D14:D17)</f>
        <v>954869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954869</v>
      </c>
      <c r="O13" s="45">
        <f t="shared" si="1"/>
        <v>113.51271992391821</v>
      </c>
      <c r="P13" s="10"/>
    </row>
    <row r="14" spans="1:133">
      <c r="A14" s="12"/>
      <c r="B14" s="25">
        <v>322</v>
      </c>
      <c r="C14" s="20" t="s">
        <v>0</v>
      </c>
      <c r="D14" s="46">
        <v>20681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20681</v>
      </c>
      <c r="O14" s="47">
        <f t="shared" si="1"/>
        <v>2.4585116500237754</v>
      </c>
      <c r="P14" s="9"/>
    </row>
    <row r="15" spans="1:133">
      <c r="A15" s="12"/>
      <c r="B15" s="25">
        <v>323.10000000000002</v>
      </c>
      <c r="C15" s="20" t="s">
        <v>73</v>
      </c>
      <c r="D15" s="46">
        <v>914739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914739</v>
      </c>
      <c r="O15" s="47">
        <f t="shared" si="1"/>
        <v>108.74215406562054</v>
      </c>
      <c r="P15" s="9"/>
    </row>
    <row r="16" spans="1:133">
      <c r="A16" s="12"/>
      <c r="B16" s="25">
        <v>323.39999999999998</v>
      </c>
      <c r="C16" s="20" t="s">
        <v>15</v>
      </c>
      <c r="D16" s="46">
        <v>2069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2069</v>
      </c>
      <c r="O16" s="47">
        <f t="shared" si="1"/>
        <v>0.24595815501664289</v>
      </c>
      <c r="P16" s="9"/>
    </row>
    <row r="17" spans="1:16">
      <c r="A17" s="12"/>
      <c r="B17" s="25">
        <v>329</v>
      </c>
      <c r="C17" s="20" t="s">
        <v>16</v>
      </c>
      <c r="D17" s="46">
        <v>17380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17380</v>
      </c>
      <c r="O17" s="47">
        <f t="shared" si="1"/>
        <v>2.0660960532572514</v>
      </c>
      <c r="P17" s="9"/>
    </row>
    <row r="18" spans="1:16" ht="15.75">
      <c r="A18" s="29" t="s">
        <v>18</v>
      </c>
      <c r="B18" s="30"/>
      <c r="C18" s="31"/>
      <c r="D18" s="32">
        <f t="shared" ref="D18:M18" si="5">SUM(D19:D30)</f>
        <v>1018808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8540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1027348</v>
      </c>
      <c r="O18" s="45">
        <f t="shared" si="1"/>
        <v>122.12886352829291</v>
      </c>
      <c r="P18" s="10"/>
    </row>
    <row r="19" spans="1:16">
      <c r="A19" s="12"/>
      <c r="B19" s="25">
        <v>331.2</v>
      </c>
      <c r="C19" s="20" t="s">
        <v>17</v>
      </c>
      <c r="D19" s="46">
        <v>4833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4833</v>
      </c>
      <c r="O19" s="47">
        <f t="shared" si="1"/>
        <v>0.57453637660485024</v>
      </c>
      <c r="P19" s="9"/>
    </row>
    <row r="20" spans="1:16">
      <c r="A20" s="12"/>
      <c r="B20" s="25">
        <v>334.1</v>
      </c>
      <c r="C20" s="20" t="s">
        <v>20</v>
      </c>
      <c r="D20" s="46">
        <v>9000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9000</v>
      </c>
      <c r="O20" s="47">
        <f t="shared" si="1"/>
        <v>1.0699001426533523</v>
      </c>
      <c r="P20" s="9"/>
    </row>
    <row r="21" spans="1:16">
      <c r="A21" s="12"/>
      <c r="B21" s="25">
        <v>334.2</v>
      </c>
      <c r="C21" s="20" t="s">
        <v>21</v>
      </c>
      <c r="D21" s="46">
        <v>9682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9682</v>
      </c>
      <c r="O21" s="47">
        <f t="shared" si="1"/>
        <v>1.1509747979077509</v>
      </c>
      <c r="P21" s="9"/>
    </row>
    <row r="22" spans="1:16">
      <c r="A22" s="12"/>
      <c r="B22" s="25">
        <v>334.35</v>
      </c>
      <c r="C22" s="20" t="s">
        <v>74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8540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8540</v>
      </c>
      <c r="O22" s="47">
        <f t="shared" si="1"/>
        <v>1.0152163575844033</v>
      </c>
      <c r="P22" s="9"/>
    </row>
    <row r="23" spans="1:16">
      <c r="A23" s="12"/>
      <c r="B23" s="25">
        <v>335.12</v>
      </c>
      <c r="C23" s="20" t="s">
        <v>22</v>
      </c>
      <c r="D23" s="46">
        <v>341711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341711</v>
      </c>
      <c r="O23" s="47">
        <f t="shared" si="1"/>
        <v>40.621849738468853</v>
      </c>
      <c r="P23" s="9"/>
    </row>
    <row r="24" spans="1:16">
      <c r="A24" s="12"/>
      <c r="B24" s="25">
        <v>335.14</v>
      </c>
      <c r="C24" s="20" t="s">
        <v>23</v>
      </c>
      <c r="D24" s="46">
        <v>1730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1730</v>
      </c>
      <c r="O24" s="47">
        <f t="shared" si="1"/>
        <v>0.20565858297669995</v>
      </c>
      <c r="P24" s="9"/>
    </row>
    <row r="25" spans="1:16">
      <c r="A25" s="12"/>
      <c r="B25" s="25">
        <v>335.15</v>
      </c>
      <c r="C25" s="20" t="s">
        <v>24</v>
      </c>
      <c r="D25" s="46">
        <v>26620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26620</v>
      </c>
      <c r="O25" s="47">
        <f t="shared" si="1"/>
        <v>3.1645268663813599</v>
      </c>
      <c r="P25" s="9"/>
    </row>
    <row r="26" spans="1:16">
      <c r="A26" s="12"/>
      <c r="B26" s="25">
        <v>335.17</v>
      </c>
      <c r="C26" s="20" t="s">
        <v>25</v>
      </c>
      <c r="D26" s="46">
        <v>132821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132821</v>
      </c>
      <c r="O26" s="47">
        <f t="shared" si="1"/>
        <v>15.789467427484546</v>
      </c>
      <c r="P26" s="9"/>
    </row>
    <row r="27" spans="1:16">
      <c r="A27" s="12"/>
      <c r="B27" s="25">
        <v>335.18</v>
      </c>
      <c r="C27" s="20" t="s">
        <v>26</v>
      </c>
      <c r="D27" s="46">
        <v>402182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402182</v>
      </c>
      <c r="O27" s="47">
        <f t="shared" si="1"/>
        <v>47.810508796956725</v>
      </c>
      <c r="P27" s="9"/>
    </row>
    <row r="28" spans="1:16">
      <c r="A28" s="12"/>
      <c r="B28" s="25">
        <v>335.21</v>
      </c>
      <c r="C28" s="20" t="s">
        <v>27</v>
      </c>
      <c r="D28" s="46">
        <v>9570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9570</v>
      </c>
      <c r="O28" s="47">
        <f t="shared" si="1"/>
        <v>1.137660485021398</v>
      </c>
      <c r="P28" s="9"/>
    </row>
    <row r="29" spans="1:16">
      <c r="A29" s="12"/>
      <c r="B29" s="25">
        <v>335.49</v>
      </c>
      <c r="C29" s="20" t="s">
        <v>28</v>
      </c>
      <c r="D29" s="46">
        <v>79159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79159</v>
      </c>
      <c r="O29" s="47">
        <f t="shared" si="1"/>
        <v>9.4102472658107459</v>
      </c>
      <c r="P29" s="9"/>
    </row>
    <row r="30" spans="1:16">
      <c r="A30" s="12"/>
      <c r="B30" s="25">
        <v>337.1</v>
      </c>
      <c r="C30" s="20" t="s">
        <v>29</v>
      </c>
      <c r="D30" s="46">
        <v>1500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1500</v>
      </c>
      <c r="O30" s="47">
        <f t="shared" si="1"/>
        <v>0.1783166904422254</v>
      </c>
      <c r="P30" s="9"/>
    </row>
    <row r="31" spans="1:16" ht="15.75">
      <c r="A31" s="29" t="s">
        <v>34</v>
      </c>
      <c r="B31" s="30"/>
      <c r="C31" s="31"/>
      <c r="D31" s="32">
        <f t="shared" ref="D31:M31" si="7">SUM(D32:D41)</f>
        <v>524253</v>
      </c>
      <c r="E31" s="32">
        <f t="shared" si="7"/>
        <v>225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5911697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6436175</v>
      </c>
      <c r="O31" s="45">
        <f t="shared" si="1"/>
        <v>765.11828340466002</v>
      </c>
      <c r="P31" s="10"/>
    </row>
    <row r="32" spans="1:16">
      <c r="A32" s="12"/>
      <c r="B32" s="25">
        <v>341.2</v>
      </c>
      <c r="C32" s="20" t="s">
        <v>37</v>
      </c>
      <c r="D32" s="46">
        <v>2943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8">SUM(D32:M32)</f>
        <v>2943</v>
      </c>
      <c r="O32" s="47">
        <f t="shared" si="1"/>
        <v>0.34985734664764623</v>
      </c>
      <c r="P32" s="9"/>
    </row>
    <row r="33" spans="1:16">
      <c r="A33" s="12"/>
      <c r="B33" s="25">
        <v>341.3</v>
      </c>
      <c r="C33" s="20" t="s">
        <v>38</v>
      </c>
      <c r="D33" s="46">
        <v>501000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501000</v>
      </c>
      <c r="O33" s="47">
        <f t="shared" si="1"/>
        <v>59.55777460770328</v>
      </c>
      <c r="P33" s="9"/>
    </row>
    <row r="34" spans="1:16">
      <c r="A34" s="12"/>
      <c r="B34" s="25">
        <v>341.9</v>
      </c>
      <c r="C34" s="20" t="s">
        <v>39</v>
      </c>
      <c r="D34" s="46">
        <v>725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725</v>
      </c>
      <c r="O34" s="47">
        <f t="shared" si="1"/>
        <v>8.6186400380408937E-2</v>
      </c>
      <c r="P34" s="9"/>
    </row>
    <row r="35" spans="1:16">
      <c r="A35" s="12"/>
      <c r="B35" s="25">
        <v>342.5</v>
      </c>
      <c r="C35" s="20" t="s">
        <v>40</v>
      </c>
      <c r="D35" s="46">
        <v>385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385</v>
      </c>
      <c r="O35" s="47">
        <f t="shared" si="1"/>
        <v>4.5767950546837848E-2</v>
      </c>
      <c r="P35" s="9"/>
    </row>
    <row r="36" spans="1:16">
      <c r="A36" s="12"/>
      <c r="B36" s="25">
        <v>343.3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1648116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1648116</v>
      </c>
      <c r="O36" s="47">
        <f t="shared" si="1"/>
        <v>195.92439372325251</v>
      </c>
      <c r="P36" s="9"/>
    </row>
    <row r="37" spans="1:16">
      <c r="A37" s="12"/>
      <c r="B37" s="25">
        <v>343.4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2023622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2023622</v>
      </c>
      <c r="O37" s="47">
        <f t="shared" ref="O37:O56" si="9">(N37/O$58)</f>
        <v>240.56371849738468</v>
      </c>
      <c r="P37" s="9"/>
    </row>
    <row r="38" spans="1:16">
      <c r="A38" s="12"/>
      <c r="B38" s="25">
        <v>343.5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2239959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2239959</v>
      </c>
      <c r="O38" s="47">
        <f t="shared" si="9"/>
        <v>266.28138373751784</v>
      </c>
      <c r="P38" s="9"/>
    </row>
    <row r="39" spans="1:16">
      <c r="A39" s="12"/>
      <c r="B39" s="25">
        <v>343.8</v>
      </c>
      <c r="C39" s="20" t="s">
        <v>44</v>
      </c>
      <c r="D39" s="46">
        <v>0</v>
      </c>
      <c r="E39" s="46">
        <v>225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225</v>
      </c>
      <c r="O39" s="47">
        <f t="shared" si="9"/>
        <v>2.6747503566333809E-2</v>
      </c>
      <c r="P39" s="9"/>
    </row>
    <row r="40" spans="1:16">
      <c r="A40" s="12"/>
      <c r="B40" s="25">
        <v>346.4</v>
      </c>
      <c r="C40" s="20" t="s">
        <v>79</v>
      </c>
      <c r="D40" s="46">
        <v>105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105</v>
      </c>
      <c r="O40" s="47">
        <f t="shared" si="9"/>
        <v>1.2482168330955777E-2</v>
      </c>
      <c r="P40" s="9"/>
    </row>
    <row r="41" spans="1:16">
      <c r="A41" s="12"/>
      <c r="B41" s="25">
        <v>347.2</v>
      </c>
      <c r="C41" s="20" t="s">
        <v>45</v>
      </c>
      <c r="D41" s="46">
        <v>19095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19095</v>
      </c>
      <c r="O41" s="47">
        <f t="shared" si="9"/>
        <v>2.2699714693295294</v>
      </c>
      <c r="P41" s="9"/>
    </row>
    <row r="42" spans="1:16" ht="15.75">
      <c r="A42" s="29" t="s">
        <v>35</v>
      </c>
      <c r="B42" s="30"/>
      <c r="C42" s="31"/>
      <c r="D42" s="32">
        <f t="shared" ref="D42:M42" si="10">SUM(D43:D45)</f>
        <v>56470</v>
      </c>
      <c r="E42" s="32">
        <f t="shared" si="10"/>
        <v>10344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47" si="11">SUM(D42:M42)</f>
        <v>66814</v>
      </c>
      <c r="O42" s="45">
        <f t="shared" si="9"/>
        <v>7.9427009034712315</v>
      </c>
      <c r="P42" s="10"/>
    </row>
    <row r="43" spans="1:16">
      <c r="A43" s="13"/>
      <c r="B43" s="39">
        <v>351.1</v>
      </c>
      <c r="C43" s="21" t="s">
        <v>48</v>
      </c>
      <c r="D43" s="46">
        <v>56450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56450</v>
      </c>
      <c r="O43" s="47">
        <f t="shared" si="9"/>
        <v>6.7106514503090819</v>
      </c>
      <c r="P43" s="9"/>
    </row>
    <row r="44" spans="1:16">
      <c r="A44" s="13"/>
      <c r="B44" s="39">
        <v>354</v>
      </c>
      <c r="C44" s="21" t="s">
        <v>51</v>
      </c>
      <c r="D44" s="46">
        <v>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20</v>
      </c>
      <c r="O44" s="47">
        <f t="shared" si="9"/>
        <v>2.3775558725630053E-3</v>
      </c>
      <c r="P44" s="9"/>
    </row>
    <row r="45" spans="1:16">
      <c r="A45" s="13"/>
      <c r="B45" s="39">
        <v>359</v>
      </c>
      <c r="C45" s="21" t="s">
        <v>52</v>
      </c>
      <c r="D45" s="46">
        <v>0</v>
      </c>
      <c r="E45" s="46">
        <v>10344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10344</v>
      </c>
      <c r="O45" s="47">
        <f t="shared" si="9"/>
        <v>1.2296718972895864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SUM(D47:D53)</f>
        <v>155691</v>
      </c>
      <c r="E46" s="32">
        <f t="shared" si="12"/>
        <v>1052</v>
      </c>
      <c r="F46" s="32">
        <f t="shared" si="12"/>
        <v>0</v>
      </c>
      <c r="G46" s="32">
        <f t="shared" si="12"/>
        <v>15819</v>
      </c>
      <c r="H46" s="32">
        <f t="shared" si="12"/>
        <v>0</v>
      </c>
      <c r="I46" s="32">
        <f t="shared" si="12"/>
        <v>88478</v>
      </c>
      <c r="J46" s="32">
        <f t="shared" si="12"/>
        <v>0</v>
      </c>
      <c r="K46" s="32">
        <f t="shared" si="12"/>
        <v>1551782</v>
      </c>
      <c r="L46" s="32">
        <f t="shared" si="12"/>
        <v>0</v>
      </c>
      <c r="M46" s="32">
        <f t="shared" si="12"/>
        <v>0</v>
      </c>
      <c r="N46" s="32">
        <f t="shared" si="11"/>
        <v>1812822</v>
      </c>
      <c r="O46" s="45">
        <f t="shared" si="9"/>
        <v>215.50427960057061</v>
      </c>
      <c r="P46" s="10"/>
    </row>
    <row r="47" spans="1:16">
      <c r="A47" s="12"/>
      <c r="B47" s="25">
        <v>361.1</v>
      </c>
      <c r="C47" s="20" t="s">
        <v>53</v>
      </c>
      <c r="D47" s="46">
        <v>20998</v>
      </c>
      <c r="E47" s="46">
        <v>773</v>
      </c>
      <c r="F47" s="46">
        <v>0</v>
      </c>
      <c r="G47" s="46">
        <v>15819</v>
      </c>
      <c r="H47" s="46">
        <v>0</v>
      </c>
      <c r="I47" s="46">
        <v>29784</v>
      </c>
      <c r="J47" s="46">
        <v>0</v>
      </c>
      <c r="K47" s="46">
        <v>647946</v>
      </c>
      <c r="L47" s="46">
        <v>0</v>
      </c>
      <c r="M47" s="46">
        <v>0</v>
      </c>
      <c r="N47" s="46">
        <f t="shared" si="11"/>
        <v>715320</v>
      </c>
      <c r="O47" s="47">
        <f t="shared" si="9"/>
        <v>85.03566333808844</v>
      </c>
      <c r="P47" s="9"/>
    </row>
    <row r="48" spans="1:16">
      <c r="A48" s="12"/>
      <c r="B48" s="25">
        <v>361.3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-550635</v>
      </c>
      <c r="L48" s="46">
        <v>0</v>
      </c>
      <c r="M48" s="46">
        <v>0</v>
      </c>
      <c r="N48" s="46">
        <f t="shared" ref="N48:N53" si="13">SUM(D48:M48)</f>
        <v>-550635</v>
      </c>
      <c r="O48" s="47">
        <f t="shared" si="9"/>
        <v>-65.458273894436516</v>
      </c>
      <c r="P48" s="9"/>
    </row>
    <row r="49" spans="1:119">
      <c r="A49" s="12"/>
      <c r="B49" s="25">
        <v>362</v>
      </c>
      <c r="C49" s="20" t="s">
        <v>55</v>
      </c>
      <c r="D49" s="46">
        <v>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50</v>
      </c>
      <c r="O49" s="47">
        <f t="shared" si="9"/>
        <v>5.9438896814075128E-3</v>
      </c>
      <c r="P49" s="9"/>
    </row>
    <row r="50" spans="1:119">
      <c r="A50" s="12"/>
      <c r="B50" s="25">
        <v>364</v>
      </c>
      <c r="C50" s="20" t="s">
        <v>56</v>
      </c>
      <c r="D50" s="46">
        <v>1313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1313</v>
      </c>
      <c r="O50" s="47">
        <f t="shared" si="9"/>
        <v>0.15608654303376129</v>
      </c>
      <c r="P50" s="9"/>
    </row>
    <row r="51" spans="1:119">
      <c r="A51" s="12"/>
      <c r="B51" s="25">
        <v>366</v>
      </c>
      <c r="C51" s="20" t="s">
        <v>57</v>
      </c>
      <c r="D51" s="46">
        <v>56685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56685</v>
      </c>
      <c r="O51" s="47">
        <f t="shared" si="9"/>
        <v>6.7385877318116973</v>
      </c>
      <c r="P51" s="9"/>
    </row>
    <row r="52" spans="1:119">
      <c r="A52" s="12"/>
      <c r="B52" s="25">
        <v>368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1454471</v>
      </c>
      <c r="L52" s="46">
        <v>0</v>
      </c>
      <c r="M52" s="46">
        <v>0</v>
      </c>
      <c r="N52" s="46">
        <f t="shared" si="13"/>
        <v>1454471</v>
      </c>
      <c r="O52" s="47">
        <f t="shared" si="9"/>
        <v>172.90430337612935</v>
      </c>
      <c r="P52" s="9"/>
    </row>
    <row r="53" spans="1:119">
      <c r="A53" s="12"/>
      <c r="B53" s="25">
        <v>369.9</v>
      </c>
      <c r="C53" s="20" t="s">
        <v>59</v>
      </c>
      <c r="D53" s="46">
        <v>76645</v>
      </c>
      <c r="E53" s="46">
        <v>279</v>
      </c>
      <c r="F53" s="46">
        <v>0</v>
      </c>
      <c r="G53" s="46">
        <v>0</v>
      </c>
      <c r="H53" s="46">
        <v>0</v>
      </c>
      <c r="I53" s="46">
        <v>58694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135618</v>
      </c>
      <c r="O53" s="47">
        <f t="shared" si="9"/>
        <v>16.121968616262482</v>
      </c>
      <c r="P53" s="9"/>
    </row>
    <row r="54" spans="1:119" ht="15.75">
      <c r="A54" s="29" t="s">
        <v>36</v>
      </c>
      <c r="B54" s="30"/>
      <c r="C54" s="31"/>
      <c r="D54" s="32">
        <f t="shared" ref="D54:M54" si="14">SUM(D55:D55)</f>
        <v>641200</v>
      </c>
      <c r="E54" s="32">
        <f t="shared" si="14"/>
        <v>0</v>
      </c>
      <c r="F54" s="32">
        <f t="shared" si="14"/>
        <v>0</v>
      </c>
      <c r="G54" s="32">
        <f t="shared" si="14"/>
        <v>0</v>
      </c>
      <c r="H54" s="32">
        <f t="shared" si="14"/>
        <v>0</v>
      </c>
      <c r="I54" s="32">
        <f t="shared" si="14"/>
        <v>0</v>
      </c>
      <c r="J54" s="32">
        <f t="shared" si="14"/>
        <v>0</v>
      </c>
      <c r="K54" s="32">
        <f t="shared" si="14"/>
        <v>0</v>
      </c>
      <c r="L54" s="32">
        <f t="shared" si="14"/>
        <v>0</v>
      </c>
      <c r="M54" s="32">
        <f t="shared" si="14"/>
        <v>0</v>
      </c>
      <c r="N54" s="32">
        <f>SUM(D54:M54)</f>
        <v>641200</v>
      </c>
      <c r="O54" s="45">
        <f t="shared" si="9"/>
        <v>76.224441274369951</v>
      </c>
      <c r="P54" s="9"/>
    </row>
    <row r="55" spans="1:119" ht="15.75" thickBot="1">
      <c r="A55" s="12"/>
      <c r="B55" s="25">
        <v>381</v>
      </c>
      <c r="C55" s="20" t="s">
        <v>60</v>
      </c>
      <c r="D55" s="46">
        <v>641200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641200</v>
      </c>
      <c r="O55" s="47">
        <f t="shared" si="9"/>
        <v>76.224441274369951</v>
      </c>
      <c r="P55" s="9"/>
    </row>
    <row r="56" spans="1:119" ht="16.5" thickBot="1">
      <c r="A56" s="14" t="s">
        <v>46</v>
      </c>
      <c r="B56" s="23"/>
      <c r="C56" s="22"/>
      <c r="D56" s="15">
        <f t="shared" ref="D56:M56" si="15">SUM(D5,D13,D18,D31,D42,D46,D54)</f>
        <v>7495665</v>
      </c>
      <c r="E56" s="15">
        <f t="shared" si="15"/>
        <v>343612</v>
      </c>
      <c r="F56" s="15">
        <f t="shared" si="15"/>
        <v>0</v>
      </c>
      <c r="G56" s="15">
        <f t="shared" si="15"/>
        <v>1191107</v>
      </c>
      <c r="H56" s="15">
        <f t="shared" si="15"/>
        <v>0</v>
      </c>
      <c r="I56" s="15">
        <f t="shared" si="15"/>
        <v>6008715</v>
      </c>
      <c r="J56" s="15">
        <f t="shared" si="15"/>
        <v>0</v>
      </c>
      <c r="K56" s="15">
        <f t="shared" si="15"/>
        <v>1551782</v>
      </c>
      <c r="L56" s="15">
        <f t="shared" si="15"/>
        <v>0</v>
      </c>
      <c r="M56" s="15">
        <f t="shared" si="15"/>
        <v>0</v>
      </c>
      <c r="N56" s="15">
        <f>SUM(D56:M56)</f>
        <v>16590881</v>
      </c>
      <c r="O56" s="38">
        <f t="shared" si="9"/>
        <v>1972.2873276271991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21" t="s">
        <v>80</v>
      </c>
      <c r="M58" s="121"/>
      <c r="N58" s="121"/>
      <c r="O58" s="43">
        <v>8412</v>
      </c>
    </row>
    <row r="59" spans="1:119">
      <c r="A59" s="122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  <row r="60" spans="1:119" ht="15.75" customHeight="1" thickBot="1">
      <c r="A60" s="123" t="s">
        <v>77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3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61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66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4191516</v>
      </c>
      <c r="E5" s="27">
        <f t="shared" si="0"/>
        <v>0</v>
      </c>
      <c r="F5" s="27">
        <f t="shared" si="0"/>
        <v>0</v>
      </c>
      <c r="G5" s="27">
        <f t="shared" si="0"/>
        <v>1505645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5697161</v>
      </c>
      <c r="O5" s="33">
        <f t="shared" ref="O5:O36" si="1">(N5/O$59)</f>
        <v>677.2659296243462</v>
      </c>
      <c r="P5" s="6"/>
    </row>
    <row r="6" spans="1:133">
      <c r="A6" s="12"/>
      <c r="B6" s="25">
        <v>311</v>
      </c>
      <c r="C6" s="20" t="s">
        <v>2</v>
      </c>
      <c r="D6" s="46">
        <v>3056020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3056020</v>
      </c>
      <c r="O6" s="47">
        <f t="shared" si="1"/>
        <v>363.29291488349975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341120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341120</v>
      </c>
      <c r="O7" s="47">
        <f t="shared" si="1"/>
        <v>40.551592962434619</v>
      </c>
      <c r="P7" s="9"/>
    </row>
    <row r="8" spans="1:133">
      <c r="A8" s="12"/>
      <c r="B8" s="25">
        <v>312.51</v>
      </c>
      <c r="C8" s="20" t="s">
        <v>72</v>
      </c>
      <c r="D8" s="46">
        <v>105947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105947</v>
      </c>
      <c r="O8" s="47">
        <f t="shared" si="1"/>
        <v>12.594745601521636</v>
      </c>
      <c r="P8" s="9"/>
    </row>
    <row r="9" spans="1:133">
      <c r="A9" s="12"/>
      <c r="B9" s="25">
        <v>312.52</v>
      </c>
      <c r="C9" s="20" t="s">
        <v>69</v>
      </c>
      <c r="D9" s="46">
        <v>163426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163426</v>
      </c>
      <c r="O9" s="47">
        <f t="shared" si="1"/>
        <v>19.427722301474084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1164525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1164525</v>
      </c>
      <c r="O10" s="47">
        <f t="shared" si="1"/>
        <v>138.43616262482169</v>
      </c>
      <c r="P10" s="9"/>
    </row>
    <row r="11" spans="1:133">
      <c r="A11" s="12"/>
      <c r="B11" s="25">
        <v>315</v>
      </c>
      <c r="C11" s="20" t="s">
        <v>12</v>
      </c>
      <c r="D11" s="46">
        <v>796486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796486</v>
      </c>
      <c r="O11" s="47">
        <f t="shared" si="1"/>
        <v>94.684498335710884</v>
      </c>
      <c r="P11" s="9"/>
    </row>
    <row r="12" spans="1:133">
      <c r="A12" s="12"/>
      <c r="B12" s="25">
        <v>316</v>
      </c>
      <c r="C12" s="20" t="s">
        <v>13</v>
      </c>
      <c r="D12" s="46">
        <v>69637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69637</v>
      </c>
      <c r="O12" s="47">
        <f t="shared" si="1"/>
        <v>8.2782929148834992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SUM(D14:D17)</f>
        <v>907345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907345</v>
      </c>
      <c r="O13" s="45">
        <f t="shared" si="1"/>
        <v>107.863171659534</v>
      </c>
      <c r="P13" s="10"/>
    </row>
    <row r="14" spans="1:133">
      <c r="A14" s="12"/>
      <c r="B14" s="25">
        <v>322</v>
      </c>
      <c r="C14" s="20" t="s">
        <v>0</v>
      </c>
      <c r="D14" s="46">
        <v>24050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24050</v>
      </c>
      <c r="O14" s="47">
        <f t="shared" si="1"/>
        <v>2.8590109367570138</v>
      </c>
      <c r="P14" s="9"/>
    </row>
    <row r="15" spans="1:133">
      <c r="A15" s="12"/>
      <c r="B15" s="25">
        <v>323.10000000000002</v>
      </c>
      <c r="C15" s="20" t="s">
        <v>73</v>
      </c>
      <c r="D15" s="46">
        <v>858724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858724</v>
      </c>
      <c r="O15" s="47">
        <f t="shared" si="1"/>
        <v>102.0832144555397</v>
      </c>
      <c r="P15" s="9"/>
    </row>
    <row r="16" spans="1:133">
      <c r="A16" s="12"/>
      <c r="B16" s="25">
        <v>323.39999999999998</v>
      </c>
      <c r="C16" s="20" t="s">
        <v>15</v>
      </c>
      <c r="D16" s="46">
        <v>3266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3266</v>
      </c>
      <c r="O16" s="47">
        <f t="shared" si="1"/>
        <v>0.38825487398953873</v>
      </c>
      <c r="P16" s="9"/>
    </row>
    <row r="17" spans="1:16">
      <c r="A17" s="12"/>
      <c r="B17" s="25">
        <v>329</v>
      </c>
      <c r="C17" s="20" t="s">
        <v>16</v>
      </c>
      <c r="D17" s="46">
        <v>21305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21305</v>
      </c>
      <c r="O17" s="47">
        <f t="shared" si="1"/>
        <v>2.5326913932477413</v>
      </c>
      <c r="P17" s="9"/>
    </row>
    <row r="18" spans="1:16" ht="15.75">
      <c r="A18" s="29" t="s">
        <v>18</v>
      </c>
      <c r="B18" s="30"/>
      <c r="C18" s="31"/>
      <c r="D18" s="32">
        <f t="shared" ref="D18:M18" si="5">SUM(D19:D32)</f>
        <v>992902</v>
      </c>
      <c r="E18" s="32">
        <f t="shared" si="5"/>
        <v>0</v>
      </c>
      <c r="F18" s="32">
        <f t="shared" si="5"/>
        <v>0</v>
      </c>
      <c r="G18" s="32">
        <f t="shared" si="5"/>
        <v>237401</v>
      </c>
      <c r="H18" s="32">
        <f t="shared" si="5"/>
        <v>0</v>
      </c>
      <c r="I18" s="32">
        <f t="shared" si="5"/>
        <v>627286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1857589</v>
      </c>
      <c r="O18" s="45">
        <f t="shared" si="1"/>
        <v>220.82608178792202</v>
      </c>
      <c r="P18" s="10"/>
    </row>
    <row r="19" spans="1:16">
      <c r="A19" s="12"/>
      <c r="B19" s="25">
        <v>331.2</v>
      </c>
      <c r="C19" s="20" t="s">
        <v>17</v>
      </c>
      <c r="D19" s="46">
        <v>2698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2698</v>
      </c>
      <c r="O19" s="47">
        <f t="shared" si="1"/>
        <v>0.32073228720874941</v>
      </c>
      <c r="P19" s="9"/>
    </row>
    <row r="20" spans="1:16">
      <c r="A20" s="12"/>
      <c r="B20" s="25">
        <v>331.5</v>
      </c>
      <c r="C20" s="20" t="s">
        <v>19</v>
      </c>
      <c r="D20" s="46">
        <v>0</v>
      </c>
      <c r="E20" s="46">
        <v>0</v>
      </c>
      <c r="F20" s="46">
        <v>0</v>
      </c>
      <c r="G20" s="46">
        <v>37401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37401</v>
      </c>
      <c r="O20" s="47">
        <f t="shared" si="1"/>
        <v>4.4461483594864477</v>
      </c>
      <c r="P20" s="9"/>
    </row>
    <row r="21" spans="1:16">
      <c r="A21" s="12"/>
      <c r="B21" s="25">
        <v>334.1</v>
      </c>
      <c r="C21" s="20" t="s">
        <v>20</v>
      </c>
      <c r="D21" s="46">
        <v>5960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5960</v>
      </c>
      <c r="O21" s="47">
        <f t="shared" si="1"/>
        <v>0.70851165002377559</v>
      </c>
      <c r="P21" s="9"/>
    </row>
    <row r="22" spans="1:16">
      <c r="A22" s="12"/>
      <c r="B22" s="25">
        <v>334.2</v>
      </c>
      <c r="C22" s="20" t="s">
        <v>21</v>
      </c>
      <c r="D22" s="46">
        <v>537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537</v>
      </c>
      <c r="O22" s="47">
        <f t="shared" si="1"/>
        <v>6.3837375178316697E-2</v>
      </c>
      <c r="P22" s="9"/>
    </row>
    <row r="23" spans="1:16">
      <c r="A23" s="12"/>
      <c r="B23" s="25">
        <v>334.35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627286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627286</v>
      </c>
      <c r="O23" s="47">
        <f t="shared" si="1"/>
        <v>74.570375653827867</v>
      </c>
      <c r="P23" s="9"/>
    </row>
    <row r="24" spans="1:16">
      <c r="A24" s="12"/>
      <c r="B24" s="25">
        <v>334.7</v>
      </c>
      <c r="C24" s="20" t="s">
        <v>75</v>
      </c>
      <c r="D24" s="46">
        <v>0</v>
      </c>
      <c r="E24" s="46">
        <v>0</v>
      </c>
      <c r="F24" s="46">
        <v>0</v>
      </c>
      <c r="G24" s="46">
        <v>200000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200000</v>
      </c>
      <c r="O24" s="47">
        <f t="shared" si="1"/>
        <v>23.775558725630052</v>
      </c>
      <c r="P24" s="9"/>
    </row>
    <row r="25" spans="1:16">
      <c r="A25" s="12"/>
      <c r="B25" s="25">
        <v>335.12</v>
      </c>
      <c r="C25" s="20" t="s">
        <v>22</v>
      </c>
      <c r="D25" s="46">
        <v>341500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341500</v>
      </c>
      <c r="O25" s="47">
        <f t="shared" si="1"/>
        <v>40.596766524013312</v>
      </c>
      <c r="P25" s="9"/>
    </row>
    <row r="26" spans="1:16">
      <c r="A26" s="12"/>
      <c r="B26" s="25">
        <v>335.14</v>
      </c>
      <c r="C26" s="20" t="s">
        <v>23</v>
      </c>
      <c r="D26" s="46">
        <v>1289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1289</v>
      </c>
      <c r="O26" s="47">
        <f t="shared" si="1"/>
        <v>0.15323347598668569</v>
      </c>
      <c r="P26" s="9"/>
    </row>
    <row r="27" spans="1:16">
      <c r="A27" s="12"/>
      <c r="B27" s="25">
        <v>335.15</v>
      </c>
      <c r="C27" s="20" t="s">
        <v>24</v>
      </c>
      <c r="D27" s="46">
        <v>34629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34629</v>
      </c>
      <c r="O27" s="47">
        <f t="shared" si="1"/>
        <v>4.1166191155492156</v>
      </c>
      <c r="P27" s="9"/>
    </row>
    <row r="28" spans="1:16">
      <c r="A28" s="12"/>
      <c r="B28" s="25">
        <v>335.17</v>
      </c>
      <c r="C28" s="20" t="s">
        <v>25</v>
      </c>
      <c r="D28" s="46">
        <v>102953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102953</v>
      </c>
      <c r="O28" s="47">
        <f t="shared" si="1"/>
        <v>12.238825487398953</v>
      </c>
      <c r="P28" s="9"/>
    </row>
    <row r="29" spans="1:16">
      <c r="A29" s="12"/>
      <c r="B29" s="25">
        <v>335.18</v>
      </c>
      <c r="C29" s="20" t="s">
        <v>26</v>
      </c>
      <c r="D29" s="46">
        <v>409152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409152</v>
      </c>
      <c r="O29" s="47">
        <f t="shared" si="1"/>
        <v>48.639087018544934</v>
      </c>
      <c r="P29" s="9"/>
    </row>
    <row r="30" spans="1:16">
      <c r="A30" s="12"/>
      <c r="B30" s="25">
        <v>335.21</v>
      </c>
      <c r="C30" s="20" t="s">
        <v>27</v>
      </c>
      <c r="D30" s="46">
        <v>8710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8710</v>
      </c>
      <c r="O30" s="47">
        <f t="shared" si="1"/>
        <v>1.0354255825011889</v>
      </c>
      <c r="P30" s="9"/>
    </row>
    <row r="31" spans="1:16">
      <c r="A31" s="12"/>
      <c r="B31" s="25">
        <v>335.49</v>
      </c>
      <c r="C31" s="20" t="s">
        <v>28</v>
      </c>
      <c r="D31" s="46">
        <v>81043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81043</v>
      </c>
      <c r="O31" s="47">
        <f t="shared" si="1"/>
        <v>9.6342130290061814</v>
      </c>
      <c r="P31" s="9"/>
    </row>
    <row r="32" spans="1:16">
      <c r="A32" s="12"/>
      <c r="B32" s="25">
        <v>337.1</v>
      </c>
      <c r="C32" s="20" t="s">
        <v>29</v>
      </c>
      <c r="D32" s="46">
        <v>4431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4431</v>
      </c>
      <c r="O32" s="47">
        <f t="shared" si="1"/>
        <v>0.52674750356633382</v>
      </c>
      <c r="P32" s="9"/>
    </row>
    <row r="33" spans="1:16" ht="15.75">
      <c r="A33" s="29" t="s">
        <v>34</v>
      </c>
      <c r="B33" s="30"/>
      <c r="C33" s="31"/>
      <c r="D33" s="32">
        <f t="shared" ref="D33:M33" si="7">SUM(D34:D42)</f>
        <v>432268</v>
      </c>
      <c r="E33" s="32">
        <f t="shared" si="7"/>
        <v>200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5510817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5943285</v>
      </c>
      <c r="O33" s="45">
        <f t="shared" si="1"/>
        <v>706.52460770328105</v>
      </c>
      <c r="P33" s="10"/>
    </row>
    <row r="34" spans="1:16">
      <c r="A34" s="12"/>
      <c r="B34" s="25">
        <v>341.2</v>
      </c>
      <c r="C34" s="20" t="s">
        <v>37</v>
      </c>
      <c r="D34" s="46">
        <v>2507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8">SUM(D34:M34)</f>
        <v>2507</v>
      </c>
      <c r="O34" s="47">
        <f t="shared" si="1"/>
        <v>0.29802662862577273</v>
      </c>
      <c r="P34" s="9"/>
    </row>
    <row r="35" spans="1:16">
      <c r="A35" s="12"/>
      <c r="B35" s="25">
        <v>341.3</v>
      </c>
      <c r="C35" s="20" t="s">
        <v>38</v>
      </c>
      <c r="D35" s="46">
        <v>411000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411000</v>
      </c>
      <c r="O35" s="47">
        <f t="shared" si="1"/>
        <v>48.858773181169759</v>
      </c>
      <c r="P35" s="9"/>
    </row>
    <row r="36" spans="1:16">
      <c r="A36" s="12"/>
      <c r="B36" s="25">
        <v>341.9</v>
      </c>
      <c r="C36" s="20" t="s">
        <v>39</v>
      </c>
      <c r="D36" s="46">
        <v>261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261</v>
      </c>
      <c r="O36" s="47">
        <f t="shared" si="1"/>
        <v>3.1027104136947217E-2</v>
      </c>
      <c r="P36" s="9"/>
    </row>
    <row r="37" spans="1:16">
      <c r="A37" s="12"/>
      <c r="B37" s="25">
        <v>342.5</v>
      </c>
      <c r="C37" s="20" t="s">
        <v>40</v>
      </c>
      <c r="D37" s="46">
        <v>175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175</v>
      </c>
      <c r="O37" s="47">
        <f t="shared" ref="O37:O57" si="9">(N37/O$59)</f>
        <v>2.0803613884926297E-2</v>
      </c>
      <c r="P37" s="9"/>
    </row>
    <row r="38" spans="1:16">
      <c r="A38" s="12"/>
      <c r="B38" s="25">
        <v>343.3</v>
      </c>
      <c r="C38" s="20" t="s">
        <v>41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1420274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1420274</v>
      </c>
      <c r="O38" s="47">
        <f t="shared" si="9"/>
        <v>168.83903946742748</v>
      </c>
      <c r="P38" s="9"/>
    </row>
    <row r="39" spans="1:16">
      <c r="A39" s="12"/>
      <c r="B39" s="25">
        <v>343.4</v>
      </c>
      <c r="C39" s="20" t="s">
        <v>42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2009248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2009248</v>
      </c>
      <c r="O39" s="47">
        <f t="shared" si="9"/>
        <v>238.85496909177365</v>
      </c>
      <c r="P39" s="9"/>
    </row>
    <row r="40" spans="1:16">
      <c r="A40" s="12"/>
      <c r="B40" s="25">
        <v>343.5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2081295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2081295</v>
      </c>
      <c r="O40" s="47">
        <f t="shared" si="9"/>
        <v>247.41975748930099</v>
      </c>
      <c r="P40" s="9"/>
    </row>
    <row r="41" spans="1:16">
      <c r="A41" s="12"/>
      <c r="B41" s="25">
        <v>343.8</v>
      </c>
      <c r="C41" s="20" t="s">
        <v>44</v>
      </c>
      <c r="D41" s="46">
        <v>0</v>
      </c>
      <c r="E41" s="46">
        <v>200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200</v>
      </c>
      <c r="O41" s="47">
        <f t="shared" si="9"/>
        <v>2.3775558725630051E-2</v>
      </c>
      <c r="P41" s="9"/>
    </row>
    <row r="42" spans="1:16">
      <c r="A42" s="12"/>
      <c r="B42" s="25">
        <v>347.2</v>
      </c>
      <c r="C42" s="20" t="s">
        <v>45</v>
      </c>
      <c r="D42" s="46">
        <v>18325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18325</v>
      </c>
      <c r="O42" s="47">
        <f t="shared" si="9"/>
        <v>2.1784355682358534</v>
      </c>
      <c r="P42" s="9"/>
    </row>
    <row r="43" spans="1:16" ht="15.75">
      <c r="A43" s="29" t="s">
        <v>35</v>
      </c>
      <c r="B43" s="30"/>
      <c r="C43" s="31"/>
      <c r="D43" s="32">
        <f t="shared" ref="D43:M43" si="10">SUM(D44:D46)</f>
        <v>54685</v>
      </c>
      <c r="E43" s="32">
        <f t="shared" si="10"/>
        <v>9007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8" si="11">SUM(D43:M43)</f>
        <v>63692</v>
      </c>
      <c r="O43" s="45">
        <f t="shared" si="9"/>
        <v>7.5715644317641466</v>
      </c>
      <c r="P43" s="10"/>
    </row>
    <row r="44" spans="1:16">
      <c r="A44" s="13"/>
      <c r="B44" s="39">
        <v>351.1</v>
      </c>
      <c r="C44" s="21" t="s">
        <v>48</v>
      </c>
      <c r="D44" s="46">
        <v>54685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54685</v>
      </c>
      <c r="O44" s="47">
        <f t="shared" si="9"/>
        <v>6.5008321445553969</v>
      </c>
      <c r="P44" s="9"/>
    </row>
    <row r="45" spans="1:16">
      <c r="A45" s="13"/>
      <c r="B45" s="39">
        <v>351.3</v>
      </c>
      <c r="C45" s="21" t="s">
        <v>50</v>
      </c>
      <c r="D45" s="46">
        <v>0</v>
      </c>
      <c r="E45" s="46">
        <v>6614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6614</v>
      </c>
      <c r="O45" s="47">
        <f t="shared" si="9"/>
        <v>0.78625772705658581</v>
      </c>
      <c r="P45" s="9"/>
    </row>
    <row r="46" spans="1:16">
      <c r="A46" s="13"/>
      <c r="B46" s="39">
        <v>359</v>
      </c>
      <c r="C46" s="21" t="s">
        <v>52</v>
      </c>
      <c r="D46" s="46">
        <v>0</v>
      </c>
      <c r="E46" s="46">
        <v>2393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2393</v>
      </c>
      <c r="O46" s="47">
        <f t="shared" si="9"/>
        <v>0.2844745601521636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SUM(D48:D54)</f>
        <v>111069</v>
      </c>
      <c r="E47" s="32">
        <f t="shared" si="12"/>
        <v>1659</v>
      </c>
      <c r="F47" s="32">
        <f t="shared" si="12"/>
        <v>0</v>
      </c>
      <c r="G47" s="32">
        <f t="shared" si="12"/>
        <v>27976</v>
      </c>
      <c r="H47" s="32">
        <f t="shared" si="12"/>
        <v>0</v>
      </c>
      <c r="I47" s="32">
        <f t="shared" si="12"/>
        <v>87869</v>
      </c>
      <c r="J47" s="32">
        <f t="shared" si="12"/>
        <v>0</v>
      </c>
      <c r="K47" s="32">
        <f t="shared" si="12"/>
        <v>2555608</v>
      </c>
      <c r="L47" s="32">
        <f t="shared" si="12"/>
        <v>0</v>
      </c>
      <c r="M47" s="32">
        <f t="shared" si="12"/>
        <v>0</v>
      </c>
      <c r="N47" s="32">
        <f t="shared" si="11"/>
        <v>2784181</v>
      </c>
      <c r="O47" s="45">
        <f t="shared" si="9"/>
        <v>330.97729434141701</v>
      </c>
      <c r="P47" s="10"/>
    </row>
    <row r="48" spans="1:16">
      <c r="A48" s="12"/>
      <c r="B48" s="25">
        <v>361.1</v>
      </c>
      <c r="C48" s="20" t="s">
        <v>53</v>
      </c>
      <c r="D48" s="46">
        <v>45186</v>
      </c>
      <c r="E48" s="46">
        <v>1659</v>
      </c>
      <c r="F48" s="46">
        <v>0</v>
      </c>
      <c r="G48" s="46">
        <v>27976</v>
      </c>
      <c r="H48" s="46">
        <v>0</v>
      </c>
      <c r="I48" s="46">
        <v>62946</v>
      </c>
      <c r="J48" s="46">
        <v>0</v>
      </c>
      <c r="K48" s="46">
        <v>623296</v>
      </c>
      <c r="L48" s="46">
        <v>0</v>
      </c>
      <c r="M48" s="46">
        <v>0</v>
      </c>
      <c r="N48" s="46">
        <f t="shared" si="11"/>
        <v>761063</v>
      </c>
      <c r="O48" s="47">
        <f t="shared" si="9"/>
        <v>90.473490252020923</v>
      </c>
      <c r="P48" s="9"/>
    </row>
    <row r="49" spans="1:119">
      <c r="A49" s="12"/>
      <c r="B49" s="25">
        <v>361.3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611712</v>
      </c>
      <c r="L49" s="46">
        <v>0</v>
      </c>
      <c r="M49" s="46">
        <v>0</v>
      </c>
      <c r="N49" s="46">
        <f t="shared" ref="N49:N54" si="13">SUM(D49:M49)</f>
        <v>611712</v>
      </c>
      <c r="O49" s="47">
        <f t="shared" si="9"/>
        <v>72.718972895863047</v>
      </c>
      <c r="P49" s="9"/>
    </row>
    <row r="50" spans="1:119">
      <c r="A50" s="12"/>
      <c r="B50" s="25">
        <v>362</v>
      </c>
      <c r="C50" s="20" t="s">
        <v>55</v>
      </c>
      <c r="D50" s="46">
        <v>10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10</v>
      </c>
      <c r="O50" s="47">
        <f t="shared" si="9"/>
        <v>1.1887779362815027E-3</v>
      </c>
      <c r="P50" s="9"/>
    </row>
    <row r="51" spans="1:119">
      <c r="A51" s="12"/>
      <c r="B51" s="25">
        <v>364</v>
      </c>
      <c r="C51" s="20" t="s">
        <v>56</v>
      </c>
      <c r="D51" s="46">
        <v>14426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14426</v>
      </c>
      <c r="O51" s="47">
        <f t="shared" si="9"/>
        <v>1.7149310508796958</v>
      </c>
      <c r="P51" s="9"/>
    </row>
    <row r="52" spans="1:119">
      <c r="A52" s="12"/>
      <c r="B52" s="25">
        <v>366</v>
      </c>
      <c r="C52" s="20" t="s">
        <v>57</v>
      </c>
      <c r="D52" s="46">
        <v>3348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3348</v>
      </c>
      <c r="O52" s="47">
        <f t="shared" si="9"/>
        <v>0.39800285306704708</v>
      </c>
      <c r="P52" s="9"/>
    </row>
    <row r="53" spans="1:119">
      <c r="A53" s="12"/>
      <c r="B53" s="25">
        <v>368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1317978</v>
      </c>
      <c r="L53" s="46">
        <v>0</v>
      </c>
      <c r="M53" s="46">
        <v>0</v>
      </c>
      <c r="N53" s="46">
        <f t="shared" si="13"/>
        <v>1317978</v>
      </c>
      <c r="O53" s="47">
        <f t="shared" si="9"/>
        <v>156.67831669044222</v>
      </c>
      <c r="P53" s="9"/>
    </row>
    <row r="54" spans="1:119">
      <c r="A54" s="12"/>
      <c r="B54" s="25">
        <v>369.9</v>
      </c>
      <c r="C54" s="20" t="s">
        <v>59</v>
      </c>
      <c r="D54" s="46">
        <v>48099</v>
      </c>
      <c r="E54" s="46">
        <v>0</v>
      </c>
      <c r="F54" s="46">
        <v>0</v>
      </c>
      <c r="G54" s="46">
        <v>0</v>
      </c>
      <c r="H54" s="46">
        <v>0</v>
      </c>
      <c r="I54" s="46">
        <v>24923</v>
      </c>
      <c r="J54" s="46">
        <v>0</v>
      </c>
      <c r="K54" s="46">
        <v>2622</v>
      </c>
      <c r="L54" s="46">
        <v>0</v>
      </c>
      <c r="M54" s="46">
        <v>0</v>
      </c>
      <c r="N54" s="46">
        <f t="shared" si="13"/>
        <v>75644</v>
      </c>
      <c r="O54" s="47">
        <f t="shared" si="9"/>
        <v>8.9923918212077982</v>
      </c>
      <c r="P54" s="9"/>
    </row>
    <row r="55" spans="1:119" ht="15.75">
      <c r="A55" s="29" t="s">
        <v>36</v>
      </c>
      <c r="B55" s="30"/>
      <c r="C55" s="31"/>
      <c r="D55" s="32">
        <f t="shared" ref="D55:M55" si="14">SUM(D56:D56)</f>
        <v>1334200</v>
      </c>
      <c r="E55" s="32">
        <f t="shared" si="14"/>
        <v>0</v>
      </c>
      <c r="F55" s="32">
        <f t="shared" si="14"/>
        <v>0</v>
      </c>
      <c r="G55" s="32">
        <f t="shared" si="14"/>
        <v>0</v>
      </c>
      <c r="H55" s="32">
        <f t="shared" si="14"/>
        <v>0</v>
      </c>
      <c r="I55" s="32">
        <f t="shared" si="14"/>
        <v>2753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1336953</v>
      </c>
      <c r="O55" s="45">
        <f t="shared" si="9"/>
        <v>158.93402282453638</v>
      </c>
      <c r="P55" s="9"/>
    </row>
    <row r="56" spans="1:119" ht="15.75" thickBot="1">
      <c r="A56" s="12"/>
      <c r="B56" s="25">
        <v>381</v>
      </c>
      <c r="C56" s="20" t="s">
        <v>60</v>
      </c>
      <c r="D56" s="46">
        <v>1334200</v>
      </c>
      <c r="E56" s="46">
        <v>0</v>
      </c>
      <c r="F56" s="46">
        <v>0</v>
      </c>
      <c r="G56" s="46">
        <v>0</v>
      </c>
      <c r="H56" s="46">
        <v>0</v>
      </c>
      <c r="I56" s="46">
        <v>2753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1336953</v>
      </c>
      <c r="O56" s="47">
        <f t="shared" si="9"/>
        <v>158.93402282453638</v>
      </c>
      <c r="P56" s="9"/>
    </row>
    <row r="57" spans="1:119" ht="16.5" thickBot="1">
      <c r="A57" s="14" t="s">
        <v>46</v>
      </c>
      <c r="B57" s="23"/>
      <c r="C57" s="22"/>
      <c r="D57" s="15">
        <f t="shared" ref="D57:M57" si="15">SUM(D5,D13,D18,D33,D43,D47,D55)</f>
        <v>8023985</v>
      </c>
      <c r="E57" s="15">
        <f t="shared" si="15"/>
        <v>10866</v>
      </c>
      <c r="F57" s="15">
        <f t="shared" si="15"/>
        <v>0</v>
      </c>
      <c r="G57" s="15">
        <f t="shared" si="15"/>
        <v>1771022</v>
      </c>
      <c r="H57" s="15">
        <f t="shared" si="15"/>
        <v>0</v>
      </c>
      <c r="I57" s="15">
        <f t="shared" si="15"/>
        <v>6228725</v>
      </c>
      <c r="J57" s="15">
        <f t="shared" si="15"/>
        <v>0</v>
      </c>
      <c r="K57" s="15">
        <f t="shared" si="15"/>
        <v>2555608</v>
      </c>
      <c r="L57" s="15">
        <f t="shared" si="15"/>
        <v>0</v>
      </c>
      <c r="M57" s="15">
        <f t="shared" si="15"/>
        <v>0</v>
      </c>
      <c r="N57" s="15">
        <f>SUM(D57:M57)</f>
        <v>18590206</v>
      </c>
      <c r="O57" s="38">
        <f t="shared" si="9"/>
        <v>2209.9626723728006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21" t="s">
        <v>76</v>
      </c>
      <c r="M59" s="121"/>
      <c r="N59" s="121"/>
      <c r="O59" s="43">
        <v>8412</v>
      </c>
    </row>
    <row r="60" spans="1:119">
      <c r="A60" s="122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  <row r="61" spans="1:119" ht="15.75" thickBot="1">
      <c r="A61" s="123" t="s">
        <v>77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3"/>
    </row>
  </sheetData>
  <mergeCells count="10">
    <mergeCell ref="A61:O61"/>
    <mergeCell ref="L59:N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47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61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66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4332411</v>
      </c>
      <c r="E5" s="27">
        <f t="shared" si="0"/>
        <v>0</v>
      </c>
      <c r="F5" s="27">
        <f t="shared" si="0"/>
        <v>0</v>
      </c>
      <c r="G5" s="27">
        <f t="shared" si="0"/>
        <v>1519599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5852010</v>
      </c>
      <c r="O5" s="33">
        <f t="shared" ref="O5:O36" si="1">(N5/O$58)</f>
        <v>643.85630982506325</v>
      </c>
      <c r="P5" s="6"/>
    </row>
    <row r="6" spans="1:133">
      <c r="A6" s="12"/>
      <c r="B6" s="25">
        <v>311</v>
      </c>
      <c r="C6" s="20" t="s">
        <v>2</v>
      </c>
      <c r="D6" s="46">
        <v>3082066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3082066</v>
      </c>
      <c r="O6" s="47">
        <f t="shared" si="1"/>
        <v>339.09847067884255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337075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337075</v>
      </c>
      <c r="O7" s="47">
        <f t="shared" si="1"/>
        <v>37.086038067994281</v>
      </c>
      <c r="P7" s="9"/>
    </row>
    <row r="8" spans="1:133">
      <c r="A8" s="12"/>
      <c r="B8" s="25">
        <v>312.51</v>
      </c>
      <c r="C8" s="20" t="s">
        <v>68</v>
      </c>
      <c r="D8" s="46">
        <v>116578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116578</v>
      </c>
      <c r="O8" s="47">
        <f t="shared" si="1"/>
        <v>12.826273517438661</v>
      </c>
      <c r="P8" s="9"/>
    </row>
    <row r="9" spans="1:133">
      <c r="A9" s="12"/>
      <c r="B9" s="25">
        <v>312.52</v>
      </c>
      <c r="C9" s="20" t="s">
        <v>69</v>
      </c>
      <c r="D9" s="46">
        <v>184974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184974</v>
      </c>
      <c r="O9" s="47">
        <f t="shared" si="1"/>
        <v>20.351413796897347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1182524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1182524</v>
      </c>
      <c r="O10" s="47">
        <f t="shared" si="1"/>
        <v>130.10496204202883</v>
      </c>
      <c r="P10" s="9"/>
    </row>
    <row r="11" spans="1:133">
      <c r="A11" s="12"/>
      <c r="B11" s="25">
        <v>315</v>
      </c>
      <c r="C11" s="20" t="s">
        <v>12</v>
      </c>
      <c r="D11" s="46">
        <v>884008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884008</v>
      </c>
      <c r="O11" s="47">
        <f t="shared" si="1"/>
        <v>97.261304874023551</v>
      </c>
      <c r="P11" s="9"/>
    </row>
    <row r="12" spans="1:133">
      <c r="A12" s="12"/>
      <c r="B12" s="25">
        <v>316</v>
      </c>
      <c r="C12" s="20" t="s">
        <v>13</v>
      </c>
      <c r="D12" s="46">
        <v>64785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64785</v>
      </c>
      <c r="O12" s="47">
        <f t="shared" si="1"/>
        <v>7.1278468478380459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SUM(D14:D16)</f>
        <v>952146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952146</v>
      </c>
      <c r="O13" s="45">
        <f t="shared" si="1"/>
        <v>104.75805919243041</v>
      </c>
      <c r="P13" s="10"/>
    </row>
    <row r="14" spans="1:133">
      <c r="A14" s="12"/>
      <c r="B14" s="25">
        <v>322</v>
      </c>
      <c r="C14" s="20" t="s">
        <v>0</v>
      </c>
      <c r="D14" s="46">
        <v>43306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43306</v>
      </c>
      <c r="O14" s="47">
        <f t="shared" si="1"/>
        <v>4.7646605787215313</v>
      </c>
      <c r="P14" s="9"/>
    </row>
    <row r="15" spans="1:133">
      <c r="A15" s="12"/>
      <c r="B15" s="25">
        <v>323.39999999999998</v>
      </c>
      <c r="C15" s="20" t="s">
        <v>15</v>
      </c>
      <c r="D15" s="46">
        <v>875879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875879</v>
      </c>
      <c r="O15" s="47">
        <f t="shared" si="1"/>
        <v>96.366927054681483</v>
      </c>
      <c r="P15" s="9"/>
    </row>
    <row r="16" spans="1:133">
      <c r="A16" s="12"/>
      <c r="B16" s="25">
        <v>329</v>
      </c>
      <c r="C16" s="20" t="s">
        <v>16</v>
      </c>
      <c r="D16" s="46">
        <v>32961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32961</v>
      </c>
      <c r="O16" s="47">
        <f t="shared" si="1"/>
        <v>3.6264715590273959</v>
      </c>
      <c r="P16" s="9"/>
    </row>
    <row r="17" spans="1:16" ht="15.75">
      <c r="A17" s="29" t="s">
        <v>18</v>
      </c>
      <c r="B17" s="30"/>
      <c r="C17" s="31"/>
      <c r="D17" s="32">
        <f t="shared" ref="D17:M17" si="4">SUM(D18:D29)</f>
        <v>1039860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-40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1039820</v>
      </c>
      <c r="O17" s="45">
        <f t="shared" si="1"/>
        <v>114.40422488722632</v>
      </c>
      <c r="P17" s="10"/>
    </row>
    <row r="18" spans="1:16">
      <c r="A18" s="12"/>
      <c r="B18" s="25">
        <v>331.2</v>
      </c>
      <c r="C18" s="20" t="s">
        <v>17</v>
      </c>
      <c r="D18" s="46">
        <v>46087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8" si="5">SUM(D18:M18)</f>
        <v>46087</v>
      </c>
      <c r="O18" s="47">
        <f t="shared" si="1"/>
        <v>5.0706348333149958</v>
      </c>
      <c r="P18" s="9"/>
    </row>
    <row r="19" spans="1:16">
      <c r="A19" s="12"/>
      <c r="B19" s="25">
        <v>331.5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-40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-40</v>
      </c>
      <c r="O19" s="47">
        <f t="shared" si="1"/>
        <v>-4.4009241940807572E-3</v>
      </c>
      <c r="P19" s="9"/>
    </row>
    <row r="20" spans="1:16">
      <c r="A20" s="12"/>
      <c r="B20" s="25">
        <v>334.1</v>
      </c>
      <c r="C20" s="20" t="s">
        <v>20</v>
      </c>
      <c r="D20" s="46">
        <v>12040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12040</v>
      </c>
      <c r="O20" s="47">
        <f t="shared" si="1"/>
        <v>1.3246781824183078</v>
      </c>
      <c r="P20" s="9"/>
    </row>
    <row r="21" spans="1:16">
      <c r="A21" s="12"/>
      <c r="B21" s="25">
        <v>334.2</v>
      </c>
      <c r="C21" s="20" t="s">
        <v>21</v>
      </c>
      <c r="D21" s="46">
        <v>3615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3615</v>
      </c>
      <c r="O21" s="47">
        <f t="shared" si="1"/>
        <v>0.39773352404004841</v>
      </c>
      <c r="P21" s="9"/>
    </row>
    <row r="22" spans="1:16">
      <c r="A22" s="12"/>
      <c r="B22" s="25">
        <v>335.12</v>
      </c>
      <c r="C22" s="20" t="s">
        <v>22</v>
      </c>
      <c r="D22" s="46">
        <v>342356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342356</v>
      </c>
      <c r="O22" s="47">
        <f t="shared" si="1"/>
        <v>37.667070084717793</v>
      </c>
      <c r="P22" s="9"/>
    </row>
    <row r="23" spans="1:16">
      <c r="A23" s="12"/>
      <c r="B23" s="25">
        <v>335.14</v>
      </c>
      <c r="C23" s="20" t="s">
        <v>23</v>
      </c>
      <c r="D23" s="46">
        <v>1631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1631</v>
      </c>
      <c r="O23" s="47">
        <f t="shared" si="1"/>
        <v>0.17944768401364286</v>
      </c>
      <c r="P23" s="9"/>
    </row>
    <row r="24" spans="1:16">
      <c r="A24" s="12"/>
      <c r="B24" s="25">
        <v>335.15</v>
      </c>
      <c r="C24" s="20" t="s">
        <v>24</v>
      </c>
      <c r="D24" s="46">
        <v>28338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28338</v>
      </c>
      <c r="O24" s="47">
        <f t="shared" si="1"/>
        <v>3.1178347452965123</v>
      </c>
      <c r="P24" s="9"/>
    </row>
    <row r="25" spans="1:16">
      <c r="A25" s="12"/>
      <c r="B25" s="25">
        <v>335.17</v>
      </c>
      <c r="C25" s="20" t="s">
        <v>25</v>
      </c>
      <c r="D25" s="46">
        <v>94977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94977</v>
      </c>
      <c r="O25" s="47">
        <f t="shared" si="1"/>
        <v>10.449664429530202</v>
      </c>
      <c r="P25" s="9"/>
    </row>
    <row r="26" spans="1:16">
      <c r="A26" s="12"/>
      <c r="B26" s="25">
        <v>335.18</v>
      </c>
      <c r="C26" s="20" t="s">
        <v>26</v>
      </c>
      <c r="D26" s="46">
        <v>420734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420734</v>
      </c>
      <c r="O26" s="47">
        <f t="shared" si="1"/>
        <v>46.29046099680933</v>
      </c>
      <c r="P26" s="9"/>
    </row>
    <row r="27" spans="1:16">
      <c r="A27" s="12"/>
      <c r="B27" s="25">
        <v>335.21</v>
      </c>
      <c r="C27" s="20" t="s">
        <v>27</v>
      </c>
      <c r="D27" s="46">
        <v>5160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5160</v>
      </c>
      <c r="O27" s="47">
        <f t="shared" si="1"/>
        <v>0.5677192210364177</v>
      </c>
      <c r="P27" s="9"/>
    </row>
    <row r="28" spans="1:16">
      <c r="A28" s="12"/>
      <c r="B28" s="25">
        <v>335.49</v>
      </c>
      <c r="C28" s="20" t="s">
        <v>28</v>
      </c>
      <c r="D28" s="46">
        <v>82422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82422</v>
      </c>
      <c r="O28" s="47">
        <f t="shared" si="1"/>
        <v>9.0683243481131033</v>
      </c>
      <c r="P28" s="9"/>
    </row>
    <row r="29" spans="1:16">
      <c r="A29" s="12"/>
      <c r="B29" s="25">
        <v>337.1</v>
      </c>
      <c r="C29" s="20" t="s">
        <v>29</v>
      </c>
      <c r="D29" s="46">
        <v>2500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2500</v>
      </c>
      <c r="O29" s="47">
        <f t="shared" si="1"/>
        <v>0.27505776213004729</v>
      </c>
      <c r="P29" s="9"/>
    </row>
    <row r="30" spans="1:16" ht="15.75">
      <c r="A30" s="29" t="s">
        <v>34</v>
      </c>
      <c r="B30" s="30"/>
      <c r="C30" s="31"/>
      <c r="D30" s="32">
        <f t="shared" ref="D30:M30" si="6">SUM(D31:D39)</f>
        <v>501379</v>
      </c>
      <c r="E30" s="32">
        <f t="shared" si="6"/>
        <v>350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5710800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>SUM(D30:M30)</f>
        <v>6212529</v>
      </c>
      <c r="O30" s="45">
        <f t="shared" si="1"/>
        <v>683.52172956320828</v>
      </c>
      <c r="P30" s="10"/>
    </row>
    <row r="31" spans="1:16">
      <c r="A31" s="12"/>
      <c r="B31" s="25">
        <v>341.2</v>
      </c>
      <c r="C31" s="20" t="s">
        <v>37</v>
      </c>
      <c r="D31" s="46">
        <v>3359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3359</v>
      </c>
      <c r="O31" s="47">
        <f t="shared" si="1"/>
        <v>0.36956760919793158</v>
      </c>
      <c r="P31" s="9"/>
    </row>
    <row r="32" spans="1:16">
      <c r="A32" s="12"/>
      <c r="B32" s="25">
        <v>341.3</v>
      </c>
      <c r="C32" s="20" t="s">
        <v>38</v>
      </c>
      <c r="D32" s="46">
        <v>480000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7">SUM(D32:M32)</f>
        <v>480000</v>
      </c>
      <c r="O32" s="47">
        <f t="shared" si="1"/>
        <v>52.811090328969087</v>
      </c>
      <c r="P32" s="9"/>
    </row>
    <row r="33" spans="1:16">
      <c r="A33" s="12"/>
      <c r="B33" s="25">
        <v>341.9</v>
      </c>
      <c r="C33" s="20" t="s">
        <v>39</v>
      </c>
      <c r="D33" s="46">
        <v>510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510</v>
      </c>
      <c r="O33" s="47">
        <f t="shared" si="1"/>
        <v>5.611178347452965E-2</v>
      </c>
      <c r="P33" s="9"/>
    </row>
    <row r="34" spans="1:16">
      <c r="A34" s="12"/>
      <c r="B34" s="25">
        <v>342.5</v>
      </c>
      <c r="C34" s="20" t="s">
        <v>40</v>
      </c>
      <c r="D34" s="46">
        <v>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35</v>
      </c>
      <c r="O34" s="47">
        <f t="shared" si="1"/>
        <v>3.8508086698206623E-3</v>
      </c>
      <c r="P34" s="9"/>
    </row>
    <row r="35" spans="1:16">
      <c r="A35" s="12"/>
      <c r="B35" s="25">
        <v>343.3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1495347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1495347</v>
      </c>
      <c r="O35" s="47">
        <f t="shared" si="1"/>
        <v>164.52271977115194</v>
      </c>
      <c r="P35" s="9"/>
    </row>
    <row r="36" spans="1:16">
      <c r="A36" s="12"/>
      <c r="B36" s="25">
        <v>343.4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2015826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2015826</v>
      </c>
      <c r="O36" s="47">
        <f t="shared" si="1"/>
        <v>221.78743536142591</v>
      </c>
      <c r="P36" s="9"/>
    </row>
    <row r="37" spans="1:16">
      <c r="A37" s="12"/>
      <c r="B37" s="25">
        <v>343.5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2199627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2199627</v>
      </c>
      <c r="O37" s="47">
        <f t="shared" ref="O37:O56" si="8">(N37/O$58)</f>
        <v>242.00979205633183</v>
      </c>
      <c r="P37" s="9"/>
    </row>
    <row r="38" spans="1:16">
      <c r="A38" s="12"/>
      <c r="B38" s="25">
        <v>343.8</v>
      </c>
      <c r="C38" s="20" t="s">
        <v>44</v>
      </c>
      <c r="D38" s="46">
        <v>0</v>
      </c>
      <c r="E38" s="46">
        <v>350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350</v>
      </c>
      <c r="O38" s="47">
        <f t="shared" si="8"/>
        <v>3.8508086698206621E-2</v>
      </c>
      <c r="P38" s="9"/>
    </row>
    <row r="39" spans="1:16">
      <c r="A39" s="12"/>
      <c r="B39" s="25">
        <v>347.2</v>
      </c>
      <c r="C39" s="20" t="s">
        <v>45</v>
      </c>
      <c r="D39" s="46">
        <v>17475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17475</v>
      </c>
      <c r="O39" s="47">
        <f t="shared" si="8"/>
        <v>1.9226537572890308</v>
      </c>
      <c r="P39" s="9"/>
    </row>
    <row r="40" spans="1:16" ht="15.75">
      <c r="A40" s="29" t="s">
        <v>35</v>
      </c>
      <c r="B40" s="30"/>
      <c r="C40" s="31"/>
      <c r="D40" s="32">
        <f t="shared" ref="D40:M40" si="9">SUM(D41:D45)</f>
        <v>71044</v>
      </c>
      <c r="E40" s="32">
        <f t="shared" si="9"/>
        <v>11398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47" si="10">SUM(D40:M40)</f>
        <v>82442</v>
      </c>
      <c r="O40" s="45">
        <f t="shared" si="8"/>
        <v>9.070524810210145</v>
      </c>
      <c r="P40" s="10"/>
    </row>
    <row r="41" spans="1:16">
      <c r="A41" s="13"/>
      <c r="B41" s="39">
        <v>351.1</v>
      </c>
      <c r="C41" s="21" t="s">
        <v>48</v>
      </c>
      <c r="D41" s="46">
        <v>70999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70999</v>
      </c>
      <c r="O41" s="47">
        <f t="shared" si="8"/>
        <v>7.8115304213884915</v>
      </c>
      <c r="P41" s="9"/>
    </row>
    <row r="42" spans="1:16">
      <c r="A42" s="13"/>
      <c r="B42" s="39">
        <v>351.2</v>
      </c>
      <c r="C42" s="21" t="s">
        <v>49</v>
      </c>
      <c r="D42" s="46">
        <v>0</v>
      </c>
      <c r="E42" s="46">
        <v>1500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1500</v>
      </c>
      <c r="O42" s="47">
        <f t="shared" si="8"/>
        <v>0.16503465727802838</v>
      </c>
      <c r="P42" s="9"/>
    </row>
    <row r="43" spans="1:16">
      <c r="A43" s="13"/>
      <c r="B43" s="39">
        <v>351.3</v>
      </c>
      <c r="C43" s="21" t="s">
        <v>50</v>
      </c>
      <c r="D43" s="46">
        <v>0</v>
      </c>
      <c r="E43" s="46">
        <v>7708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7708</v>
      </c>
      <c r="O43" s="47">
        <f t="shared" si="8"/>
        <v>0.8480580921993619</v>
      </c>
      <c r="P43" s="9"/>
    </row>
    <row r="44" spans="1:16">
      <c r="A44" s="13"/>
      <c r="B44" s="39">
        <v>354</v>
      </c>
      <c r="C44" s="21" t="s">
        <v>51</v>
      </c>
      <c r="D44" s="46">
        <v>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45</v>
      </c>
      <c r="O44" s="47">
        <f t="shared" si="8"/>
        <v>4.9510397183408512E-3</v>
      </c>
      <c r="P44" s="9"/>
    </row>
    <row r="45" spans="1:16">
      <c r="A45" s="13"/>
      <c r="B45" s="39">
        <v>359</v>
      </c>
      <c r="C45" s="21" t="s">
        <v>52</v>
      </c>
      <c r="D45" s="46">
        <v>0</v>
      </c>
      <c r="E45" s="46">
        <v>2190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2190</v>
      </c>
      <c r="O45" s="47">
        <f t="shared" si="8"/>
        <v>0.24095059962592144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SUM(D47:D53)</f>
        <v>264889</v>
      </c>
      <c r="E46" s="32">
        <f t="shared" si="11"/>
        <v>2737</v>
      </c>
      <c r="F46" s="32">
        <f t="shared" si="11"/>
        <v>0</v>
      </c>
      <c r="G46" s="32">
        <f t="shared" si="11"/>
        <v>67593</v>
      </c>
      <c r="H46" s="32">
        <f t="shared" si="11"/>
        <v>0</v>
      </c>
      <c r="I46" s="32">
        <f t="shared" si="11"/>
        <v>155609</v>
      </c>
      <c r="J46" s="32">
        <f t="shared" si="11"/>
        <v>0</v>
      </c>
      <c r="K46" s="32">
        <f t="shared" si="11"/>
        <v>1509925</v>
      </c>
      <c r="L46" s="32">
        <f t="shared" si="11"/>
        <v>0</v>
      </c>
      <c r="M46" s="32">
        <f t="shared" si="11"/>
        <v>0</v>
      </c>
      <c r="N46" s="32">
        <f t="shared" si="10"/>
        <v>2000753</v>
      </c>
      <c r="O46" s="45">
        <f t="shared" si="8"/>
        <v>220.12905710199141</v>
      </c>
      <c r="P46" s="10"/>
    </row>
    <row r="47" spans="1:16">
      <c r="A47" s="12"/>
      <c r="B47" s="25">
        <v>361.1</v>
      </c>
      <c r="C47" s="20" t="s">
        <v>53</v>
      </c>
      <c r="D47" s="46">
        <v>85072</v>
      </c>
      <c r="E47" s="46">
        <v>2637</v>
      </c>
      <c r="F47" s="46">
        <v>0</v>
      </c>
      <c r="G47" s="46">
        <v>59570</v>
      </c>
      <c r="H47" s="46">
        <v>0</v>
      </c>
      <c r="I47" s="46">
        <v>122241</v>
      </c>
      <c r="J47" s="46">
        <v>0</v>
      </c>
      <c r="K47" s="46">
        <v>631847</v>
      </c>
      <c r="L47" s="46">
        <v>0</v>
      </c>
      <c r="M47" s="46">
        <v>0</v>
      </c>
      <c r="N47" s="46">
        <f t="shared" si="10"/>
        <v>901367</v>
      </c>
      <c r="O47" s="47">
        <f t="shared" si="8"/>
        <v>99.171195951149741</v>
      </c>
      <c r="P47" s="9"/>
    </row>
    <row r="48" spans="1:16">
      <c r="A48" s="12"/>
      <c r="B48" s="25">
        <v>361.3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-243437</v>
      </c>
      <c r="L48" s="46">
        <v>0</v>
      </c>
      <c r="M48" s="46">
        <v>0</v>
      </c>
      <c r="N48" s="46">
        <f t="shared" ref="N48:N53" si="12">SUM(D48:M48)</f>
        <v>-243437</v>
      </c>
      <c r="O48" s="47">
        <f t="shared" si="8"/>
        <v>-26.783694575860931</v>
      </c>
      <c r="P48" s="9"/>
    </row>
    <row r="49" spans="1:119">
      <c r="A49" s="12"/>
      <c r="B49" s="25">
        <v>362</v>
      </c>
      <c r="C49" s="20" t="s">
        <v>55</v>
      </c>
      <c r="D49" s="46">
        <v>10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10</v>
      </c>
      <c r="O49" s="47">
        <f t="shared" si="8"/>
        <v>1.1002310485201893E-3</v>
      </c>
      <c r="P49" s="9"/>
    </row>
    <row r="50" spans="1:119">
      <c r="A50" s="12"/>
      <c r="B50" s="25">
        <v>364</v>
      </c>
      <c r="C50" s="20" t="s">
        <v>56</v>
      </c>
      <c r="D50" s="46">
        <v>88993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88993</v>
      </c>
      <c r="O50" s="47">
        <f t="shared" si="8"/>
        <v>9.7912861700957201</v>
      </c>
      <c r="P50" s="9"/>
    </row>
    <row r="51" spans="1:119">
      <c r="A51" s="12"/>
      <c r="B51" s="25">
        <v>366</v>
      </c>
      <c r="C51" s="20" t="s">
        <v>57</v>
      </c>
      <c r="D51" s="46">
        <v>11420</v>
      </c>
      <c r="E51" s="46">
        <v>0</v>
      </c>
      <c r="F51" s="46">
        <v>0</v>
      </c>
      <c r="G51" s="46">
        <v>8023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19443</v>
      </c>
      <c r="O51" s="47">
        <f t="shared" si="8"/>
        <v>2.1391792276378041</v>
      </c>
      <c r="P51" s="9"/>
    </row>
    <row r="52" spans="1:119">
      <c r="A52" s="12"/>
      <c r="B52" s="25">
        <v>368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1118265</v>
      </c>
      <c r="L52" s="46">
        <v>0</v>
      </c>
      <c r="M52" s="46">
        <v>0</v>
      </c>
      <c r="N52" s="46">
        <f t="shared" si="12"/>
        <v>1118265</v>
      </c>
      <c r="O52" s="47">
        <f t="shared" si="8"/>
        <v>123.03498734734295</v>
      </c>
      <c r="P52" s="9"/>
    </row>
    <row r="53" spans="1:119">
      <c r="A53" s="12"/>
      <c r="B53" s="25">
        <v>369.9</v>
      </c>
      <c r="C53" s="20" t="s">
        <v>59</v>
      </c>
      <c r="D53" s="46">
        <v>79394</v>
      </c>
      <c r="E53" s="46">
        <v>100</v>
      </c>
      <c r="F53" s="46">
        <v>0</v>
      </c>
      <c r="G53" s="46">
        <v>0</v>
      </c>
      <c r="H53" s="46">
        <v>0</v>
      </c>
      <c r="I53" s="46">
        <v>33368</v>
      </c>
      <c r="J53" s="46">
        <v>0</v>
      </c>
      <c r="K53" s="46">
        <v>3250</v>
      </c>
      <c r="L53" s="46">
        <v>0</v>
      </c>
      <c r="M53" s="46">
        <v>0</v>
      </c>
      <c r="N53" s="46">
        <f t="shared" si="12"/>
        <v>116112</v>
      </c>
      <c r="O53" s="47">
        <f t="shared" si="8"/>
        <v>12.775002750577622</v>
      </c>
      <c r="P53" s="9"/>
    </row>
    <row r="54" spans="1:119" ht="15.75">
      <c r="A54" s="29" t="s">
        <v>36</v>
      </c>
      <c r="B54" s="30"/>
      <c r="C54" s="31"/>
      <c r="D54" s="32">
        <f t="shared" ref="D54:M54" si="13">SUM(D55:D55)</f>
        <v>796986</v>
      </c>
      <c r="E54" s="32">
        <f t="shared" si="13"/>
        <v>0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350000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1146986</v>
      </c>
      <c r="O54" s="45">
        <f t="shared" si="8"/>
        <v>126.19496094179777</v>
      </c>
      <c r="P54" s="9"/>
    </row>
    <row r="55" spans="1:119" ht="15.75" thickBot="1">
      <c r="A55" s="12"/>
      <c r="B55" s="25">
        <v>381</v>
      </c>
      <c r="C55" s="20" t="s">
        <v>60</v>
      </c>
      <c r="D55" s="46">
        <v>796986</v>
      </c>
      <c r="E55" s="46">
        <v>0</v>
      </c>
      <c r="F55" s="46">
        <v>0</v>
      </c>
      <c r="G55" s="46">
        <v>0</v>
      </c>
      <c r="H55" s="46">
        <v>0</v>
      </c>
      <c r="I55" s="46">
        <v>350000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1146986</v>
      </c>
      <c r="O55" s="47">
        <f t="shared" si="8"/>
        <v>126.19496094179777</v>
      </c>
      <c r="P55" s="9"/>
    </row>
    <row r="56" spans="1:119" ht="16.5" thickBot="1">
      <c r="A56" s="14" t="s">
        <v>46</v>
      </c>
      <c r="B56" s="23"/>
      <c r="C56" s="22"/>
      <c r="D56" s="15">
        <f t="shared" ref="D56:M56" si="14">SUM(D5,D13,D17,D30,D40,D46,D54)</f>
        <v>7958715</v>
      </c>
      <c r="E56" s="15">
        <f t="shared" si="14"/>
        <v>14485</v>
      </c>
      <c r="F56" s="15">
        <f t="shared" si="14"/>
        <v>0</v>
      </c>
      <c r="G56" s="15">
        <f t="shared" si="14"/>
        <v>1587192</v>
      </c>
      <c r="H56" s="15">
        <f t="shared" si="14"/>
        <v>0</v>
      </c>
      <c r="I56" s="15">
        <f t="shared" si="14"/>
        <v>6216369</v>
      </c>
      <c r="J56" s="15">
        <f t="shared" si="14"/>
        <v>0</v>
      </c>
      <c r="K56" s="15">
        <f t="shared" si="14"/>
        <v>1509925</v>
      </c>
      <c r="L56" s="15">
        <f t="shared" si="14"/>
        <v>0</v>
      </c>
      <c r="M56" s="15">
        <f t="shared" si="14"/>
        <v>0</v>
      </c>
      <c r="N56" s="15">
        <f>SUM(D56:M56)</f>
        <v>17286686</v>
      </c>
      <c r="O56" s="38">
        <f t="shared" si="8"/>
        <v>1901.9348663219275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21" t="s">
        <v>67</v>
      </c>
      <c r="M58" s="121"/>
      <c r="N58" s="121"/>
      <c r="O58" s="43">
        <v>9089</v>
      </c>
    </row>
    <row r="59" spans="1:119">
      <c r="A59" s="122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  <row r="60" spans="1:119" ht="15.75" thickBot="1">
      <c r="A60" s="123" t="s">
        <v>77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3"/>
    </row>
  </sheetData>
  <mergeCells count="10">
    <mergeCell ref="A60:O60"/>
    <mergeCell ref="A59:O59"/>
    <mergeCell ref="L58:N5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61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66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3600354</v>
      </c>
      <c r="E5" s="27">
        <f t="shared" si="0"/>
        <v>396072</v>
      </c>
      <c r="F5" s="27">
        <f t="shared" si="0"/>
        <v>0</v>
      </c>
      <c r="G5" s="27">
        <f t="shared" si="0"/>
        <v>1603582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5600008</v>
      </c>
      <c r="O5" s="33">
        <f t="shared" ref="O5:O36" si="2">(N5/O$61)</f>
        <v>616.40154100165103</v>
      </c>
      <c r="P5" s="6"/>
    </row>
    <row r="6" spans="1:133">
      <c r="A6" s="12"/>
      <c r="B6" s="25">
        <v>311</v>
      </c>
      <c r="C6" s="20" t="s">
        <v>2</v>
      </c>
      <c r="D6" s="46">
        <v>2793951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2793951</v>
      </c>
      <c r="O6" s="47">
        <f t="shared" si="2"/>
        <v>307.53450742982938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0</v>
      </c>
      <c r="F7" s="46">
        <v>0</v>
      </c>
      <c r="G7" s="46">
        <v>322582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322582</v>
      </c>
      <c r="O7" s="47">
        <f t="shared" si="2"/>
        <v>35.507099614749585</v>
      </c>
      <c r="P7" s="9"/>
    </row>
    <row r="8" spans="1:133">
      <c r="A8" s="12"/>
      <c r="B8" s="25">
        <v>312.51</v>
      </c>
      <c r="C8" s="20" t="s">
        <v>68</v>
      </c>
      <c r="D8" s="46">
        <v>0</v>
      </c>
      <c r="E8" s="46">
        <v>160412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160412</v>
      </c>
      <c r="O8" s="47">
        <f t="shared" si="2"/>
        <v>17.656796917996697</v>
      </c>
      <c r="P8" s="9"/>
    </row>
    <row r="9" spans="1:133">
      <c r="A9" s="12"/>
      <c r="B9" s="25">
        <v>312.52</v>
      </c>
      <c r="C9" s="20" t="s">
        <v>69</v>
      </c>
      <c r="D9" s="46">
        <v>0</v>
      </c>
      <c r="E9" s="46">
        <v>235660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235660</v>
      </c>
      <c r="O9" s="47">
        <f t="shared" si="2"/>
        <v>25.939460649422124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1281000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1281000</v>
      </c>
      <c r="O10" s="47">
        <f t="shared" si="2"/>
        <v>141.00165107319756</v>
      </c>
      <c r="P10" s="9"/>
    </row>
    <row r="11" spans="1:133">
      <c r="A11" s="12"/>
      <c r="B11" s="25">
        <v>315</v>
      </c>
      <c r="C11" s="20" t="s">
        <v>12</v>
      </c>
      <c r="D11" s="46">
        <v>806403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806403</v>
      </c>
      <c r="O11" s="47">
        <f t="shared" si="2"/>
        <v>88.762025316455691</v>
      </c>
      <c r="P11" s="9"/>
    </row>
    <row r="12" spans="1:133" ht="15.75">
      <c r="A12" s="29" t="s">
        <v>92</v>
      </c>
      <c r="B12" s="30"/>
      <c r="C12" s="31"/>
      <c r="D12" s="32">
        <f t="shared" ref="D12:M12" si="3">SUM(D13:D16)</f>
        <v>868359</v>
      </c>
      <c r="E12" s="32">
        <f t="shared" si="3"/>
        <v>425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868784</v>
      </c>
      <c r="O12" s="45">
        <f t="shared" si="2"/>
        <v>95.628398458998348</v>
      </c>
      <c r="P12" s="10"/>
    </row>
    <row r="13" spans="1:133">
      <c r="A13" s="12"/>
      <c r="B13" s="25">
        <v>322</v>
      </c>
      <c r="C13" s="20" t="s">
        <v>0</v>
      </c>
      <c r="D13" s="46">
        <v>35217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35217</v>
      </c>
      <c r="O13" s="47">
        <f t="shared" si="2"/>
        <v>3.8763896532746287</v>
      </c>
      <c r="P13" s="9"/>
    </row>
    <row r="14" spans="1:133">
      <c r="A14" s="12"/>
      <c r="B14" s="25">
        <v>323.10000000000002</v>
      </c>
      <c r="C14" s="20" t="s">
        <v>73</v>
      </c>
      <c r="D14" s="46">
        <v>735938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735938</v>
      </c>
      <c r="O14" s="47">
        <f t="shared" si="2"/>
        <v>81.005833791964776</v>
      </c>
      <c r="P14" s="9"/>
    </row>
    <row r="15" spans="1:133">
      <c r="A15" s="12"/>
      <c r="B15" s="25">
        <v>323.39999999999998</v>
      </c>
      <c r="C15" s="20" t="s">
        <v>15</v>
      </c>
      <c r="D15" s="46">
        <v>3106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3106</v>
      </c>
      <c r="O15" s="47">
        <f t="shared" si="2"/>
        <v>0.34188222344523939</v>
      </c>
      <c r="P15" s="9"/>
    </row>
    <row r="16" spans="1:133">
      <c r="A16" s="12"/>
      <c r="B16" s="25">
        <v>329</v>
      </c>
      <c r="C16" s="20" t="s">
        <v>93</v>
      </c>
      <c r="D16" s="46">
        <v>94098</v>
      </c>
      <c r="E16" s="46">
        <v>425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94523</v>
      </c>
      <c r="O16" s="47">
        <f t="shared" si="2"/>
        <v>10.404292790313704</v>
      </c>
      <c r="P16" s="9"/>
    </row>
    <row r="17" spans="1:16" ht="15.75">
      <c r="A17" s="29" t="s">
        <v>18</v>
      </c>
      <c r="B17" s="30"/>
      <c r="C17" s="31"/>
      <c r="D17" s="32">
        <f t="shared" ref="D17:M17" si="4">SUM(D18:D31)</f>
        <v>1028884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1010464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2039348</v>
      </c>
      <c r="O17" s="45">
        <f t="shared" si="2"/>
        <v>224.47418822234454</v>
      </c>
      <c r="P17" s="10"/>
    </row>
    <row r="18" spans="1:16">
      <c r="A18" s="12"/>
      <c r="B18" s="25">
        <v>331.2</v>
      </c>
      <c r="C18" s="20" t="s">
        <v>17</v>
      </c>
      <c r="D18" s="46">
        <v>2690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9" si="5">SUM(D18:M18)</f>
        <v>2690</v>
      </c>
      <c r="O18" s="47">
        <f t="shared" si="2"/>
        <v>0.29609246009906437</v>
      </c>
      <c r="P18" s="9"/>
    </row>
    <row r="19" spans="1:16">
      <c r="A19" s="12"/>
      <c r="B19" s="25">
        <v>331.5</v>
      </c>
      <c r="C19" s="20" t="s">
        <v>19</v>
      </c>
      <c r="D19" s="46">
        <v>44478</v>
      </c>
      <c r="E19" s="46">
        <v>0</v>
      </c>
      <c r="F19" s="46">
        <v>0</v>
      </c>
      <c r="G19" s="46">
        <v>0</v>
      </c>
      <c r="H19" s="46">
        <v>0</v>
      </c>
      <c r="I19" s="46">
        <v>86300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130778</v>
      </c>
      <c r="O19" s="47">
        <f t="shared" si="2"/>
        <v>14.39493670886076</v>
      </c>
      <c r="P19" s="9"/>
    </row>
    <row r="20" spans="1:16">
      <c r="A20" s="12"/>
      <c r="B20" s="25">
        <v>334.1</v>
      </c>
      <c r="C20" s="20" t="s">
        <v>20</v>
      </c>
      <c r="D20" s="46">
        <v>9000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9000</v>
      </c>
      <c r="O20" s="47">
        <f t="shared" si="2"/>
        <v>0.99064391854705558</v>
      </c>
      <c r="P20" s="9"/>
    </row>
    <row r="21" spans="1:16">
      <c r="A21" s="12"/>
      <c r="B21" s="25">
        <v>334.2</v>
      </c>
      <c r="C21" s="20" t="s">
        <v>21</v>
      </c>
      <c r="D21" s="46">
        <v>76384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76384</v>
      </c>
      <c r="O21" s="47">
        <f t="shared" si="2"/>
        <v>8.4077050082553662</v>
      </c>
      <c r="P21" s="9"/>
    </row>
    <row r="22" spans="1:16">
      <c r="A22" s="12"/>
      <c r="B22" s="25">
        <v>334.35</v>
      </c>
      <c r="C22" s="20" t="s">
        <v>74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924164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924164</v>
      </c>
      <c r="O22" s="47">
        <f t="shared" si="2"/>
        <v>101.7241607044579</v>
      </c>
      <c r="P22" s="9"/>
    </row>
    <row r="23" spans="1:16">
      <c r="A23" s="12"/>
      <c r="B23" s="25">
        <v>335.12</v>
      </c>
      <c r="C23" s="20" t="s">
        <v>22</v>
      </c>
      <c r="D23" s="46">
        <v>348082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348082</v>
      </c>
      <c r="O23" s="47">
        <f t="shared" si="2"/>
        <v>38.313924050632913</v>
      </c>
      <c r="P23" s="9"/>
    </row>
    <row r="24" spans="1:16">
      <c r="A24" s="12"/>
      <c r="B24" s="25">
        <v>335.14</v>
      </c>
      <c r="C24" s="20" t="s">
        <v>23</v>
      </c>
      <c r="D24" s="46">
        <v>2216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2216</v>
      </c>
      <c r="O24" s="47">
        <f t="shared" si="2"/>
        <v>0.24391854705558613</v>
      </c>
      <c r="P24" s="9"/>
    </row>
    <row r="25" spans="1:16">
      <c r="A25" s="12"/>
      <c r="B25" s="25">
        <v>335.15</v>
      </c>
      <c r="C25" s="20" t="s">
        <v>24</v>
      </c>
      <c r="D25" s="46">
        <v>27732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27732</v>
      </c>
      <c r="O25" s="47">
        <f t="shared" si="2"/>
        <v>3.0525041276829938</v>
      </c>
      <c r="P25" s="9"/>
    </row>
    <row r="26" spans="1:16">
      <c r="A26" s="12"/>
      <c r="B26" s="25">
        <v>335.17</v>
      </c>
      <c r="C26" s="20" t="s">
        <v>25</v>
      </c>
      <c r="D26" s="46">
        <v>20403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20403</v>
      </c>
      <c r="O26" s="47">
        <f t="shared" si="2"/>
        <v>2.245789763346175</v>
      </c>
      <c r="P26" s="9"/>
    </row>
    <row r="27" spans="1:16">
      <c r="A27" s="12"/>
      <c r="B27" s="25">
        <v>335.18</v>
      </c>
      <c r="C27" s="20" t="s">
        <v>26</v>
      </c>
      <c r="D27" s="46">
        <v>480724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480724</v>
      </c>
      <c r="O27" s="47">
        <f t="shared" si="2"/>
        <v>52.914034122179416</v>
      </c>
      <c r="P27" s="9"/>
    </row>
    <row r="28" spans="1:16">
      <c r="A28" s="12"/>
      <c r="B28" s="25">
        <v>335.21</v>
      </c>
      <c r="C28" s="20" t="s">
        <v>27</v>
      </c>
      <c r="D28" s="46">
        <v>5020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5020</v>
      </c>
      <c r="O28" s="47">
        <f t="shared" si="2"/>
        <v>0.55255916345624656</v>
      </c>
      <c r="P28" s="9"/>
    </row>
    <row r="29" spans="1:16">
      <c r="A29" s="12"/>
      <c r="B29" s="25">
        <v>335.49</v>
      </c>
      <c r="C29" s="20" t="s">
        <v>28</v>
      </c>
      <c r="D29" s="46">
        <v>10285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10285</v>
      </c>
      <c r="O29" s="47">
        <f t="shared" si="2"/>
        <v>1.1320858558062741</v>
      </c>
      <c r="P29" s="9"/>
    </row>
    <row r="30" spans="1:16">
      <c r="A30" s="12"/>
      <c r="B30" s="25">
        <v>337.1</v>
      </c>
      <c r="C30" s="20" t="s">
        <v>29</v>
      </c>
      <c r="D30" s="46">
        <v>1500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1500</v>
      </c>
      <c r="O30" s="47">
        <f t="shared" si="2"/>
        <v>0.1651073197578426</v>
      </c>
      <c r="P30" s="9"/>
    </row>
    <row r="31" spans="1:16">
      <c r="A31" s="12"/>
      <c r="B31" s="25">
        <v>338</v>
      </c>
      <c r="C31" s="20" t="s">
        <v>94</v>
      </c>
      <c r="D31" s="46">
        <v>370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370</v>
      </c>
      <c r="O31" s="47">
        <f t="shared" si="2"/>
        <v>4.0726472206934511E-2</v>
      </c>
      <c r="P31" s="9"/>
    </row>
    <row r="32" spans="1:16" ht="15.75">
      <c r="A32" s="29" t="s">
        <v>34</v>
      </c>
      <c r="B32" s="30"/>
      <c r="C32" s="31"/>
      <c r="D32" s="32">
        <f t="shared" ref="D32:M32" si="6">SUM(D33:D40)</f>
        <v>593028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5572501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>SUM(D32:M32)</f>
        <v>6165529</v>
      </c>
      <c r="O32" s="45">
        <f t="shared" si="2"/>
        <v>678.64931205283438</v>
      </c>
      <c r="P32" s="10"/>
    </row>
    <row r="33" spans="1:16">
      <c r="A33" s="12"/>
      <c r="B33" s="25">
        <v>341.2</v>
      </c>
      <c r="C33" s="20" t="s">
        <v>37</v>
      </c>
      <c r="D33" s="46">
        <v>4866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4866</v>
      </c>
      <c r="O33" s="47">
        <f t="shared" si="2"/>
        <v>0.53560814529444134</v>
      </c>
      <c r="P33" s="9"/>
    </row>
    <row r="34" spans="1:16">
      <c r="A34" s="12"/>
      <c r="B34" s="25">
        <v>341.3</v>
      </c>
      <c r="C34" s="20" t="s">
        <v>38</v>
      </c>
      <c r="D34" s="46">
        <v>570000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7">SUM(D34:M34)</f>
        <v>570000</v>
      </c>
      <c r="O34" s="47">
        <f t="shared" si="2"/>
        <v>62.740781507980188</v>
      </c>
      <c r="P34" s="9"/>
    </row>
    <row r="35" spans="1:16">
      <c r="A35" s="12"/>
      <c r="B35" s="25">
        <v>341.9</v>
      </c>
      <c r="C35" s="20" t="s">
        <v>39</v>
      </c>
      <c r="D35" s="46">
        <v>407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407</v>
      </c>
      <c r="O35" s="47">
        <f t="shared" si="2"/>
        <v>4.4799119427627959E-2</v>
      </c>
      <c r="P35" s="9"/>
    </row>
    <row r="36" spans="1:16">
      <c r="A36" s="12"/>
      <c r="B36" s="25">
        <v>342.5</v>
      </c>
      <c r="C36" s="20" t="s">
        <v>40</v>
      </c>
      <c r="D36" s="46">
        <v>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55</v>
      </c>
      <c r="O36" s="47">
        <f t="shared" si="2"/>
        <v>6.0539350577875619E-3</v>
      </c>
      <c r="P36" s="9"/>
    </row>
    <row r="37" spans="1:16">
      <c r="A37" s="12"/>
      <c r="B37" s="25">
        <v>343.3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1445508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1445508</v>
      </c>
      <c r="O37" s="47">
        <f t="shared" ref="O37:O59" si="8">(N37/O$61)</f>
        <v>159.1093010456797</v>
      </c>
      <c r="P37" s="9"/>
    </row>
    <row r="38" spans="1:16">
      <c r="A38" s="12"/>
      <c r="B38" s="25">
        <v>343.4</v>
      </c>
      <c r="C38" s="20" t="s">
        <v>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2001588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2001588</v>
      </c>
      <c r="O38" s="47">
        <f t="shared" si="8"/>
        <v>220.31788662630709</v>
      </c>
      <c r="P38" s="9"/>
    </row>
    <row r="39" spans="1:16">
      <c r="A39" s="12"/>
      <c r="B39" s="25">
        <v>343.5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2125405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2125405</v>
      </c>
      <c r="O39" s="47">
        <f t="shared" si="8"/>
        <v>233.94661529994497</v>
      </c>
      <c r="P39" s="9"/>
    </row>
    <row r="40" spans="1:16">
      <c r="A40" s="12"/>
      <c r="B40" s="25">
        <v>347.2</v>
      </c>
      <c r="C40" s="20" t="s">
        <v>45</v>
      </c>
      <c r="D40" s="46">
        <v>17700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17700</v>
      </c>
      <c r="O40" s="47">
        <f t="shared" si="8"/>
        <v>1.9482663731425427</v>
      </c>
      <c r="P40" s="9"/>
    </row>
    <row r="41" spans="1:16" ht="15.75">
      <c r="A41" s="29" t="s">
        <v>35</v>
      </c>
      <c r="B41" s="30"/>
      <c r="C41" s="31"/>
      <c r="D41" s="32">
        <f t="shared" ref="D41:M41" si="9">SUM(D42:D45)</f>
        <v>72291</v>
      </c>
      <c r="E41" s="32">
        <f t="shared" si="9"/>
        <v>10809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83100</v>
      </c>
      <c r="O41" s="45">
        <f t="shared" si="8"/>
        <v>9.1469455145844805</v>
      </c>
      <c r="P41" s="10"/>
    </row>
    <row r="42" spans="1:16">
      <c r="A42" s="13"/>
      <c r="B42" s="39">
        <v>351.1</v>
      </c>
      <c r="C42" s="21" t="s">
        <v>48</v>
      </c>
      <c r="D42" s="46">
        <v>72256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72256</v>
      </c>
      <c r="O42" s="47">
        <f t="shared" si="8"/>
        <v>7.9533296642817835</v>
      </c>
      <c r="P42" s="9"/>
    </row>
    <row r="43" spans="1:16">
      <c r="A43" s="13"/>
      <c r="B43" s="39">
        <v>351.2</v>
      </c>
      <c r="C43" s="21" t="s">
        <v>49</v>
      </c>
      <c r="D43" s="46">
        <v>0</v>
      </c>
      <c r="E43" s="46">
        <v>1814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1814</v>
      </c>
      <c r="O43" s="47">
        <f t="shared" si="8"/>
        <v>0.19966978536048433</v>
      </c>
      <c r="P43" s="9"/>
    </row>
    <row r="44" spans="1:16">
      <c r="A44" s="13"/>
      <c r="B44" s="39">
        <v>354</v>
      </c>
      <c r="C44" s="21" t="s">
        <v>51</v>
      </c>
      <c r="D44" s="46">
        <v>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35</v>
      </c>
      <c r="O44" s="47">
        <f t="shared" si="8"/>
        <v>3.852504127682994E-3</v>
      </c>
      <c r="P44" s="9"/>
    </row>
    <row r="45" spans="1:16">
      <c r="A45" s="13"/>
      <c r="B45" s="39">
        <v>359</v>
      </c>
      <c r="C45" s="21" t="s">
        <v>52</v>
      </c>
      <c r="D45" s="46">
        <v>0</v>
      </c>
      <c r="E45" s="46">
        <v>8995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8995</v>
      </c>
      <c r="O45" s="47">
        <f t="shared" si="8"/>
        <v>0.99009356081452948</v>
      </c>
      <c r="P45" s="9"/>
    </row>
    <row r="46" spans="1:16" ht="15.75">
      <c r="A46" s="29" t="s">
        <v>3</v>
      </c>
      <c r="B46" s="30"/>
      <c r="C46" s="31"/>
      <c r="D46" s="32">
        <f t="shared" ref="D46:M46" si="10">SUM(D47:D54)</f>
        <v>312573</v>
      </c>
      <c r="E46" s="32">
        <f t="shared" si="10"/>
        <v>82351</v>
      </c>
      <c r="F46" s="32">
        <f t="shared" si="10"/>
        <v>0</v>
      </c>
      <c r="G46" s="32">
        <f t="shared" si="10"/>
        <v>155339</v>
      </c>
      <c r="H46" s="32">
        <f t="shared" si="10"/>
        <v>0</v>
      </c>
      <c r="I46" s="32">
        <f t="shared" si="10"/>
        <v>341716</v>
      </c>
      <c r="J46" s="32">
        <f t="shared" si="10"/>
        <v>0</v>
      </c>
      <c r="K46" s="32">
        <f t="shared" si="10"/>
        <v>-281158</v>
      </c>
      <c r="L46" s="32">
        <f t="shared" si="10"/>
        <v>0</v>
      </c>
      <c r="M46" s="32">
        <f t="shared" si="10"/>
        <v>0</v>
      </c>
      <c r="N46" s="32">
        <f>SUM(D46:M46)</f>
        <v>610821</v>
      </c>
      <c r="O46" s="45">
        <f t="shared" si="8"/>
        <v>67.234012107870115</v>
      </c>
      <c r="P46" s="10"/>
    </row>
    <row r="47" spans="1:16">
      <c r="A47" s="12"/>
      <c r="B47" s="25">
        <v>361.1</v>
      </c>
      <c r="C47" s="20" t="s">
        <v>53</v>
      </c>
      <c r="D47" s="46">
        <v>236561</v>
      </c>
      <c r="E47" s="46">
        <v>6671</v>
      </c>
      <c r="F47" s="46">
        <v>0</v>
      </c>
      <c r="G47" s="46">
        <v>144038</v>
      </c>
      <c r="H47" s="46">
        <v>0</v>
      </c>
      <c r="I47" s="46">
        <v>322723</v>
      </c>
      <c r="J47" s="46">
        <v>0</v>
      </c>
      <c r="K47" s="46">
        <v>729224</v>
      </c>
      <c r="L47" s="46">
        <v>0</v>
      </c>
      <c r="M47" s="46">
        <v>0</v>
      </c>
      <c r="N47" s="46">
        <f>SUM(D47:M47)</f>
        <v>1439217</v>
      </c>
      <c r="O47" s="47">
        <f t="shared" si="8"/>
        <v>158.41684094661531</v>
      </c>
      <c r="P47" s="9"/>
    </row>
    <row r="48" spans="1:16">
      <c r="A48" s="12"/>
      <c r="B48" s="25">
        <v>361.3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-2129162</v>
      </c>
      <c r="L48" s="46">
        <v>0</v>
      </c>
      <c r="M48" s="46">
        <v>0</v>
      </c>
      <c r="N48" s="46">
        <f t="shared" ref="N48:N54" si="11">SUM(D48:M48)</f>
        <v>-2129162</v>
      </c>
      <c r="O48" s="47">
        <f t="shared" si="8"/>
        <v>-234.36015410016512</v>
      </c>
      <c r="P48" s="9"/>
    </row>
    <row r="49" spans="1:119">
      <c r="A49" s="12"/>
      <c r="B49" s="25">
        <v>362</v>
      </c>
      <c r="C49" s="20" t="s">
        <v>55</v>
      </c>
      <c r="D49" s="46">
        <v>10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10</v>
      </c>
      <c r="O49" s="47">
        <f t="shared" si="8"/>
        <v>1.1007154650522839E-3</v>
      </c>
      <c r="P49" s="9"/>
    </row>
    <row r="50" spans="1:119">
      <c r="A50" s="12"/>
      <c r="B50" s="25">
        <v>363.24</v>
      </c>
      <c r="C50" s="20" t="s">
        <v>95</v>
      </c>
      <c r="D50" s="46">
        <v>0</v>
      </c>
      <c r="E50" s="46">
        <v>75600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75600</v>
      </c>
      <c r="O50" s="47">
        <f t="shared" si="8"/>
        <v>8.3214089157952671</v>
      </c>
      <c r="P50" s="9"/>
    </row>
    <row r="51" spans="1:119">
      <c r="A51" s="12"/>
      <c r="B51" s="25">
        <v>364</v>
      </c>
      <c r="C51" s="20" t="s">
        <v>56</v>
      </c>
      <c r="D51" s="46">
        <v>18994</v>
      </c>
      <c r="E51" s="46">
        <v>0</v>
      </c>
      <c r="F51" s="46">
        <v>0</v>
      </c>
      <c r="G51" s="46">
        <v>0</v>
      </c>
      <c r="H51" s="46">
        <v>0</v>
      </c>
      <c r="I51" s="46">
        <v>2381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21375</v>
      </c>
      <c r="O51" s="47">
        <f t="shared" si="8"/>
        <v>2.352779306549257</v>
      </c>
      <c r="P51" s="9"/>
    </row>
    <row r="52" spans="1:119">
      <c r="A52" s="12"/>
      <c r="B52" s="25">
        <v>366</v>
      </c>
      <c r="C52" s="20" t="s">
        <v>57</v>
      </c>
      <c r="D52" s="46">
        <v>13161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13161</v>
      </c>
      <c r="O52" s="47">
        <f t="shared" si="8"/>
        <v>1.4486516235553109</v>
      </c>
      <c r="P52" s="9"/>
    </row>
    <row r="53" spans="1:119">
      <c r="A53" s="12"/>
      <c r="B53" s="25">
        <v>368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1118780</v>
      </c>
      <c r="L53" s="46">
        <v>0</v>
      </c>
      <c r="M53" s="46">
        <v>0</v>
      </c>
      <c r="N53" s="46">
        <f t="shared" si="11"/>
        <v>1118780</v>
      </c>
      <c r="O53" s="47">
        <f t="shared" si="8"/>
        <v>123.14584479911943</v>
      </c>
      <c r="P53" s="9"/>
    </row>
    <row r="54" spans="1:119">
      <c r="A54" s="12"/>
      <c r="B54" s="25">
        <v>369.9</v>
      </c>
      <c r="C54" s="20" t="s">
        <v>59</v>
      </c>
      <c r="D54" s="46">
        <v>43847</v>
      </c>
      <c r="E54" s="46">
        <v>80</v>
      </c>
      <c r="F54" s="46">
        <v>0</v>
      </c>
      <c r="G54" s="46">
        <v>11301</v>
      </c>
      <c r="H54" s="46">
        <v>0</v>
      </c>
      <c r="I54" s="46">
        <v>16612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71840</v>
      </c>
      <c r="O54" s="47">
        <f t="shared" si="8"/>
        <v>7.9075399009356078</v>
      </c>
      <c r="P54" s="9"/>
    </row>
    <row r="55" spans="1:119" ht="15.75">
      <c r="A55" s="29" t="s">
        <v>36</v>
      </c>
      <c r="B55" s="30"/>
      <c r="C55" s="31"/>
      <c r="D55" s="32">
        <f t="shared" ref="D55:M55" si="12">SUM(D56:D58)</f>
        <v>1392582</v>
      </c>
      <c r="E55" s="32">
        <f t="shared" si="12"/>
        <v>0</v>
      </c>
      <c r="F55" s="32">
        <f t="shared" si="12"/>
        <v>0</v>
      </c>
      <c r="G55" s="32">
        <f t="shared" si="12"/>
        <v>1000000</v>
      </c>
      <c r="H55" s="32">
        <f t="shared" si="12"/>
        <v>0</v>
      </c>
      <c r="I55" s="32">
        <f t="shared" si="12"/>
        <v>1101500</v>
      </c>
      <c r="J55" s="32">
        <f t="shared" si="12"/>
        <v>0</v>
      </c>
      <c r="K55" s="32">
        <f t="shared" si="12"/>
        <v>1185</v>
      </c>
      <c r="L55" s="32">
        <f t="shared" si="12"/>
        <v>0</v>
      </c>
      <c r="M55" s="32">
        <f t="shared" si="12"/>
        <v>0</v>
      </c>
      <c r="N55" s="32">
        <f>SUM(D55:M55)</f>
        <v>3495267</v>
      </c>
      <c r="O55" s="45">
        <f t="shared" si="8"/>
        <v>384.72944413869016</v>
      </c>
      <c r="P55" s="9"/>
    </row>
    <row r="56" spans="1:119">
      <c r="A56" s="12"/>
      <c r="B56" s="25">
        <v>381</v>
      </c>
      <c r="C56" s="20" t="s">
        <v>60</v>
      </c>
      <c r="D56" s="46">
        <v>392582</v>
      </c>
      <c r="E56" s="46">
        <v>0</v>
      </c>
      <c r="F56" s="46">
        <v>0</v>
      </c>
      <c r="G56" s="46">
        <v>1000000</v>
      </c>
      <c r="H56" s="46">
        <v>0</v>
      </c>
      <c r="I56" s="46">
        <v>1100000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2492582</v>
      </c>
      <c r="O56" s="47">
        <f t="shared" si="8"/>
        <v>274.3623555310952</v>
      </c>
      <c r="P56" s="9"/>
    </row>
    <row r="57" spans="1:119">
      <c r="A57" s="12"/>
      <c r="B57" s="25">
        <v>384</v>
      </c>
      <c r="C57" s="20" t="s">
        <v>96</v>
      </c>
      <c r="D57" s="46">
        <v>1000000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1000000</v>
      </c>
      <c r="O57" s="47">
        <f t="shared" si="8"/>
        <v>110.0715465052284</v>
      </c>
      <c r="P57" s="9"/>
    </row>
    <row r="58" spans="1:119" ht="15.75" thickBot="1">
      <c r="A58" s="12"/>
      <c r="B58" s="25">
        <v>389.9</v>
      </c>
      <c r="C58" s="20" t="s">
        <v>97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1500</v>
      </c>
      <c r="J58" s="46">
        <v>0</v>
      </c>
      <c r="K58" s="46">
        <v>1185</v>
      </c>
      <c r="L58" s="46">
        <v>0</v>
      </c>
      <c r="M58" s="46">
        <v>0</v>
      </c>
      <c r="N58" s="46">
        <f>SUM(D58:M58)</f>
        <v>2685</v>
      </c>
      <c r="O58" s="47">
        <f t="shared" si="8"/>
        <v>0.29554210236653827</v>
      </c>
      <c r="P58" s="9"/>
    </row>
    <row r="59" spans="1:119" ht="16.5" thickBot="1">
      <c r="A59" s="14" t="s">
        <v>46</v>
      </c>
      <c r="B59" s="23"/>
      <c r="C59" s="22"/>
      <c r="D59" s="15">
        <f t="shared" ref="D59:M59" si="13">SUM(D5,D12,D17,D32,D41,D46,D55)</f>
        <v>7868071</v>
      </c>
      <c r="E59" s="15">
        <f t="shared" si="13"/>
        <v>489657</v>
      </c>
      <c r="F59" s="15">
        <f t="shared" si="13"/>
        <v>0</v>
      </c>
      <c r="G59" s="15">
        <f t="shared" si="13"/>
        <v>2758921</v>
      </c>
      <c r="H59" s="15">
        <f t="shared" si="13"/>
        <v>0</v>
      </c>
      <c r="I59" s="15">
        <f t="shared" si="13"/>
        <v>8026181</v>
      </c>
      <c r="J59" s="15">
        <f t="shared" si="13"/>
        <v>0</v>
      </c>
      <c r="K59" s="15">
        <f t="shared" si="13"/>
        <v>-279973</v>
      </c>
      <c r="L59" s="15">
        <f t="shared" si="13"/>
        <v>0</v>
      </c>
      <c r="M59" s="15">
        <f t="shared" si="13"/>
        <v>0</v>
      </c>
      <c r="N59" s="15">
        <f>SUM(D59:M59)</f>
        <v>18862857</v>
      </c>
      <c r="O59" s="38">
        <f t="shared" si="8"/>
        <v>2076.2638414969729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121" t="s">
        <v>98</v>
      </c>
      <c r="M61" s="121"/>
      <c r="N61" s="121"/>
      <c r="O61" s="43">
        <v>9085</v>
      </c>
    </row>
    <row r="62" spans="1:119">
      <c r="A62" s="122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  <row r="63" spans="1:119" ht="15.75" customHeight="1" thickBot="1">
      <c r="A63" s="123" t="s">
        <v>77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3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168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61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2"/>
      <c r="M3" s="133"/>
      <c r="N3" s="36"/>
      <c r="O3" s="37"/>
      <c r="P3" s="134" t="s">
        <v>151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152</v>
      </c>
      <c r="N4" s="35" t="s">
        <v>9</v>
      </c>
      <c r="O4" s="35" t="s">
        <v>153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154</v>
      </c>
      <c r="B5" s="26"/>
      <c r="C5" s="26"/>
      <c r="D5" s="27">
        <f t="shared" ref="D5:N5" si="0">SUM(D6:D14)</f>
        <v>5464440</v>
      </c>
      <c r="E5" s="27">
        <f t="shared" si="0"/>
        <v>935796</v>
      </c>
      <c r="F5" s="27">
        <f t="shared" si="0"/>
        <v>0</v>
      </c>
      <c r="G5" s="27">
        <f t="shared" si="0"/>
        <v>1302027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7702263</v>
      </c>
      <c r="P5" s="33">
        <f t="shared" ref="P5:P36" si="1">(O5/P$72)</f>
        <v>841.1338866440974</v>
      </c>
      <c r="Q5" s="6"/>
    </row>
    <row r="6" spans="1:134">
      <c r="A6" s="12"/>
      <c r="B6" s="25">
        <v>311</v>
      </c>
      <c r="C6" s="20" t="s">
        <v>2</v>
      </c>
      <c r="D6" s="46">
        <v>3707456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3707456</v>
      </c>
      <c r="P6" s="47">
        <f t="shared" si="1"/>
        <v>404.87670634487279</v>
      </c>
      <c r="Q6" s="9"/>
    </row>
    <row r="7" spans="1:134">
      <c r="A7" s="12"/>
      <c r="B7" s="25">
        <v>312.41000000000003</v>
      </c>
      <c r="C7" s="20" t="s">
        <v>155</v>
      </c>
      <c r="D7" s="46">
        <v>0</v>
      </c>
      <c r="E7" s="46">
        <v>524420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524420</v>
      </c>
      <c r="P7" s="47">
        <f t="shared" si="1"/>
        <v>57.269848203560116</v>
      </c>
      <c r="Q7" s="9"/>
    </row>
    <row r="8" spans="1:134">
      <c r="A8" s="12"/>
      <c r="B8" s="25">
        <v>312.43</v>
      </c>
      <c r="C8" s="20" t="s">
        <v>156</v>
      </c>
      <c r="D8" s="46">
        <v>0</v>
      </c>
      <c r="E8" s="46">
        <v>411376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411376</v>
      </c>
      <c r="P8" s="47">
        <f t="shared" si="1"/>
        <v>44.924757016490119</v>
      </c>
      <c r="Q8" s="9"/>
    </row>
    <row r="9" spans="1:134">
      <c r="A9" s="12"/>
      <c r="B9" s="25">
        <v>312.51</v>
      </c>
      <c r="C9" s="20" t="s">
        <v>68</v>
      </c>
      <c r="D9" s="46">
        <v>105985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105985</v>
      </c>
      <c r="P9" s="47">
        <f t="shared" si="1"/>
        <v>11.574205525827235</v>
      </c>
      <c r="Q9" s="9"/>
    </row>
    <row r="10" spans="1:134">
      <c r="A10" s="12"/>
      <c r="B10" s="25">
        <v>312.52</v>
      </c>
      <c r="C10" s="20" t="s">
        <v>100</v>
      </c>
      <c r="D10" s="46">
        <v>161523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161523</v>
      </c>
      <c r="P10" s="47">
        <f t="shared" si="1"/>
        <v>17.639292344654361</v>
      </c>
      <c r="Q10" s="9"/>
    </row>
    <row r="11" spans="1:134">
      <c r="A11" s="12"/>
      <c r="B11" s="25">
        <v>312.63</v>
      </c>
      <c r="C11" s="20" t="s">
        <v>157</v>
      </c>
      <c r="D11" s="46">
        <v>0</v>
      </c>
      <c r="E11" s="46">
        <v>0</v>
      </c>
      <c r="F11" s="46">
        <v>0</v>
      </c>
      <c r="G11" s="46">
        <v>1302027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1302027</v>
      </c>
      <c r="P11" s="47">
        <f t="shared" si="1"/>
        <v>142.18925412252921</v>
      </c>
      <c r="Q11" s="9"/>
    </row>
    <row r="12" spans="1:134">
      <c r="A12" s="12"/>
      <c r="B12" s="25">
        <v>314.10000000000002</v>
      </c>
      <c r="C12" s="20" t="s">
        <v>128</v>
      </c>
      <c r="D12" s="46">
        <v>862883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862883</v>
      </c>
      <c r="P12" s="47">
        <f t="shared" si="1"/>
        <v>94.232062902697393</v>
      </c>
      <c r="Q12" s="9"/>
    </row>
    <row r="13" spans="1:134">
      <c r="A13" s="12"/>
      <c r="B13" s="25">
        <v>315.10000000000002</v>
      </c>
      <c r="C13" s="20" t="s">
        <v>158</v>
      </c>
      <c r="D13" s="46">
        <v>549588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549588</v>
      </c>
      <c r="P13" s="47">
        <f t="shared" si="1"/>
        <v>60.018346620072073</v>
      </c>
      <c r="Q13" s="9"/>
    </row>
    <row r="14" spans="1:134">
      <c r="A14" s="12"/>
      <c r="B14" s="25">
        <v>316</v>
      </c>
      <c r="C14" s="20" t="s">
        <v>102</v>
      </c>
      <c r="D14" s="46">
        <v>77005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77005</v>
      </c>
      <c r="P14" s="47">
        <f t="shared" si="1"/>
        <v>8.4094135633941249</v>
      </c>
      <c r="Q14" s="9"/>
    </row>
    <row r="15" spans="1:134" ht="15.75">
      <c r="A15" s="29" t="s">
        <v>14</v>
      </c>
      <c r="B15" s="30"/>
      <c r="C15" s="31"/>
      <c r="D15" s="32">
        <f t="shared" ref="D15:N15" si="3">SUM(D16:D23)</f>
        <v>1178789</v>
      </c>
      <c r="E15" s="32">
        <f t="shared" si="3"/>
        <v>277761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1456550</v>
      </c>
      <c r="P15" s="45">
        <f t="shared" si="1"/>
        <v>159.06410396418042</v>
      </c>
      <c r="Q15" s="10"/>
    </row>
    <row r="16" spans="1:134">
      <c r="A16" s="12"/>
      <c r="B16" s="25">
        <v>322</v>
      </c>
      <c r="C16" s="20" t="s">
        <v>159</v>
      </c>
      <c r="D16" s="46">
        <v>0</v>
      </c>
      <c r="E16" s="46">
        <v>220258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220258</v>
      </c>
      <c r="P16" s="47">
        <f t="shared" si="1"/>
        <v>24.053510975210223</v>
      </c>
      <c r="Q16" s="9"/>
    </row>
    <row r="17" spans="1:17">
      <c r="A17" s="12"/>
      <c r="B17" s="25">
        <v>323.10000000000002</v>
      </c>
      <c r="C17" s="20" t="s">
        <v>73</v>
      </c>
      <c r="D17" s="46">
        <v>1021751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4">SUM(D17:N17)</f>
        <v>1021751</v>
      </c>
      <c r="P17" s="47">
        <f t="shared" si="1"/>
        <v>111.58141312656984</v>
      </c>
      <c r="Q17" s="9"/>
    </row>
    <row r="18" spans="1:17">
      <c r="A18" s="12"/>
      <c r="B18" s="25">
        <v>323.39999999999998</v>
      </c>
      <c r="C18" s="20" t="s">
        <v>15</v>
      </c>
      <c r="D18" s="46">
        <v>6091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6091</v>
      </c>
      <c r="P18" s="47">
        <f t="shared" si="1"/>
        <v>0.6651741836846129</v>
      </c>
      <c r="Q18" s="9"/>
    </row>
    <row r="19" spans="1:17">
      <c r="A19" s="12"/>
      <c r="B19" s="25">
        <v>323.7</v>
      </c>
      <c r="C19" s="20" t="s">
        <v>82</v>
      </c>
      <c r="D19" s="46">
        <v>135385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135385</v>
      </c>
      <c r="P19" s="47">
        <f t="shared" si="1"/>
        <v>14.784864038440537</v>
      </c>
      <c r="Q19" s="9"/>
    </row>
    <row r="20" spans="1:17">
      <c r="A20" s="12"/>
      <c r="B20" s="25">
        <v>329.1</v>
      </c>
      <c r="C20" s="20" t="s">
        <v>160</v>
      </c>
      <c r="D20" s="46">
        <v>0</v>
      </c>
      <c r="E20" s="46">
        <v>14062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14062</v>
      </c>
      <c r="P20" s="47">
        <f t="shared" si="1"/>
        <v>1.5356557824615049</v>
      </c>
      <c r="Q20" s="9"/>
    </row>
    <row r="21" spans="1:17">
      <c r="A21" s="12"/>
      <c r="B21" s="25">
        <v>329.2</v>
      </c>
      <c r="C21" s="20" t="s">
        <v>169</v>
      </c>
      <c r="D21" s="46">
        <v>0</v>
      </c>
      <c r="E21" s="46">
        <v>13726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13726</v>
      </c>
      <c r="P21" s="47">
        <f t="shared" si="1"/>
        <v>1.4989625423173529</v>
      </c>
      <c r="Q21" s="9"/>
    </row>
    <row r="22" spans="1:17">
      <c r="A22" s="12"/>
      <c r="B22" s="25">
        <v>329.4</v>
      </c>
      <c r="C22" s="20" t="s">
        <v>170</v>
      </c>
      <c r="D22" s="46">
        <v>0</v>
      </c>
      <c r="E22" s="46">
        <v>9785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9785</v>
      </c>
      <c r="P22" s="47">
        <f t="shared" si="1"/>
        <v>1.0685814131265698</v>
      </c>
      <c r="Q22" s="9"/>
    </row>
    <row r="23" spans="1:17">
      <c r="A23" s="12"/>
      <c r="B23" s="25">
        <v>329.5</v>
      </c>
      <c r="C23" s="20" t="s">
        <v>171</v>
      </c>
      <c r="D23" s="46">
        <v>15562</v>
      </c>
      <c r="E23" s="46">
        <v>19930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35492</v>
      </c>
      <c r="P23" s="47">
        <f t="shared" si="1"/>
        <v>3.8759419023697719</v>
      </c>
      <c r="Q23" s="9"/>
    </row>
    <row r="24" spans="1:17" ht="15.75">
      <c r="A24" s="29" t="s">
        <v>161</v>
      </c>
      <c r="B24" s="30"/>
      <c r="C24" s="31"/>
      <c r="D24" s="32">
        <f t="shared" ref="D24:N24" si="5">SUM(D25:D35)</f>
        <v>2485842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735169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3221011</v>
      </c>
      <c r="P24" s="45">
        <f t="shared" si="1"/>
        <v>351.75395872010483</v>
      </c>
      <c r="Q24" s="10"/>
    </row>
    <row r="25" spans="1:17">
      <c r="A25" s="12"/>
      <c r="B25" s="25">
        <v>331.2</v>
      </c>
      <c r="C25" s="20" t="s">
        <v>17</v>
      </c>
      <c r="D25" s="46">
        <v>1053044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1053044</v>
      </c>
      <c r="P25" s="47">
        <f t="shared" si="1"/>
        <v>114.99879873320957</v>
      </c>
      <c r="Q25" s="9"/>
    </row>
    <row r="26" spans="1:17">
      <c r="A26" s="12"/>
      <c r="B26" s="25">
        <v>334.9</v>
      </c>
      <c r="C26" s="20" t="s">
        <v>119</v>
      </c>
      <c r="D26" s="46">
        <v>46835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2" si="6">SUM(D26:N26)</f>
        <v>46835</v>
      </c>
      <c r="P26" s="47">
        <f t="shared" si="1"/>
        <v>5.1146663754504749</v>
      </c>
      <c r="Q26" s="9"/>
    </row>
    <row r="27" spans="1:17">
      <c r="A27" s="12"/>
      <c r="B27" s="25">
        <v>335.125</v>
      </c>
      <c r="C27" s="20" t="s">
        <v>162</v>
      </c>
      <c r="D27" s="46">
        <v>371132</v>
      </c>
      <c r="E27" s="46">
        <v>0</v>
      </c>
      <c r="F27" s="46">
        <v>0</v>
      </c>
      <c r="G27" s="46">
        <v>0</v>
      </c>
      <c r="H27" s="46">
        <v>0</v>
      </c>
      <c r="I27" s="46">
        <v>735169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1106301</v>
      </c>
      <c r="P27" s="47">
        <f t="shared" si="1"/>
        <v>120.81478650212952</v>
      </c>
      <c r="Q27" s="9"/>
    </row>
    <row r="28" spans="1:17">
      <c r="A28" s="12"/>
      <c r="B28" s="25">
        <v>335.14</v>
      </c>
      <c r="C28" s="20" t="s">
        <v>104</v>
      </c>
      <c r="D28" s="46">
        <v>1300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1300</v>
      </c>
      <c r="P28" s="47">
        <f t="shared" si="1"/>
        <v>0.14196789341487387</v>
      </c>
      <c r="Q28" s="9"/>
    </row>
    <row r="29" spans="1:17">
      <c r="A29" s="12"/>
      <c r="B29" s="25">
        <v>335.15</v>
      </c>
      <c r="C29" s="20" t="s">
        <v>105</v>
      </c>
      <c r="D29" s="46">
        <v>12140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12140</v>
      </c>
      <c r="P29" s="47">
        <f t="shared" si="1"/>
        <v>1.3257617123512067</v>
      </c>
      <c r="Q29" s="9"/>
    </row>
    <row r="30" spans="1:17">
      <c r="A30" s="12"/>
      <c r="B30" s="25">
        <v>335.17</v>
      </c>
      <c r="C30" s="20" t="s">
        <v>106</v>
      </c>
      <c r="D30" s="46">
        <v>194043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194043</v>
      </c>
      <c r="P30" s="47">
        <f t="shared" si="1"/>
        <v>21.190673801463362</v>
      </c>
      <c r="Q30" s="9"/>
    </row>
    <row r="31" spans="1:17">
      <c r="A31" s="12"/>
      <c r="B31" s="25">
        <v>335.18</v>
      </c>
      <c r="C31" s="20" t="s">
        <v>163</v>
      </c>
      <c r="D31" s="46">
        <v>587490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587490</v>
      </c>
      <c r="P31" s="47">
        <f t="shared" si="1"/>
        <v>64.157475155618656</v>
      </c>
      <c r="Q31" s="9"/>
    </row>
    <row r="32" spans="1:17">
      <c r="A32" s="12"/>
      <c r="B32" s="25">
        <v>335.21</v>
      </c>
      <c r="C32" s="20" t="s">
        <v>27</v>
      </c>
      <c r="D32" s="46">
        <v>8859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8859</v>
      </c>
      <c r="P32" s="47">
        <f t="shared" si="1"/>
        <v>0.96745659058643663</v>
      </c>
      <c r="Q32" s="9"/>
    </row>
    <row r="33" spans="1:17">
      <c r="A33" s="12"/>
      <c r="B33" s="25">
        <v>335.48</v>
      </c>
      <c r="C33" s="20" t="s">
        <v>28</v>
      </c>
      <c r="D33" s="46">
        <v>188808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5" si="7">SUM(D33:N33)</f>
        <v>188808</v>
      </c>
      <c r="P33" s="47">
        <f t="shared" si="1"/>
        <v>20.618980015288852</v>
      </c>
      <c r="Q33" s="9"/>
    </row>
    <row r="34" spans="1:17">
      <c r="A34" s="12"/>
      <c r="B34" s="25">
        <v>337.2</v>
      </c>
      <c r="C34" s="20" t="s">
        <v>83</v>
      </c>
      <c r="D34" s="46">
        <v>10483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10483</v>
      </c>
      <c r="P34" s="47">
        <f t="shared" si="1"/>
        <v>1.1448072512831713</v>
      </c>
      <c r="Q34" s="9"/>
    </row>
    <row r="35" spans="1:17">
      <c r="A35" s="12"/>
      <c r="B35" s="25">
        <v>337.7</v>
      </c>
      <c r="C35" s="20" t="s">
        <v>84</v>
      </c>
      <c r="D35" s="46">
        <v>11708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11708</v>
      </c>
      <c r="P35" s="47">
        <f t="shared" si="1"/>
        <v>1.2785846893087256</v>
      </c>
      <c r="Q35" s="9"/>
    </row>
    <row r="36" spans="1:17" ht="15.75">
      <c r="A36" s="29" t="s">
        <v>34</v>
      </c>
      <c r="B36" s="30"/>
      <c r="C36" s="31"/>
      <c r="D36" s="32">
        <f t="shared" ref="D36:N36" si="8">SUM(D37:D51)</f>
        <v>1339166</v>
      </c>
      <c r="E36" s="32">
        <f t="shared" si="8"/>
        <v>4629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5095773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8"/>
        <v>0</v>
      </c>
      <c r="O36" s="32">
        <f>SUM(D36:N36)</f>
        <v>6439568</v>
      </c>
      <c r="P36" s="45">
        <f t="shared" si="1"/>
        <v>703.23992573987118</v>
      </c>
      <c r="Q36" s="10"/>
    </row>
    <row r="37" spans="1:17">
      <c r="A37" s="12"/>
      <c r="B37" s="25">
        <v>341.2</v>
      </c>
      <c r="C37" s="20" t="s">
        <v>120</v>
      </c>
      <c r="D37" s="46">
        <v>9568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51" si="9">SUM(D37:N37)</f>
        <v>9568</v>
      </c>
      <c r="P37" s="47">
        <f t="shared" ref="P37:P68" si="10">(O37/P$72)</f>
        <v>1.0448836955334717</v>
      </c>
      <c r="Q37" s="9"/>
    </row>
    <row r="38" spans="1:17">
      <c r="A38" s="12"/>
      <c r="B38" s="25">
        <v>341.9</v>
      </c>
      <c r="C38" s="20" t="s">
        <v>109</v>
      </c>
      <c r="D38" s="46">
        <v>22832</v>
      </c>
      <c r="E38" s="46">
        <v>629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23461</v>
      </c>
      <c r="P38" s="47">
        <f t="shared" si="10"/>
        <v>2.5620836518510428</v>
      </c>
      <c r="Q38" s="9"/>
    </row>
    <row r="39" spans="1:17">
      <c r="A39" s="12"/>
      <c r="B39" s="25">
        <v>342.2</v>
      </c>
      <c r="C39" s="20" t="s">
        <v>110</v>
      </c>
      <c r="D39" s="46">
        <v>8400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8400</v>
      </c>
      <c r="P39" s="47">
        <f t="shared" si="10"/>
        <v>0.91733100360380038</v>
      </c>
      <c r="Q39" s="9"/>
    </row>
    <row r="40" spans="1:17">
      <c r="A40" s="12"/>
      <c r="B40" s="25">
        <v>342.5</v>
      </c>
      <c r="C40" s="20" t="s">
        <v>40</v>
      </c>
      <c r="D40" s="46">
        <v>3650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3650</v>
      </c>
      <c r="P40" s="47">
        <f t="shared" si="10"/>
        <v>0.39860216228022277</v>
      </c>
      <c r="Q40" s="9"/>
    </row>
    <row r="41" spans="1:17">
      <c r="A41" s="12"/>
      <c r="B41" s="25">
        <v>342.6</v>
      </c>
      <c r="C41" s="20" t="s">
        <v>165</v>
      </c>
      <c r="D41" s="46">
        <v>426479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426479</v>
      </c>
      <c r="P41" s="47">
        <f t="shared" si="10"/>
        <v>46.574096319755377</v>
      </c>
      <c r="Q41" s="9"/>
    </row>
    <row r="42" spans="1:17">
      <c r="A42" s="12"/>
      <c r="B42" s="25">
        <v>342.9</v>
      </c>
      <c r="C42" s="20" t="s">
        <v>141</v>
      </c>
      <c r="D42" s="46">
        <v>210801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210801</v>
      </c>
      <c r="P42" s="47">
        <f t="shared" si="10"/>
        <v>23.020749153652943</v>
      </c>
      <c r="Q42" s="9"/>
    </row>
    <row r="43" spans="1:17">
      <c r="A43" s="12"/>
      <c r="B43" s="25">
        <v>343.3</v>
      </c>
      <c r="C43" s="20" t="s">
        <v>41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2118223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2118223</v>
      </c>
      <c r="P43" s="47">
        <f t="shared" si="10"/>
        <v>231.32281314841106</v>
      </c>
      <c r="Q43" s="9"/>
    </row>
    <row r="44" spans="1:17">
      <c r="A44" s="12"/>
      <c r="B44" s="25">
        <v>343.4</v>
      </c>
      <c r="C44" s="20" t="s">
        <v>42</v>
      </c>
      <c r="D44" s="46">
        <v>541209</v>
      </c>
      <c r="E44" s="46">
        <v>0</v>
      </c>
      <c r="F44" s="46">
        <v>0</v>
      </c>
      <c r="G44" s="46">
        <v>0</v>
      </c>
      <c r="H44" s="46">
        <v>0</v>
      </c>
      <c r="I44" s="46">
        <v>399888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941097</v>
      </c>
      <c r="P44" s="47">
        <f t="shared" si="10"/>
        <v>102.77350660696735</v>
      </c>
      <c r="Q44" s="9"/>
    </row>
    <row r="45" spans="1:17">
      <c r="A45" s="12"/>
      <c r="B45" s="25">
        <v>343.5</v>
      </c>
      <c r="C45" s="20" t="s">
        <v>43</v>
      </c>
      <c r="D45" s="46">
        <v>7050</v>
      </c>
      <c r="E45" s="46">
        <v>0</v>
      </c>
      <c r="F45" s="46">
        <v>0</v>
      </c>
      <c r="G45" s="46">
        <v>0</v>
      </c>
      <c r="H45" s="46">
        <v>0</v>
      </c>
      <c r="I45" s="46">
        <v>2487807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2494857</v>
      </c>
      <c r="P45" s="47">
        <f t="shared" si="10"/>
        <v>272.45353281642457</v>
      </c>
      <c r="Q45" s="9"/>
    </row>
    <row r="46" spans="1:17">
      <c r="A46" s="12"/>
      <c r="B46" s="25">
        <v>343.6</v>
      </c>
      <c r="C46" s="20" t="s">
        <v>121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64255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64255</v>
      </c>
      <c r="P46" s="47">
        <f t="shared" si="10"/>
        <v>7.0170361472097849</v>
      </c>
      <c r="Q46" s="9"/>
    </row>
    <row r="47" spans="1:17">
      <c r="A47" s="12"/>
      <c r="B47" s="25">
        <v>343.8</v>
      </c>
      <c r="C47" s="20" t="s">
        <v>44</v>
      </c>
      <c r="D47" s="46">
        <v>0</v>
      </c>
      <c r="E47" s="46">
        <v>4000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4000</v>
      </c>
      <c r="P47" s="47">
        <f t="shared" si="10"/>
        <v>0.43682428743038115</v>
      </c>
      <c r="Q47" s="9"/>
    </row>
    <row r="48" spans="1:17">
      <c r="A48" s="12"/>
      <c r="B48" s="25">
        <v>343.9</v>
      </c>
      <c r="C48" s="20" t="s">
        <v>122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25600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25600</v>
      </c>
      <c r="P48" s="47">
        <f t="shared" si="10"/>
        <v>2.7956754395544392</v>
      </c>
      <c r="Q48" s="9"/>
    </row>
    <row r="49" spans="1:17">
      <c r="A49" s="12"/>
      <c r="B49" s="25">
        <v>346.4</v>
      </c>
      <c r="C49" s="20" t="s">
        <v>79</v>
      </c>
      <c r="D49" s="46">
        <v>325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325</v>
      </c>
      <c r="P49" s="47">
        <f t="shared" si="10"/>
        <v>3.5491973353718467E-2</v>
      </c>
      <c r="Q49" s="9"/>
    </row>
    <row r="50" spans="1:17">
      <c r="A50" s="12"/>
      <c r="B50" s="25">
        <v>347.4</v>
      </c>
      <c r="C50" s="20" t="s">
        <v>111</v>
      </c>
      <c r="D50" s="46">
        <v>54061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54061</v>
      </c>
      <c r="P50" s="47">
        <f t="shared" si="10"/>
        <v>5.9037894506934583</v>
      </c>
      <c r="Q50" s="9"/>
    </row>
    <row r="51" spans="1:17">
      <c r="A51" s="12"/>
      <c r="B51" s="25">
        <v>347.5</v>
      </c>
      <c r="C51" s="20" t="s">
        <v>112</v>
      </c>
      <c r="D51" s="46">
        <v>54791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54791</v>
      </c>
      <c r="P51" s="47">
        <f t="shared" si="10"/>
        <v>5.9835098831495035</v>
      </c>
      <c r="Q51" s="9"/>
    </row>
    <row r="52" spans="1:17" ht="15.75">
      <c r="A52" s="29" t="s">
        <v>35</v>
      </c>
      <c r="B52" s="30"/>
      <c r="C52" s="31"/>
      <c r="D52" s="32">
        <f t="shared" ref="D52:N52" si="11">SUM(D53:D57)</f>
        <v>1046946</v>
      </c>
      <c r="E52" s="32">
        <f t="shared" si="11"/>
        <v>10945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si="11"/>
        <v>0</v>
      </c>
      <c r="O52" s="32">
        <f>SUM(D52:N52)</f>
        <v>1057891</v>
      </c>
      <c r="P52" s="45">
        <f t="shared" si="10"/>
        <v>115.52812056350334</v>
      </c>
      <c r="Q52" s="10"/>
    </row>
    <row r="53" spans="1:17">
      <c r="A53" s="13"/>
      <c r="B53" s="39">
        <v>351.1</v>
      </c>
      <c r="C53" s="21" t="s">
        <v>48</v>
      </c>
      <c r="D53" s="46">
        <v>17301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17301</v>
      </c>
      <c r="P53" s="47">
        <f t="shared" si="10"/>
        <v>1.8893742492082559</v>
      </c>
      <c r="Q53" s="9"/>
    </row>
    <row r="54" spans="1:17">
      <c r="A54" s="13"/>
      <c r="B54" s="39">
        <v>351.2</v>
      </c>
      <c r="C54" s="21" t="s">
        <v>49</v>
      </c>
      <c r="D54" s="46">
        <v>0</v>
      </c>
      <c r="E54" s="46">
        <v>2639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57" si="12">SUM(D54:N54)</f>
        <v>2639</v>
      </c>
      <c r="P54" s="47">
        <f t="shared" si="10"/>
        <v>0.28819482363219395</v>
      </c>
      <c r="Q54" s="9"/>
    </row>
    <row r="55" spans="1:17">
      <c r="A55" s="13"/>
      <c r="B55" s="39">
        <v>351.5</v>
      </c>
      <c r="C55" s="21" t="s">
        <v>86</v>
      </c>
      <c r="D55" s="46">
        <v>0</v>
      </c>
      <c r="E55" s="46">
        <v>8306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8306</v>
      </c>
      <c r="P55" s="47">
        <f t="shared" si="10"/>
        <v>0.9070656328491864</v>
      </c>
      <c r="Q55" s="9"/>
    </row>
    <row r="56" spans="1:17">
      <c r="A56" s="13"/>
      <c r="B56" s="39">
        <v>351.9</v>
      </c>
      <c r="C56" s="21" t="s">
        <v>166</v>
      </c>
      <c r="D56" s="46">
        <v>1029620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1029620</v>
      </c>
      <c r="P56" s="47">
        <f t="shared" si="10"/>
        <v>112.44075570601726</v>
      </c>
      <c r="Q56" s="9"/>
    </row>
    <row r="57" spans="1:17">
      <c r="A57" s="13"/>
      <c r="B57" s="39">
        <v>354</v>
      </c>
      <c r="C57" s="21" t="s">
        <v>51</v>
      </c>
      <c r="D57" s="46">
        <v>25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25</v>
      </c>
      <c r="P57" s="47">
        <f t="shared" si="10"/>
        <v>2.730151796439882E-3</v>
      </c>
      <c r="Q57" s="9"/>
    </row>
    <row r="58" spans="1:17" ht="15.75">
      <c r="A58" s="29" t="s">
        <v>3</v>
      </c>
      <c r="B58" s="30"/>
      <c r="C58" s="31"/>
      <c r="D58" s="32">
        <f t="shared" ref="D58:N58" si="13">SUM(D59:D66)</f>
        <v>-51406</v>
      </c>
      <c r="E58" s="32">
        <f t="shared" si="13"/>
        <v>28962</v>
      </c>
      <c r="F58" s="32">
        <f t="shared" si="13"/>
        <v>0</v>
      </c>
      <c r="G58" s="32">
        <f t="shared" si="13"/>
        <v>-19024</v>
      </c>
      <c r="H58" s="32">
        <f t="shared" si="13"/>
        <v>0</v>
      </c>
      <c r="I58" s="32">
        <f t="shared" si="13"/>
        <v>-72511</v>
      </c>
      <c r="J58" s="32">
        <f t="shared" si="13"/>
        <v>0</v>
      </c>
      <c r="K58" s="32">
        <f t="shared" si="13"/>
        <v>-7522243</v>
      </c>
      <c r="L58" s="32">
        <f t="shared" si="13"/>
        <v>0</v>
      </c>
      <c r="M58" s="32">
        <f t="shared" si="13"/>
        <v>0</v>
      </c>
      <c r="N58" s="32">
        <f t="shared" si="13"/>
        <v>0</v>
      </c>
      <c r="O58" s="32">
        <f>SUM(D58:N58)</f>
        <v>-7636222</v>
      </c>
      <c r="P58" s="45">
        <f t="shared" si="10"/>
        <v>-833.92180845254995</v>
      </c>
      <c r="Q58" s="10"/>
    </row>
    <row r="59" spans="1:17">
      <c r="A59" s="12"/>
      <c r="B59" s="25">
        <v>361.1</v>
      </c>
      <c r="C59" s="20" t="s">
        <v>53</v>
      </c>
      <c r="D59" s="46">
        <v>8950</v>
      </c>
      <c r="E59" s="46">
        <v>294</v>
      </c>
      <c r="F59" s="46">
        <v>0</v>
      </c>
      <c r="G59" s="46">
        <v>1301</v>
      </c>
      <c r="H59" s="46">
        <v>0</v>
      </c>
      <c r="I59" s="46">
        <v>5264</v>
      </c>
      <c r="J59" s="46">
        <v>0</v>
      </c>
      <c r="K59" s="46">
        <v>805368</v>
      </c>
      <c r="L59" s="46">
        <v>0</v>
      </c>
      <c r="M59" s="46">
        <v>0</v>
      </c>
      <c r="N59" s="46">
        <v>0</v>
      </c>
      <c r="O59" s="46">
        <f>SUM(D59:N59)</f>
        <v>821177</v>
      </c>
      <c r="P59" s="47">
        <f t="shared" si="10"/>
        <v>89.677514469804521</v>
      </c>
      <c r="Q59" s="9"/>
    </row>
    <row r="60" spans="1:17">
      <c r="A60" s="12"/>
      <c r="B60" s="25">
        <v>361.3</v>
      </c>
      <c r="C60" s="20" t="s">
        <v>54</v>
      </c>
      <c r="D60" s="46">
        <v>-155578</v>
      </c>
      <c r="E60" s="46">
        <v>-4782</v>
      </c>
      <c r="F60" s="46">
        <v>0</v>
      </c>
      <c r="G60" s="46">
        <v>-20325</v>
      </c>
      <c r="H60" s="46">
        <v>0</v>
      </c>
      <c r="I60" s="46">
        <v>-77875</v>
      </c>
      <c r="J60" s="46">
        <v>0</v>
      </c>
      <c r="K60" s="46">
        <v>-9408160</v>
      </c>
      <c r="L60" s="46">
        <v>0</v>
      </c>
      <c r="M60" s="46">
        <v>0</v>
      </c>
      <c r="N60" s="46">
        <v>0</v>
      </c>
      <c r="O60" s="46">
        <f t="shared" ref="O60:O69" si="14">SUM(D60:N60)</f>
        <v>-9666720</v>
      </c>
      <c r="P60" s="47">
        <f t="shared" si="10"/>
        <v>-1055.6645189472536</v>
      </c>
      <c r="Q60" s="9"/>
    </row>
    <row r="61" spans="1:17">
      <c r="A61" s="12"/>
      <c r="B61" s="25">
        <v>362</v>
      </c>
      <c r="C61" s="20" t="s">
        <v>55</v>
      </c>
      <c r="D61" s="46">
        <v>10704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10704</v>
      </c>
      <c r="P61" s="47">
        <f t="shared" si="10"/>
        <v>1.1689417931636998</v>
      </c>
      <c r="Q61" s="9"/>
    </row>
    <row r="62" spans="1:17">
      <c r="A62" s="12"/>
      <c r="B62" s="25">
        <v>364</v>
      </c>
      <c r="C62" s="20" t="s">
        <v>114</v>
      </c>
      <c r="D62" s="46">
        <v>0</v>
      </c>
      <c r="E62" s="46">
        <v>33450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33450</v>
      </c>
      <c r="P62" s="47">
        <f t="shared" si="10"/>
        <v>3.652943103636562</v>
      </c>
      <c r="Q62" s="9"/>
    </row>
    <row r="63" spans="1:17">
      <c r="A63" s="12"/>
      <c r="B63" s="25">
        <v>365</v>
      </c>
      <c r="C63" s="20" t="s">
        <v>172</v>
      </c>
      <c r="D63" s="46">
        <v>49840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49840</v>
      </c>
      <c r="P63" s="47">
        <f t="shared" si="10"/>
        <v>5.4428306213825488</v>
      </c>
      <c r="Q63" s="9"/>
    </row>
    <row r="64" spans="1:17">
      <c r="A64" s="12"/>
      <c r="B64" s="25">
        <v>368</v>
      </c>
      <c r="C64" s="20" t="s">
        <v>58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1080549</v>
      </c>
      <c r="L64" s="46">
        <v>0</v>
      </c>
      <c r="M64" s="46">
        <v>0</v>
      </c>
      <c r="N64" s="46">
        <v>0</v>
      </c>
      <c r="O64" s="46">
        <f t="shared" si="14"/>
        <v>1080549</v>
      </c>
      <c r="P64" s="47">
        <f t="shared" si="10"/>
        <v>118.00251173965272</v>
      </c>
      <c r="Q64" s="9"/>
    </row>
    <row r="65" spans="1:120">
      <c r="A65" s="12"/>
      <c r="B65" s="25">
        <v>369.3</v>
      </c>
      <c r="C65" s="20" t="s">
        <v>125</v>
      </c>
      <c r="D65" s="46">
        <v>4580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4580</v>
      </c>
      <c r="P65" s="47">
        <f t="shared" si="10"/>
        <v>0.50016380910778635</v>
      </c>
      <c r="Q65" s="9"/>
    </row>
    <row r="66" spans="1:120">
      <c r="A66" s="12"/>
      <c r="B66" s="25">
        <v>369.9</v>
      </c>
      <c r="C66" s="20" t="s">
        <v>59</v>
      </c>
      <c r="D66" s="46">
        <v>30098</v>
      </c>
      <c r="E66" s="46">
        <v>0</v>
      </c>
      <c r="F66" s="46">
        <v>0</v>
      </c>
      <c r="G66" s="46">
        <v>0</v>
      </c>
      <c r="H66" s="46">
        <v>0</v>
      </c>
      <c r="I66" s="46">
        <v>100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30198</v>
      </c>
      <c r="P66" s="47">
        <f t="shared" si="10"/>
        <v>3.2978049579556625</v>
      </c>
      <c r="Q66" s="9"/>
    </row>
    <row r="67" spans="1:120" ht="15.75">
      <c r="A67" s="29" t="s">
        <v>36</v>
      </c>
      <c r="B67" s="30"/>
      <c r="C67" s="31"/>
      <c r="D67" s="32">
        <f t="shared" ref="D67:N67" si="15">SUM(D68:D69)</f>
        <v>988676</v>
      </c>
      <c r="E67" s="32">
        <f t="shared" si="15"/>
        <v>0</v>
      </c>
      <c r="F67" s="32">
        <f t="shared" si="15"/>
        <v>0</v>
      </c>
      <c r="G67" s="32">
        <f t="shared" si="15"/>
        <v>229000</v>
      </c>
      <c r="H67" s="32">
        <f t="shared" si="15"/>
        <v>0</v>
      </c>
      <c r="I67" s="32">
        <f t="shared" si="15"/>
        <v>0</v>
      </c>
      <c r="J67" s="32">
        <f t="shared" si="15"/>
        <v>0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 t="shared" si="15"/>
        <v>0</v>
      </c>
      <c r="O67" s="32">
        <f t="shared" si="14"/>
        <v>1217676</v>
      </c>
      <c r="P67" s="45">
        <f t="shared" si="10"/>
        <v>132.97761275526921</v>
      </c>
      <c r="Q67" s="9"/>
    </row>
    <row r="68" spans="1:120">
      <c r="A68" s="12"/>
      <c r="B68" s="25">
        <v>381</v>
      </c>
      <c r="C68" s="20" t="s">
        <v>60</v>
      </c>
      <c r="D68" s="46">
        <v>531000</v>
      </c>
      <c r="E68" s="46">
        <v>0</v>
      </c>
      <c r="F68" s="46">
        <v>0</v>
      </c>
      <c r="G68" s="46">
        <v>229000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760000</v>
      </c>
      <c r="P68" s="47">
        <f t="shared" si="10"/>
        <v>82.996614611772415</v>
      </c>
      <c r="Q68" s="9"/>
    </row>
    <row r="69" spans="1:120" ht="15.75" thickBot="1">
      <c r="A69" s="12"/>
      <c r="B69" s="25">
        <v>382</v>
      </c>
      <c r="C69" s="20" t="s">
        <v>142</v>
      </c>
      <c r="D69" s="46">
        <v>457676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457676</v>
      </c>
      <c r="P69" s="47">
        <f t="shared" ref="P69:P70" si="16">(O69/P$72)</f>
        <v>49.980998143496777</v>
      </c>
      <c r="Q69" s="9"/>
    </row>
    <row r="70" spans="1:120" ht="16.5" thickBot="1">
      <c r="A70" s="14" t="s">
        <v>46</v>
      </c>
      <c r="B70" s="23"/>
      <c r="C70" s="22"/>
      <c r="D70" s="15">
        <f t="shared" ref="D70:N70" si="17">SUM(D5,D15,D24,D36,D52,D58,D67)</f>
        <v>12452453</v>
      </c>
      <c r="E70" s="15">
        <f t="shared" si="17"/>
        <v>1258093</v>
      </c>
      <c r="F70" s="15">
        <f t="shared" si="17"/>
        <v>0</v>
      </c>
      <c r="G70" s="15">
        <f t="shared" si="17"/>
        <v>1512003</v>
      </c>
      <c r="H70" s="15">
        <f t="shared" si="17"/>
        <v>0</v>
      </c>
      <c r="I70" s="15">
        <f t="shared" si="17"/>
        <v>5758431</v>
      </c>
      <c r="J70" s="15">
        <f t="shared" si="17"/>
        <v>0</v>
      </c>
      <c r="K70" s="15">
        <f t="shared" si="17"/>
        <v>-7522243</v>
      </c>
      <c r="L70" s="15">
        <f t="shared" si="17"/>
        <v>0</v>
      </c>
      <c r="M70" s="15">
        <f t="shared" si="17"/>
        <v>0</v>
      </c>
      <c r="N70" s="15">
        <f t="shared" si="17"/>
        <v>0</v>
      </c>
      <c r="O70" s="15">
        <f>SUM(D70:N70)</f>
        <v>13458737</v>
      </c>
      <c r="P70" s="38">
        <f t="shared" si="16"/>
        <v>1469.7757999344763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121" t="s">
        <v>173</v>
      </c>
      <c r="N72" s="121"/>
      <c r="O72" s="121"/>
      <c r="P72" s="43">
        <v>9157</v>
      </c>
    </row>
    <row r="73" spans="1:120">
      <c r="A73" s="122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100"/>
    </row>
    <row r="74" spans="1:120" ht="15.75" customHeight="1" thickBot="1">
      <c r="A74" s="123" t="s">
        <v>77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3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150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61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2"/>
      <c r="M3" s="133"/>
      <c r="N3" s="36"/>
      <c r="O3" s="37"/>
      <c r="P3" s="134" t="s">
        <v>151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152</v>
      </c>
      <c r="N4" s="35" t="s">
        <v>9</v>
      </c>
      <c r="O4" s="35" t="s">
        <v>153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154</v>
      </c>
      <c r="B5" s="26"/>
      <c r="C5" s="26"/>
      <c r="D5" s="27">
        <f t="shared" ref="D5:N5" si="0">SUM(D6:D14)</f>
        <v>5253915</v>
      </c>
      <c r="E5" s="27">
        <f t="shared" si="0"/>
        <v>840771</v>
      </c>
      <c r="F5" s="27">
        <f t="shared" si="0"/>
        <v>0</v>
      </c>
      <c r="G5" s="27">
        <f t="shared" si="0"/>
        <v>1138024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7232710</v>
      </c>
      <c r="P5" s="33">
        <f t="shared" ref="P5:P36" si="1">(O5/P$67)</f>
        <v>792.53889984659213</v>
      </c>
      <c r="Q5" s="6"/>
    </row>
    <row r="6" spans="1:134">
      <c r="A6" s="12"/>
      <c r="B6" s="25">
        <v>311</v>
      </c>
      <c r="C6" s="20" t="s">
        <v>2</v>
      </c>
      <c r="D6" s="46">
        <v>3546733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3546733</v>
      </c>
      <c r="P6" s="47">
        <f t="shared" si="1"/>
        <v>388.64047775586238</v>
      </c>
      <c r="Q6" s="9"/>
    </row>
    <row r="7" spans="1:134">
      <c r="A7" s="12"/>
      <c r="B7" s="25">
        <v>312.41000000000003</v>
      </c>
      <c r="C7" s="20" t="s">
        <v>155</v>
      </c>
      <c r="D7" s="46">
        <v>0</v>
      </c>
      <c r="E7" s="46">
        <v>428516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428516</v>
      </c>
      <c r="P7" s="47">
        <f t="shared" si="1"/>
        <v>46.955511724742493</v>
      </c>
      <c r="Q7" s="9"/>
    </row>
    <row r="8" spans="1:134">
      <c r="A8" s="12"/>
      <c r="B8" s="25">
        <v>312.43</v>
      </c>
      <c r="C8" s="20" t="s">
        <v>156</v>
      </c>
      <c r="D8" s="46">
        <v>0</v>
      </c>
      <c r="E8" s="46">
        <v>412255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412255</v>
      </c>
      <c r="P8" s="47">
        <f t="shared" si="1"/>
        <v>45.173679596756521</v>
      </c>
      <c r="Q8" s="9"/>
    </row>
    <row r="9" spans="1:134">
      <c r="A9" s="12"/>
      <c r="B9" s="25">
        <v>312.51</v>
      </c>
      <c r="C9" s="20" t="s">
        <v>68</v>
      </c>
      <c r="D9" s="46">
        <v>87521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87521</v>
      </c>
      <c r="P9" s="47">
        <f t="shared" si="1"/>
        <v>9.5902914749068593</v>
      </c>
      <c r="Q9" s="9"/>
    </row>
    <row r="10" spans="1:134">
      <c r="A10" s="12"/>
      <c r="B10" s="25">
        <v>312.52</v>
      </c>
      <c r="C10" s="20" t="s">
        <v>100</v>
      </c>
      <c r="D10" s="46">
        <v>156638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156638</v>
      </c>
      <c r="P10" s="47">
        <f t="shared" si="1"/>
        <v>17.163927240850317</v>
      </c>
      <c r="Q10" s="9"/>
    </row>
    <row r="11" spans="1:134">
      <c r="A11" s="12"/>
      <c r="B11" s="25">
        <v>312.63</v>
      </c>
      <c r="C11" s="20" t="s">
        <v>157</v>
      </c>
      <c r="D11" s="46">
        <v>0</v>
      </c>
      <c r="E11" s="46">
        <v>0</v>
      </c>
      <c r="F11" s="46">
        <v>0</v>
      </c>
      <c r="G11" s="46">
        <v>1138024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1138024</v>
      </c>
      <c r="P11" s="47">
        <f t="shared" si="1"/>
        <v>124.70129300898532</v>
      </c>
      <c r="Q11" s="9"/>
    </row>
    <row r="12" spans="1:134">
      <c r="A12" s="12"/>
      <c r="B12" s="25">
        <v>314.10000000000002</v>
      </c>
      <c r="C12" s="20" t="s">
        <v>128</v>
      </c>
      <c r="D12" s="46">
        <v>821030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821030</v>
      </c>
      <c r="P12" s="47">
        <f t="shared" si="1"/>
        <v>89.966031119877272</v>
      </c>
      <c r="Q12" s="9"/>
    </row>
    <row r="13" spans="1:134">
      <c r="A13" s="12"/>
      <c r="B13" s="25">
        <v>315.10000000000002</v>
      </c>
      <c r="C13" s="20" t="s">
        <v>158</v>
      </c>
      <c r="D13" s="46">
        <v>566674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566674</v>
      </c>
      <c r="P13" s="47">
        <f t="shared" si="1"/>
        <v>62.094455402147709</v>
      </c>
      <c r="Q13" s="9"/>
    </row>
    <row r="14" spans="1:134">
      <c r="A14" s="12"/>
      <c r="B14" s="25">
        <v>316</v>
      </c>
      <c r="C14" s="20" t="s">
        <v>102</v>
      </c>
      <c r="D14" s="46">
        <v>75319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75319</v>
      </c>
      <c r="P14" s="47">
        <f t="shared" si="1"/>
        <v>8.253232522463291</v>
      </c>
      <c r="Q14" s="9"/>
    </row>
    <row r="15" spans="1:134" ht="15.75">
      <c r="A15" s="29" t="s">
        <v>14</v>
      </c>
      <c r="B15" s="30"/>
      <c r="C15" s="31"/>
      <c r="D15" s="32">
        <f t="shared" ref="D15:N15" si="3">SUM(D16:D20)</f>
        <v>745109</v>
      </c>
      <c r="E15" s="32">
        <f t="shared" si="3"/>
        <v>164200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 t="shared" ref="O15:O21" si="4">SUM(D15:N15)</f>
        <v>909309</v>
      </c>
      <c r="P15" s="45">
        <f t="shared" si="1"/>
        <v>99.639381985535834</v>
      </c>
      <c r="Q15" s="10"/>
    </row>
    <row r="16" spans="1:134">
      <c r="A16" s="12"/>
      <c r="B16" s="25">
        <v>322</v>
      </c>
      <c r="C16" s="20" t="s">
        <v>159</v>
      </c>
      <c r="D16" s="46">
        <v>0</v>
      </c>
      <c r="E16" s="46">
        <v>90305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90305</v>
      </c>
      <c r="P16" s="47">
        <f t="shared" si="1"/>
        <v>9.895353933815473</v>
      </c>
      <c r="Q16" s="9"/>
    </row>
    <row r="17" spans="1:17">
      <c r="A17" s="12"/>
      <c r="B17" s="25">
        <v>323.10000000000002</v>
      </c>
      <c r="C17" s="20" t="s">
        <v>73</v>
      </c>
      <c r="D17" s="46">
        <v>585936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585936</v>
      </c>
      <c r="P17" s="47">
        <f t="shared" si="1"/>
        <v>64.205128205128204</v>
      </c>
      <c r="Q17" s="9"/>
    </row>
    <row r="18" spans="1:17">
      <c r="A18" s="12"/>
      <c r="B18" s="25">
        <v>323.39999999999998</v>
      </c>
      <c r="C18" s="20" t="s">
        <v>15</v>
      </c>
      <c r="D18" s="46">
        <v>6162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6162</v>
      </c>
      <c r="P18" s="47">
        <f t="shared" si="1"/>
        <v>0.67521367521367526</v>
      </c>
      <c r="Q18" s="9"/>
    </row>
    <row r="19" spans="1:17">
      <c r="A19" s="12"/>
      <c r="B19" s="25">
        <v>323.7</v>
      </c>
      <c r="C19" s="20" t="s">
        <v>82</v>
      </c>
      <c r="D19" s="46">
        <v>134685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134685</v>
      </c>
      <c r="P19" s="47">
        <f t="shared" si="1"/>
        <v>14.758382642998027</v>
      </c>
      <c r="Q19" s="9"/>
    </row>
    <row r="20" spans="1:17">
      <c r="A20" s="12"/>
      <c r="B20" s="25">
        <v>329.1</v>
      </c>
      <c r="C20" s="20" t="s">
        <v>160</v>
      </c>
      <c r="D20" s="46">
        <v>18326</v>
      </c>
      <c r="E20" s="46">
        <v>73895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92221</v>
      </c>
      <c r="P20" s="47">
        <f t="shared" si="1"/>
        <v>10.105303528380452</v>
      </c>
      <c r="Q20" s="9"/>
    </row>
    <row r="21" spans="1:17" ht="15.75">
      <c r="A21" s="29" t="s">
        <v>161</v>
      </c>
      <c r="B21" s="30"/>
      <c r="C21" s="31"/>
      <c r="D21" s="32">
        <f t="shared" ref="D21:N21" si="5">SUM(D22:D30)</f>
        <v>2824641</v>
      </c>
      <c r="E21" s="32">
        <f t="shared" si="5"/>
        <v>0</v>
      </c>
      <c r="F21" s="32">
        <f t="shared" si="5"/>
        <v>0</v>
      </c>
      <c r="G21" s="32">
        <f t="shared" si="5"/>
        <v>780392</v>
      </c>
      <c r="H21" s="32">
        <f t="shared" si="5"/>
        <v>0</v>
      </c>
      <c r="I21" s="32">
        <f t="shared" si="5"/>
        <v>112502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3717535</v>
      </c>
      <c r="P21" s="45">
        <f t="shared" si="1"/>
        <v>407.35645408722331</v>
      </c>
      <c r="Q21" s="10"/>
    </row>
    <row r="22" spans="1:17">
      <c r="A22" s="12"/>
      <c r="B22" s="25">
        <v>331.39</v>
      </c>
      <c r="C22" s="20" t="s">
        <v>129</v>
      </c>
      <c r="D22" s="46">
        <v>0</v>
      </c>
      <c r="E22" s="46">
        <v>0</v>
      </c>
      <c r="F22" s="46">
        <v>0</v>
      </c>
      <c r="G22" s="46">
        <v>780392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8" si="6">SUM(D22:N22)</f>
        <v>780392</v>
      </c>
      <c r="P22" s="47">
        <f t="shared" si="1"/>
        <v>85.513039666885817</v>
      </c>
      <c r="Q22" s="9"/>
    </row>
    <row r="23" spans="1:17">
      <c r="A23" s="12"/>
      <c r="B23" s="25">
        <v>335.125</v>
      </c>
      <c r="C23" s="20" t="s">
        <v>162</v>
      </c>
      <c r="D23" s="46">
        <v>354553</v>
      </c>
      <c r="E23" s="46">
        <v>0</v>
      </c>
      <c r="F23" s="46">
        <v>0</v>
      </c>
      <c r="G23" s="46">
        <v>0</v>
      </c>
      <c r="H23" s="46">
        <v>0</v>
      </c>
      <c r="I23" s="46">
        <v>112502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467055</v>
      </c>
      <c r="P23" s="47">
        <f t="shared" si="1"/>
        <v>51.178500986193292</v>
      </c>
      <c r="Q23" s="9"/>
    </row>
    <row r="24" spans="1:17">
      <c r="A24" s="12"/>
      <c r="B24" s="25">
        <v>335.14</v>
      </c>
      <c r="C24" s="20" t="s">
        <v>104</v>
      </c>
      <c r="D24" s="46">
        <v>1545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1545</v>
      </c>
      <c r="P24" s="47">
        <f t="shared" si="1"/>
        <v>0.16929651545036162</v>
      </c>
      <c r="Q24" s="9"/>
    </row>
    <row r="25" spans="1:17">
      <c r="A25" s="12"/>
      <c r="B25" s="25">
        <v>335.15</v>
      </c>
      <c r="C25" s="20" t="s">
        <v>105</v>
      </c>
      <c r="D25" s="46">
        <v>7065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7065</v>
      </c>
      <c r="P25" s="47">
        <f t="shared" si="1"/>
        <v>0.7741617357001972</v>
      </c>
      <c r="Q25" s="9"/>
    </row>
    <row r="26" spans="1:17">
      <c r="A26" s="12"/>
      <c r="B26" s="25">
        <v>335.17</v>
      </c>
      <c r="C26" s="20" t="s">
        <v>106</v>
      </c>
      <c r="D26" s="46">
        <v>158112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158112</v>
      </c>
      <c r="P26" s="47">
        <f t="shared" si="1"/>
        <v>17.325443786982248</v>
      </c>
      <c r="Q26" s="9"/>
    </row>
    <row r="27" spans="1:17">
      <c r="A27" s="12"/>
      <c r="B27" s="25">
        <v>335.18</v>
      </c>
      <c r="C27" s="20" t="s">
        <v>163</v>
      </c>
      <c r="D27" s="46">
        <v>553533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553533</v>
      </c>
      <c r="P27" s="47">
        <f t="shared" si="1"/>
        <v>60.654503616042078</v>
      </c>
      <c r="Q27" s="9"/>
    </row>
    <row r="28" spans="1:17">
      <c r="A28" s="12"/>
      <c r="B28" s="25">
        <v>335.21</v>
      </c>
      <c r="C28" s="20" t="s">
        <v>27</v>
      </c>
      <c r="D28" s="46">
        <v>8741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8741</v>
      </c>
      <c r="P28" s="47">
        <f t="shared" si="1"/>
        <v>0.95781284242822706</v>
      </c>
      <c r="Q28" s="9"/>
    </row>
    <row r="29" spans="1:17">
      <c r="A29" s="12"/>
      <c r="B29" s="25">
        <v>335.48</v>
      </c>
      <c r="C29" s="20" t="s">
        <v>28</v>
      </c>
      <c r="D29" s="46">
        <v>185539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185539</v>
      </c>
      <c r="P29" s="47">
        <f t="shared" si="1"/>
        <v>20.330813061582294</v>
      </c>
      <c r="Q29" s="9"/>
    </row>
    <row r="30" spans="1:17">
      <c r="A30" s="12"/>
      <c r="B30" s="25">
        <v>335.7</v>
      </c>
      <c r="C30" s="20" t="s">
        <v>164</v>
      </c>
      <c r="D30" s="46">
        <v>1555553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1555553</v>
      </c>
      <c r="P30" s="47">
        <f t="shared" si="1"/>
        <v>170.45288187595881</v>
      </c>
      <c r="Q30" s="9"/>
    </row>
    <row r="31" spans="1:17" ht="15.75">
      <c r="A31" s="29" t="s">
        <v>34</v>
      </c>
      <c r="B31" s="30"/>
      <c r="C31" s="31"/>
      <c r="D31" s="32">
        <f t="shared" ref="D31:N31" si="7">SUM(D32:D47)</f>
        <v>1371861</v>
      </c>
      <c r="E31" s="32">
        <f t="shared" si="7"/>
        <v>10261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5015320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>SUM(D31:N31)</f>
        <v>6397442</v>
      </c>
      <c r="P31" s="45">
        <f t="shared" si="1"/>
        <v>701.01271093578782</v>
      </c>
      <c r="Q31" s="10"/>
    </row>
    <row r="32" spans="1:17">
      <c r="A32" s="12"/>
      <c r="B32" s="25">
        <v>341.2</v>
      </c>
      <c r="C32" s="20" t="s">
        <v>120</v>
      </c>
      <c r="D32" s="46">
        <v>2658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7" si="8">SUM(D32:N32)</f>
        <v>2658</v>
      </c>
      <c r="P32" s="47">
        <f t="shared" si="1"/>
        <v>0.29125575279421434</v>
      </c>
      <c r="Q32" s="9"/>
    </row>
    <row r="33" spans="1:17">
      <c r="A33" s="12"/>
      <c r="B33" s="25">
        <v>341.9</v>
      </c>
      <c r="C33" s="20" t="s">
        <v>109</v>
      </c>
      <c r="D33" s="46">
        <v>15306</v>
      </c>
      <c r="E33" s="46">
        <v>461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15767</v>
      </c>
      <c r="P33" s="47">
        <f t="shared" si="1"/>
        <v>1.7277010738549201</v>
      </c>
      <c r="Q33" s="9"/>
    </row>
    <row r="34" spans="1:17">
      <c r="A34" s="12"/>
      <c r="B34" s="25">
        <v>342.2</v>
      </c>
      <c r="C34" s="20" t="s">
        <v>110</v>
      </c>
      <c r="D34" s="46">
        <v>7115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7115</v>
      </c>
      <c r="P34" s="47">
        <f t="shared" si="1"/>
        <v>0.77964058733289499</v>
      </c>
      <c r="Q34" s="9"/>
    </row>
    <row r="35" spans="1:17">
      <c r="A35" s="12"/>
      <c r="B35" s="25">
        <v>342.5</v>
      </c>
      <c r="C35" s="20" t="s">
        <v>40</v>
      </c>
      <c r="D35" s="46">
        <v>6315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6315</v>
      </c>
      <c r="P35" s="47">
        <f t="shared" si="1"/>
        <v>0.69197896120973046</v>
      </c>
      <c r="Q35" s="9"/>
    </row>
    <row r="36" spans="1:17">
      <c r="A36" s="12"/>
      <c r="B36" s="25">
        <v>342.6</v>
      </c>
      <c r="C36" s="20" t="s">
        <v>165</v>
      </c>
      <c r="D36" s="46">
        <v>506742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506742</v>
      </c>
      <c r="P36" s="47">
        <f t="shared" si="1"/>
        <v>55.527284681130837</v>
      </c>
      <c r="Q36" s="9"/>
    </row>
    <row r="37" spans="1:17">
      <c r="A37" s="12"/>
      <c r="B37" s="25">
        <v>342.9</v>
      </c>
      <c r="C37" s="20" t="s">
        <v>141</v>
      </c>
      <c r="D37" s="46">
        <v>210801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210801</v>
      </c>
      <c r="P37" s="47">
        <f t="shared" ref="P37:P65" si="9">(O37/P$67)</f>
        <v>23.098948060486521</v>
      </c>
      <c r="Q37" s="9"/>
    </row>
    <row r="38" spans="1:17">
      <c r="A38" s="12"/>
      <c r="B38" s="25">
        <v>343.3</v>
      </c>
      <c r="C38" s="20" t="s">
        <v>41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2026794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2026794</v>
      </c>
      <c r="P38" s="47">
        <f t="shared" si="9"/>
        <v>222.09007232084156</v>
      </c>
      <c r="Q38" s="9"/>
    </row>
    <row r="39" spans="1:17">
      <c r="A39" s="12"/>
      <c r="B39" s="25">
        <v>343.4</v>
      </c>
      <c r="C39" s="20" t="s">
        <v>42</v>
      </c>
      <c r="D39" s="46">
        <v>536084</v>
      </c>
      <c r="E39" s="46">
        <v>0</v>
      </c>
      <c r="F39" s="46">
        <v>0</v>
      </c>
      <c r="G39" s="46">
        <v>0</v>
      </c>
      <c r="H39" s="46">
        <v>0</v>
      </c>
      <c r="I39" s="46">
        <v>398086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934170</v>
      </c>
      <c r="P39" s="47">
        <f t="shared" si="9"/>
        <v>102.36357659434583</v>
      </c>
      <c r="Q39" s="9"/>
    </row>
    <row r="40" spans="1:17">
      <c r="A40" s="12"/>
      <c r="B40" s="25">
        <v>343.5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2515690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2515690</v>
      </c>
      <c r="P40" s="47">
        <f t="shared" si="9"/>
        <v>275.66184527722987</v>
      </c>
      <c r="Q40" s="9"/>
    </row>
    <row r="41" spans="1:17">
      <c r="A41" s="12"/>
      <c r="B41" s="25">
        <v>343.6</v>
      </c>
      <c r="C41" s="20" t="s">
        <v>121</v>
      </c>
      <c r="D41" s="46">
        <v>7135</v>
      </c>
      <c r="E41" s="46">
        <v>0</v>
      </c>
      <c r="F41" s="46">
        <v>0</v>
      </c>
      <c r="G41" s="46">
        <v>0</v>
      </c>
      <c r="H41" s="46">
        <v>0</v>
      </c>
      <c r="I41" s="46">
        <v>61270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68405</v>
      </c>
      <c r="P41" s="47">
        <f t="shared" si="9"/>
        <v>7.4956169186938419</v>
      </c>
      <c r="Q41" s="9"/>
    </row>
    <row r="42" spans="1:17">
      <c r="A42" s="12"/>
      <c r="B42" s="25">
        <v>343.8</v>
      </c>
      <c r="C42" s="20" t="s">
        <v>44</v>
      </c>
      <c r="D42" s="46">
        <v>0</v>
      </c>
      <c r="E42" s="46">
        <v>9800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9800</v>
      </c>
      <c r="P42" s="47">
        <f t="shared" si="9"/>
        <v>1.0738549200087661</v>
      </c>
      <c r="Q42" s="9"/>
    </row>
    <row r="43" spans="1:17">
      <c r="A43" s="12"/>
      <c r="B43" s="25">
        <v>343.9</v>
      </c>
      <c r="C43" s="20" t="s">
        <v>122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13480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13480</v>
      </c>
      <c r="P43" s="47">
        <f t="shared" si="9"/>
        <v>1.4770984001753233</v>
      </c>
      <c r="Q43" s="9"/>
    </row>
    <row r="44" spans="1:17">
      <c r="A44" s="12"/>
      <c r="B44" s="25">
        <v>346.4</v>
      </c>
      <c r="C44" s="20" t="s">
        <v>79</v>
      </c>
      <c r="D44" s="46">
        <v>350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350</v>
      </c>
      <c r="P44" s="47">
        <f t="shared" si="9"/>
        <v>3.8351961428884508E-2</v>
      </c>
      <c r="Q44" s="9"/>
    </row>
    <row r="45" spans="1:17">
      <c r="A45" s="12"/>
      <c r="B45" s="25">
        <v>347.4</v>
      </c>
      <c r="C45" s="20" t="s">
        <v>111</v>
      </c>
      <c r="D45" s="46">
        <v>42495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42495</v>
      </c>
      <c r="P45" s="47">
        <f t="shared" si="9"/>
        <v>4.6564760026298488</v>
      </c>
      <c r="Q45" s="9"/>
    </row>
    <row r="46" spans="1:17">
      <c r="A46" s="12"/>
      <c r="B46" s="25">
        <v>347.5</v>
      </c>
      <c r="C46" s="20" t="s">
        <v>112</v>
      </c>
      <c r="D46" s="46">
        <v>10337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10337</v>
      </c>
      <c r="P46" s="47">
        <f t="shared" si="9"/>
        <v>1.1326977865439405</v>
      </c>
      <c r="Q46" s="9"/>
    </row>
    <row r="47" spans="1:17">
      <c r="A47" s="12"/>
      <c r="B47" s="25">
        <v>347.9</v>
      </c>
      <c r="C47" s="20" t="s">
        <v>123</v>
      </c>
      <c r="D47" s="46">
        <v>26523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26523</v>
      </c>
      <c r="P47" s="47">
        <f t="shared" si="9"/>
        <v>2.9063116370808677</v>
      </c>
      <c r="Q47" s="9"/>
    </row>
    <row r="48" spans="1:17" ht="15.75">
      <c r="A48" s="29" t="s">
        <v>35</v>
      </c>
      <c r="B48" s="30"/>
      <c r="C48" s="31"/>
      <c r="D48" s="32">
        <f t="shared" ref="D48:N48" si="10">SUM(D49:D53)</f>
        <v>893535</v>
      </c>
      <c r="E48" s="32">
        <f t="shared" si="10"/>
        <v>26264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10"/>
        <v>0</v>
      </c>
      <c r="O48" s="32">
        <f t="shared" ref="O48:O55" si="11">SUM(D48:N48)</f>
        <v>919799</v>
      </c>
      <c r="P48" s="45">
        <f t="shared" si="9"/>
        <v>100.78884505807582</v>
      </c>
      <c r="Q48" s="10"/>
    </row>
    <row r="49" spans="1:17">
      <c r="A49" s="13"/>
      <c r="B49" s="39">
        <v>351.1</v>
      </c>
      <c r="C49" s="21" t="s">
        <v>48</v>
      </c>
      <c r="D49" s="46">
        <v>35214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35214</v>
      </c>
      <c r="P49" s="47">
        <f t="shared" si="9"/>
        <v>3.8586456278763972</v>
      </c>
      <c r="Q49" s="9"/>
    </row>
    <row r="50" spans="1:17">
      <c r="A50" s="13"/>
      <c r="B50" s="39">
        <v>351.2</v>
      </c>
      <c r="C50" s="21" t="s">
        <v>49</v>
      </c>
      <c r="D50" s="46">
        <v>0</v>
      </c>
      <c r="E50" s="46">
        <v>2371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2371</v>
      </c>
      <c r="P50" s="47">
        <f t="shared" si="9"/>
        <v>0.25980714442252906</v>
      </c>
      <c r="Q50" s="9"/>
    </row>
    <row r="51" spans="1:17">
      <c r="A51" s="13"/>
      <c r="B51" s="39">
        <v>351.5</v>
      </c>
      <c r="C51" s="21" t="s">
        <v>86</v>
      </c>
      <c r="D51" s="46">
        <v>0</v>
      </c>
      <c r="E51" s="46">
        <v>23893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23893</v>
      </c>
      <c r="P51" s="47">
        <f t="shared" si="9"/>
        <v>2.6181240412009643</v>
      </c>
      <c r="Q51" s="9"/>
    </row>
    <row r="52" spans="1:17">
      <c r="A52" s="13"/>
      <c r="B52" s="39">
        <v>351.9</v>
      </c>
      <c r="C52" s="21" t="s">
        <v>166</v>
      </c>
      <c r="D52" s="46">
        <v>858021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858021</v>
      </c>
      <c r="P52" s="47">
        <f t="shared" si="9"/>
        <v>94.019395134779757</v>
      </c>
      <c r="Q52" s="9"/>
    </row>
    <row r="53" spans="1:17">
      <c r="A53" s="13"/>
      <c r="B53" s="39">
        <v>354</v>
      </c>
      <c r="C53" s="21" t="s">
        <v>51</v>
      </c>
      <c r="D53" s="46">
        <v>300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300</v>
      </c>
      <c r="P53" s="47">
        <f t="shared" si="9"/>
        <v>3.2873109796186718E-2</v>
      </c>
      <c r="Q53" s="9"/>
    </row>
    <row r="54" spans="1:17" ht="15.75">
      <c r="A54" s="29" t="s">
        <v>3</v>
      </c>
      <c r="B54" s="30"/>
      <c r="C54" s="31"/>
      <c r="D54" s="32">
        <f t="shared" ref="D54:N54" si="12">SUM(D55:D61)</f>
        <v>30118</v>
      </c>
      <c r="E54" s="32">
        <f t="shared" si="12"/>
        <v>37133</v>
      </c>
      <c r="F54" s="32">
        <f t="shared" si="12"/>
        <v>0</v>
      </c>
      <c r="G54" s="32">
        <f t="shared" si="12"/>
        <v>-1910</v>
      </c>
      <c r="H54" s="32">
        <f t="shared" si="12"/>
        <v>0</v>
      </c>
      <c r="I54" s="32">
        <f t="shared" si="12"/>
        <v>1013</v>
      </c>
      <c r="J54" s="32">
        <f t="shared" si="12"/>
        <v>0</v>
      </c>
      <c r="K54" s="32">
        <f t="shared" si="12"/>
        <v>9859705</v>
      </c>
      <c r="L54" s="32">
        <f t="shared" si="12"/>
        <v>0</v>
      </c>
      <c r="M54" s="32">
        <f t="shared" si="12"/>
        <v>0</v>
      </c>
      <c r="N54" s="32">
        <f t="shared" si="12"/>
        <v>0</v>
      </c>
      <c r="O54" s="32">
        <f t="shared" si="11"/>
        <v>9926059</v>
      </c>
      <c r="P54" s="45">
        <f t="shared" si="9"/>
        <v>1087.6680911680912</v>
      </c>
      <c r="Q54" s="10"/>
    </row>
    <row r="55" spans="1:17">
      <c r="A55" s="12"/>
      <c r="B55" s="25">
        <v>361.1</v>
      </c>
      <c r="C55" s="20" t="s">
        <v>53</v>
      </c>
      <c r="D55" s="46">
        <v>4718</v>
      </c>
      <c r="E55" s="46">
        <v>202</v>
      </c>
      <c r="F55" s="46">
        <v>0</v>
      </c>
      <c r="G55" s="46">
        <v>303</v>
      </c>
      <c r="H55" s="46">
        <v>0</v>
      </c>
      <c r="I55" s="46">
        <v>6118</v>
      </c>
      <c r="J55" s="46">
        <v>0</v>
      </c>
      <c r="K55" s="46">
        <v>600359</v>
      </c>
      <c r="L55" s="46">
        <v>0</v>
      </c>
      <c r="M55" s="46">
        <v>0</v>
      </c>
      <c r="N55" s="46">
        <v>0</v>
      </c>
      <c r="O55" s="46">
        <f t="shared" si="11"/>
        <v>611700</v>
      </c>
      <c r="P55" s="47">
        <f t="shared" si="9"/>
        <v>67.02827087442472</v>
      </c>
      <c r="Q55" s="9"/>
    </row>
    <row r="56" spans="1:17">
      <c r="A56" s="12"/>
      <c r="B56" s="25">
        <v>361.3</v>
      </c>
      <c r="C56" s="20" t="s">
        <v>54</v>
      </c>
      <c r="D56" s="46">
        <v>-25072</v>
      </c>
      <c r="E56" s="46">
        <v>-919</v>
      </c>
      <c r="F56" s="46">
        <v>0</v>
      </c>
      <c r="G56" s="46">
        <v>-2213</v>
      </c>
      <c r="H56" s="46">
        <v>0</v>
      </c>
      <c r="I56" s="46">
        <v>-16514</v>
      </c>
      <c r="J56" s="46">
        <v>0</v>
      </c>
      <c r="K56" s="46">
        <v>8017212</v>
      </c>
      <c r="L56" s="46">
        <v>0</v>
      </c>
      <c r="M56" s="46">
        <v>0</v>
      </c>
      <c r="N56" s="46">
        <v>0</v>
      </c>
      <c r="O56" s="46">
        <f t="shared" ref="O56:O61" si="13">SUM(D56:N56)</f>
        <v>7972494</v>
      </c>
      <c r="P56" s="47">
        <f t="shared" si="9"/>
        <v>873.60223537146612</v>
      </c>
      <c r="Q56" s="9"/>
    </row>
    <row r="57" spans="1:17">
      <c r="A57" s="12"/>
      <c r="B57" s="25">
        <v>364</v>
      </c>
      <c r="C57" s="20" t="s">
        <v>114</v>
      </c>
      <c r="D57" s="46">
        <v>0</v>
      </c>
      <c r="E57" s="46">
        <v>37850</v>
      </c>
      <c r="F57" s="46">
        <v>0</v>
      </c>
      <c r="G57" s="46">
        <v>0</v>
      </c>
      <c r="H57" s="46">
        <v>0</v>
      </c>
      <c r="I57" s="46">
        <v>-100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37750</v>
      </c>
      <c r="P57" s="47">
        <f t="shared" si="9"/>
        <v>4.1365329826868287</v>
      </c>
      <c r="Q57" s="9"/>
    </row>
    <row r="58" spans="1:17">
      <c r="A58" s="12"/>
      <c r="B58" s="25">
        <v>366</v>
      </c>
      <c r="C58" s="20" t="s">
        <v>57</v>
      </c>
      <c r="D58" s="46">
        <v>2723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2723</v>
      </c>
      <c r="P58" s="47">
        <f t="shared" si="9"/>
        <v>0.29837825991672146</v>
      </c>
      <c r="Q58" s="9"/>
    </row>
    <row r="59" spans="1:17">
      <c r="A59" s="12"/>
      <c r="B59" s="25">
        <v>368</v>
      </c>
      <c r="C59" s="20" t="s">
        <v>58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1242134</v>
      </c>
      <c r="L59" s="46">
        <v>0</v>
      </c>
      <c r="M59" s="46">
        <v>0</v>
      </c>
      <c r="N59" s="46">
        <v>0</v>
      </c>
      <c r="O59" s="46">
        <f t="shared" si="13"/>
        <v>1242134</v>
      </c>
      <c r="P59" s="47">
        <f t="shared" si="9"/>
        <v>136.10935787858864</v>
      </c>
      <c r="Q59" s="9"/>
    </row>
    <row r="60" spans="1:17">
      <c r="A60" s="12"/>
      <c r="B60" s="25">
        <v>369.3</v>
      </c>
      <c r="C60" s="20" t="s">
        <v>125</v>
      </c>
      <c r="D60" s="46">
        <v>4444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4444</v>
      </c>
      <c r="P60" s="47">
        <f t="shared" si="9"/>
        <v>0.48696033311417924</v>
      </c>
      <c r="Q60" s="9"/>
    </row>
    <row r="61" spans="1:17">
      <c r="A61" s="12"/>
      <c r="B61" s="25">
        <v>369.9</v>
      </c>
      <c r="C61" s="20" t="s">
        <v>59</v>
      </c>
      <c r="D61" s="46">
        <v>43305</v>
      </c>
      <c r="E61" s="46">
        <v>0</v>
      </c>
      <c r="F61" s="46">
        <v>0</v>
      </c>
      <c r="G61" s="46">
        <v>0</v>
      </c>
      <c r="H61" s="46">
        <v>0</v>
      </c>
      <c r="I61" s="46">
        <v>11509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54814</v>
      </c>
      <c r="P61" s="47">
        <f t="shared" si="9"/>
        <v>6.006355467893929</v>
      </c>
      <c r="Q61" s="9"/>
    </row>
    <row r="62" spans="1:17" ht="15.75">
      <c r="A62" s="29" t="s">
        <v>36</v>
      </c>
      <c r="B62" s="30"/>
      <c r="C62" s="31"/>
      <c r="D62" s="32">
        <f t="shared" ref="D62:N62" si="14">SUM(D63:D64)</f>
        <v>1036230</v>
      </c>
      <c r="E62" s="32">
        <f t="shared" si="14"/>
        <v>75000</v>
      </c>
      <c r="F62" s="32">
        <f t="shared" si="14"/>
        <v>0</v>
      </c>
      <c r="G62" s="32">
        <f t="shared" si="14"/>
        <v>500000</v>
      </c>
      <c r="H62" s="32">
        <f t="shared" si="14"/>
        <v>0</v>
      </c>
      <c r="I62" s="32">
        <f t="shared" si="14"/>
        <v>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 t="shared" si="14"/>
        <v>0</v>
      </c>
      <c r="O62" s="32">
        <f>SUM(D62:N62)</f>
        <v>1611230</v>
      </c>
      <c r="P62" s="45">
        <f t="shared" si="9"/>
        <v>176.5538023230331</v>
      </c>
      <c r="Q62" s="9"/>
    </row>
    <row r="63" spans="1:17">
      <c r="A63" s="12"/>
      <c r="B63" s="25">
        <v>381</v>
      </c>
      <c r="C63" s="20" t="s">
        <v>60</v>
      </c>
      <c r="D63" s="46">
        <v>558582</v>
      </c>
      <c r="E63" s="46">
        <v>75000</v>
      </c>
      <c r="F63" s="46">
        <v>0</v>
      </c>
      <c r="G63" s="46">
        <v>500000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1133582</v>
      </c>
      <c r="P63" s="47">
        <f t="shared" si="9"/>
        <v>124.21455182993644</v>
      </c>
      <c r="Q63" s="9"/>
    </row>
    <row r="64" spans="1:17" ht="15.75" thickBot="1">
      <c r="A64" s="12"/>
      <c r="B64" s="25">
        <v>382</v>
      </c>
      <c r="C64" s="20" t="s">
        <v>142</v>
      </c>
      <c r="D64" s="46">
        <v>477648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477648</v>
      </c>
      <c r="P64" s="47">
        <f t="shared" si="9"/>
        <v>52.33925049309665</v>
      </c>
      <c r="Q64" s="9"/>
    </row>
    <row r="65" spans="1:120" ht="16.5" thickBot="1">
      <c r="A65" s="14" t="s">
        <v>46</v>
      </c>
      <c r="B65" s="23"/>
      <c r="C65" s="22"/>
      <c r="D65" s="15">
        <f t="shared" ref="D65:N65" si="15">SUM(D5,D15,D21,D31,D48,D54,D62)</f>
        <v>12155409</v>
      </c>
      <c r="E65" s="15">
        <f t="shared" si="15"/>
        <v>1153629</v>
      </c>
      <c r="F65" s="15">
        <f t="shared" si="15"/>
        <v>0</v>
      </c>
      <c r="G65" s="15">
        <f t="shared" si="15"/>
        <v>2416506</v>
      </c>
      <c r="H65" s="15">
        <f t="shared" si="15"/>
        <v>0</v>
      </c>
      <c r="I65" s="15">
        <f t="shared" si="15"/>
        <v>5128835</v>
      </c>
      <c r="J65" s="15">
        <f t="shared" si="15"/>
        <v>0</v>
      </c>
      <c r="K65" s="15">
        <f t="shared" si="15"/>
        <v>9859705</v>
      </c>
      <c r="L65" s="15">
        <f t="shared" si="15"/>
        <v>0</v>
      </c>
      <c r="M65" s="15">
        <f t="shared" si="15"/>
        <v>0</v>
      </c>
      <c r="N65" s="15">
        <f t="shared" si="15"/>
        <v>0</v>
      </c>
      <c r="O65" s="15">
        <f>SUM(D65:N65)</f>
        <v>30714084</v>
      </c>
      <c r="P65" s="38">
        <f t="shared" si="9"/>
        <v>3365.5581854043394</v>
      </c>
      <c r="Q65" s="6"/>
      <c r="R65" s="2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</row>
    <row r="66" spans="1:120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9"/>
    </row>
    <row r="67" spans="1:120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2"/>
      <c r="M67" s="121" t="s">
        <v>167</v>
      </c>
      <c r="N67" s="121"/>
      <c r="O67" s="121"/>
      <c r="P67" s="43">
        <v>9126</v>
      </c>
    </row>
    <row r="68" spans="1:120">
      <c r="A68" s="122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</row>
    <row r="69" spans="1:120" ht="15.75" customHeight="1" thickBot="1">
      <c r="A69" s="123" t="s">
        <v>77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3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61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66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5159014</v>
      </c>
      <c r="E5" s="27">
        <f t="shared" si="0"/>
        <v>738157</v>
      </c>
      <c r="F5" s="27">
        <f t="shared" si="0"/>
        <v>0</v>
      </c>
      <c r="G5" s="27">
        <f t="shared" si="0"/>
        <v>1188531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7085702</v>
      </c>
      <c r="O5" s="33">
        <f t="shared" ref="O5:O36" si="1">(N5/O$67)</f>
        <v>815.19811320754718</v>
      </c>
      <c r="P5" s="6"/>
    </row>
    <row r="6" spans="1:133">
      <c r="A6" s="12"/>
      <c r="B6" s="25">
        <v>311</v>
      </c>
      <c r="C6" s="20" t="s">
        <v>2</v>
      </c>
      <c r="D6" s="46">
        <v>3381500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3381500</v>
      </c>
      <c r="O6" s="47">
        <f t="shared" si="1"/>
        <v>389.03589507593188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333440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333440</v>
      </c>
      <c r="O7" s="47">
        <f t="shared" si="1"/>
        <v>38.361711919005984</v>
      </c>
      <c r="P7" s="9"/>
    </row>
    <row r="8" spans="1:133">
      <c r="A8" s="12"/>
      <c r="B8" s="25">
        <v>312.42</v>
      </c>
      <c r="C8" s="20" t="s">
        <v>140</v>
      </c>
      <c r="D8" s="46">
        <v>0</v>
      </c>
      <c r="E8" s="46">
        <v>404717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404717</v>
      </c>
      <c r="O8" s="47">
        <f t="shared" si="1"/>
        <v>46.562011044638751</v>
      </c>
      <c r="P8" s="9"/>
    </row>
    <row r="9" spans="1:133">
      <c r="A9" s="12"/>
      <c r="B9" s="25">
        <v>312.51</v>
      </c>
      <c r="C9" s="20" t="s">
        <v>68</v>
      </c>
      <c r="D9" s="46">
        <v>109789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109789</v>
      </c>
      <c r="O9" s="47">
        <f t="shared" si="1"/>
        <v>12.631040036815463</v>
      </c>
      <c r="P9" s="9"/>
    </row>
    <row r="10" spans="1:133">
      <c r="A10" s="12"/>
      <c r="B10" s="25">
        <v>312.52</v>
      </c>
      <c r="C10" s="20" t="s">
        <v>100</v>
      </c>
      <c r="D10" s="46">
        <v>160615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160615</v>
      </c>
      <c r="O10" s="47">
        <f t="shared" si="1"/>
        <v>18.478485964104923</v>
      </c>
      <c r="P10" s="9"/>
    </row>
    <row r="11" spans="1:133">
      <c r="A11" s="12"/>
      <c r="B11" s="25">
        <v>312.60000000000002</v>
      </c>
      <c r="C11" s="20" t="s">
        <v>11</v>
      </c>
      <c r="D11" s="46">
        <v>0</v>
      </c>
      <c r="E11" s="46">
        <v>0</v>
      </c>
      <c r="F11" s="46">
        <v>0</v>
      </c>
      <c r="G11" s="46">
        <v>1188531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1188531</v>
      </c>
      <c r="O11" s="47">
        <f t="shared" si="1"/>
        <v>136.73849516797054</v>
      </c>
      <c r="P11" s="9"/>
    </row>
    <row r="12" spans="1:133">
      <c r="A12" s="12"/>
      <c r="B12" s="25">
        <v>314.10000000000002</v>
      </c>
      <c r="C12" s="20" t="s">
        <v>128</v>
      </c>
      <c r="D12" s="46">
        <v>824402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824402</v>
      </c>
      <c r="O12" s="47">
        <f t="shared" si="1"/>
        <v>94.846065347445929</v>
      </c>
      <c r="P12" s="9"/>
    </row>
    <row r="13" spans="1:133">
      <c r="A13" s="12"/>
      <c r="B13" s="25">
        <v>315</v>
      </c>
      <c r="C13" s="20" t="s">
        <v>101</v>
      </c>
      <c r="D13" s="46">
        <v>608201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608201</v>
      </c>
      <c r="O13" s="47">
        <f t="shared" si="1"/>
        <v>69.972503451449612</v>
      </c>
      <c r="P13" s="9"/>
    </row>
    <row r="14" spans="1:133">
      <c r="A14" s="12"/>
      <c r="B14" s="25">
        <v>316</v>
      </c>
      <c r="C14" s="20" t="s">
        <v>102</v>
      </c>
      <c r="D14" s="46">
        <v>74507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74507</v>
      </c>
      <c r="O14" s="47">
        <f t="shared" si="1"/>
        <v>8.5719052001840765</v>
      </c>
      <c r="P14" s="9"/>
    </row>
    <row r="15" spans="1:133" ht="15.75">
      <c r="A15" s="29" t="s">
        <v>14</v>
      </c>
      <c r="B15" s="30"/>
      <c r="C15" s="31"/>
      <c r="D15" s="32">
        <f t="shared" ref="D15:M15" si="3">SUM(D16:D20)</f>
        <v>919285</v>
      </c>
      <c r="E15" s="32">
        <f t="shared" si="3"/>
        <v>189222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1108507</v>
      </c>
      <c r="O15" s="45">
        <f t="shared" si="1"/>
        <v>127.53186838472158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133979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133979</v>
      </c>
      <c r="O16" s="47">
        <f t="shared" si="1"/>
        <v>15.41405890473999</v>
      </c>
      <c r="P16" s="9"/>
    </row>
    <row r="17" spans="1:16">
      <c r="A17" s="12"/>
      <c r="B17" s="25">
        <v>323.10000000000002</v>
      </c>
      <c r="C17" s="20" t="s">
        <v>73</v>
      </c>
      <c r="D17" s="46">
        <v>772975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772975</v>
      </c>
      <c r="O17" s="47">
        <f t="shared" si="1"/>
        <v>88.929475379659451</v>
      </c>
      <c r="P17" s="9"/>
    </row>
    <row r="18" spans="1:16">
      <c r="A18" s="12"/>
      <c r="B18" s="25">
        <v>323.39999999999998</v>
      </c>
      <c r="C18" s="20" t="s">
        <v>15</v>
      </c>
      <c r="D18" s="46">
        <v>4302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4302</v>
      </c>
      <c r="O18" s="47">
        <f t="shared" si="1"/>
        <v>0.49493787390704097</v>
      </c>
      <c r="P18" s="9"/>
    </row>
    <row r="19" spans="1:16">
      <c r="A19" s="12"/>
      <c r="B19" s="25">
        <v>323.7</v>
      </c>
      <c r="C19" s="20" t="s">
        <v>82</v>
      </c>
      <c r="D19" s="46">
        <v>128407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128407</v>
      </c>
      <c r="O19" s="47">
        <f t="shared" si="1"/>
        <v>14.773009664058904</v>
      </c>
      <c r="P19" s="9"/>
    </row>
    <row r="20" spans="1:16">
      <c r="A20" s="12"/>
      <c r="B20" s="25">
        <v>329</v>
      </c>
      <c r="C20" s="20" t="s">
        <v>16</v>
      </c>
      <c r="D20" s="46">
        <v>13601</v>
      </c>
      <c r="E20" s="46">
        <v>55243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68844</v>
      </c>
      <c r="O20" s="47">
        <f t="shared" si="1"/>
        <v>7.9203865623561898</v>
      </c>
      <c r="P20" s="9"/>
    </row>
    <row r="21" spans="1:16" ht="15.75">
      <c r="A21" s="29" t="s">
        <v>18</v>
      </c>
      <c r="B21" s="30"/>
      <c r="C21" s="31"/>
      <c r="D21" s="32">
        <f t="shared" ref="D21:M21" si="5">SUM(D22:D33)</f>
        <v>1261703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1261703</v>
      </c>
      <c r="O21" s="45">
        <f t="shared" si="1"/>
        <v>145.15681086056145</v>
      </c>
      <c r="P21" s="10"/>
    </row>
    <row r="22" spans="1:16">
      <c r="A22" s="12"/>
      <c r="B22" s="25">
        <v>331.2</v>
      </c>
      <c r="C22" s="20" t="s">
        <v>17</v>
      </c>
      <c r="D22" s="46">
        <v>2955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2955</v>
      </c>
      <c r="O22" s="47">
        <f t="shared" si="1"/>
        <v>0.33996778647031756</v>
      </c>
      <c r="P22" s="9"/>
    </row>
    <row r="23" spans="1:16">
      <c r="A23" s="12"/>
      <c r="B23" s="25">
        <v>331.5</v>
      </c>
      <c r="C23" s="20" t="s">
        <v>19</v>
      </c>
      <c r="D23" s="46">
        <v>37334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37334</v>
      </c>
      <c r="O23" s="47">
        <f t="shared" si="1"/>
        <v>4.295213989875748</v>
      </c>
      <c r="P23" s="9"/>
    </row>
    <row r="24" spans="1:16">
      <c r="A24" s="12"/>
      <c r="B24" s="25">
        <v>334.9</v>
      </c>
      <c r="C24" s="20" t="s">
        <v>119</v>
      </c>
      <c r="D24" s="46">
        <v>40000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40000</v>
      </c>
      <c r="O24" s="47">
        <f t="shared" si="1"/>
        <v>4.6019328117809479</v>
      </c>
      <c r="P24" s="9"/>
    </row>
    <row r="25" spans="1:16">
      <c r="A25" s="12"/>
      <c r="B25" s="25">
        <v>335.12</v>
      </c>
      <c r="C25" s="20" t="s">
        <v>103</v>
      </c>
      <c r="D25" s="46">
        <v>347327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347327</v>
      </c>
      <c r="O25" s="47">
        <f t="shared" si="1"/>
        <v>39.959387942936033</v>
      </c>
      <c r="P25" s="9"/>
    </row>
    <row r="26" spans="1:16">
      <c r="A26" s="12"/>
      <c r="B26" s="25">
        <v>335.14</v>
      </c>
      <c r="C26" s="20" t="s">
        <v>104</v>
      </c>
      <c r="D26" s="46">
        <v>1214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1214</v>
      </c>
      <c r="O26" s="47">
        <f t="shared" si="1"/>
        <v>0.13966866083755178</v>
      </c>
      <c r="P26" s="9"/>
    </row>
    <row r="27" spans="1:16">
      <c r="A27" s="12"/>
      <c r="B27" s="25">
        <v>335.15</v>
      </c>
      <c r="C27" s="20" t="s">
        <v>105</v>
      </c>
      <c r="D27" s="46">
        <v>9716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9716</v>
      </c>
      <c r="O27" s="47">
        <f t="shared" si="1"/>
        <v>1.1178094799815923</v>
      </c>
      <c r="P27" s="9"/>
    </row>
    <row r="28" spans="1:16">
      <c r="A28" s="12"/>
      <c r="B28" s="25">
        <v>335.17</v>
      </c>
      <c r="C28" s="20" t="s">
        <v>106</v>
      </c>
      <c r="D28" s="46">
        <v>115547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115547</v>
      </c>
      <c r="O28" s="47">
        <f t="shared" si="1"/>
        <v>13.29348826507133</v>
      </c>
      <c r="P28" s="9"/>
    </row>
    <row r="29" spans="1:16">
      <c r="A29" s="12"/>
      <c r="B29" s="25">
        <v>335.18</v>
      </c>
      <c r="C29" s="20" t="s">
        <v>107</v>
      </c>
      <c r="D29" s="46">
        <v>492528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492528</v>
      </c>
      <c r="O29" s="47">
        <f t="shared" si="1"/>
        <v>56.664519098021167</v>
      </c>
      <c r="P29" s="9"/>
    </row>
    <row r="30" spans="1:16">
      <c r="A30" s="12"/>
      <c r="B30" s="25">
        <v>335.21</v>
      </c>
      <c r="C30" s="20" t="s">
        <v>27</v>
      </c>
      <c r="D30" s="46">
        <v>9784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9784</v>
      </c>
      <c r="O30" s="47">
        <f t="shared" si="1"/>
        <v>1.1256327657616199</v>
      </c>
      <c r="P30" s="9"/>
    </row>
    <row r="31" spans="1:16">
      <c r="A31" s="12"/>
      <c r="B31" s="25">
        <v>335.49</v>
      </c>
      <c r="C31" s="20" t="s">
        <v>28</v>
      </c>
      <c r="D31" s="46">
        <v>183125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183125</v>
      </c>
      <c r="O31" s="47">
        <f t="shared" si="1"/>
        <v>21.068223653934652</v>
      </c>
      <c r="P31" s="9"/>
    </row>
    <row r="32" spans="1:16">
      <c r="A32" s="12"/>
      <c r="B32" s="25">
        <v>337.2</v>
      </c>
      <c r="C32" s="20" t="s">
        <v>83</v>
      </c>
      <c r="D32" s="46">
        <v>9000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9000</v>
      </c>
      <c r="O32" s="47">
        <f t="shared" si="1"/>
        <v>1.0354348826507134</v>
      </c>
      <c r="P32" s="9"/>
    </row>
    <row r="33" spans="1:16">
      <c r="A33" s="12"/>
      <c r="B33" s="25">
        <v>337.7</v>
      </c>
      <c r="C33" s="20" t="s">
        <v>84</v>
      </c>
      <c r="D33" s="46">
        <v>13173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13173</v>
      </c>
      <c r="O33" s="47">
        <f t="shared" si="1"/>
        <v>1.5155315232397606</v>
      </c>
      <c r="P33" s="9"/>
    </row>
    <row r="34" spans="1:16" ht="15.75">
      <c r="A34" s="29" t="s">
        <v>34</v>
      </c>
      <c r="B34" s="30"/>
      <c r="C34" s="31"/>
      <c r="D34" s="32">
        <f t="shared" ref="D34:M34" si="7">SUM(D35:D47)</f>
        <v>1357051</v>
      </c>
      <c r="E34" s="32">
        <f t="shared" si="7"/>
        <v>7078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5056884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6421013</v>
      </c>
      <c r="O34" s="45">
        <f t="shared" si="1"/>
        <v>738.72676023930046</v>
      </c>
      <c r="P34" s="10"/>
    </row>
    <row r="35" spans="1:16">
      <c r="A35" s="12"/>
      <c r="B35" s="25">
        <v>341.9</v>
      </c>
      <c r="C35" s="20" t="s">
        <v>109</v>
      </c>
      <c r="D35" s="46">
        <v>24626</v>
      </c>
      <c r="E35" s="46">
        <v>578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7" si="8">SUM(D35:M35)</f>
        <v>25204</v>
      </c>
      <c r="O35" s="47">
        <f t="shared" si="1"/>
        <v>2.8996778647031753</v>
      </c>
      <c r="P35" s="9"/>
    </row>
    <row r="36" spans="1:16">
      <c r="A36" s="12"/>
      <c r="B36" s="25">
        <v>342.2</v>
      </c>
      <c r="C36" s="20" t="s">
        <v>110</v>
      </c>
      <c r="D36" s="46">
        <v>8742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8742</v>
      </c>
      <c r="O36" s="47">
        <f t="shared" si="1"/>
        <v>1.0057524160147262</v>
      </c>
      <c r="P36" s="9"/>
    </row>
    <row r="37" spans="1:16">
      <c r="A37" s="12"/>
      <c r="B37" s="25">
        <v>342.5</v>
      </c>
      <c r="C37" s="20" t="s">
        <v>40</v>
      </c>
      <c r="D37" s="46">
        <v>482534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482534</v>
      </c>
      <c r="O37" s="47">
        <f t="shared" ref="O37:O65" si="9">(N37/O$67)</f>
        <v>55.514726184997699</v>
      </c>
      <c r="P37" s="9"/>
    </row>
    <row r="38" spans="1:16">
      <c r="A38" s="12"/>
      <c r="B38" s="25">
        <v>342.9</v>
      </c>
      <c r="C38" s="20" t="s">
        <v>141</v>
      </c>
      <c r="D38" s="46">
        <v>201801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201801</v>
      </c>
      <c r="O38" s="47">
        <f t="shared" si="9"/>
        <v>23.216866083755178</v>
      </c>
      <c r="P38" s="9"/>
    </row>
    <row r="39" spans="1:16">
      <c r="A39" s="12"/>
      <c r="B39" s="25">
        <v>343.3</v>
      </c>
      <c r="C39" s="20" t="s">
        <v>41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2073429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2073429</v>
      </c>
      <c r="O39" s="47">
        <f t="shared" si="9"/>
        <v>238.54452369995397</v>
      </c>
      <c r="P39" s="9"/>
    </row>
    <row r="40" spans="1:16">
      <c r="A40" s="12"/>
      <c r="B40" s="25">
        <v>343.4</v>
      </c>
      <c r="C40" s="20" t="s">
        <v>42</v>
      </c>
      <c r="D40" s="46">
        <v>537448</v>
      </c>
      <c r="E40" s="46">
        <v>0</v>
      </c>
      <c r="F40" s="46">
        <v>0</v>
      </c>
      <c r="G40" s="46">
        <v>0</v>
      </c>
      <c r="H40" s="46">
        <v>0</v>
      </c>
      <c r="I40" s="46">
        <v>395395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932843</v>
      </c>
      <c r="O40" s="47">
        <f t="shared" si="9"/>
        <v>107.32202024850437</v>
      </c>
      <c r="P40" s="9"/>
    </row>
    <row r="41" spans="1:16">
      <c r="A41" s="12"/>
      <c r="B41" s="25">
        <v>343.5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2507562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2507562</v>
      </c>
      <c r="O41" s="47">
        <f t="shared" si="9"/>
        <v>288.49079613437641</v>
      </c>
      <c r="P41" s="9"/>
    </row>
    <row r="42" spans="1:16">
      <c r="A42" s="12"/>
      <c r="B42" s="25">
        <v>343.6</v>
      </c>
      <c r="C42" s="20" t="s">
        <v>121</v>
      </c>
      <c r="D42" s="46">
        <v>6275</v>
      </c>
      <c r="E42" s="46">
        <v>0</v>
      </c>
      <c r="F42" s="46">
        <v>0</v>
      </c>
      <c r="G42" s="46">
        <v>0</v>
      </c>
      <c r="H42" s="46">
        <v>0</v>
      </c>
      <c r="I42" s="46">
        <v>49878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56153</v>
      </c>
      <c r="O42" s="47">
        <f t="shared" si="9"/>
        <v>6.460308329498389</v>
      </c>
      <c r="P42" s="9"/>
    </row>
    <row r="43" spans="1:16">
      <c r="A43" s="12"/>
      <c r="B43" s="25">
        <v>343.8</v>
      </c>
      <c r="C43" s="20" t="s">
        <v>44</v>
      </c>
      <c r="D43" s="46">
        <v>0</v>
      </c>
      <c r="E43" s="46">
        <v>6500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6500</v>
      </c>
      <c r="O43" s="47">
        <f t="shared" si="9"/>
        <v>0.74781408191440402</v>
      </c>
      <c r="P43" s="9"/>
    </row>
    <row r="44" spans="1:16">
      <c r="A44" s="12"/>
      <c r="B44" s="25">
        <v>343.9</v>
      </c>
      <c r="C44" s="20" t="s">
        <v>122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30620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30620</v>
      </c>
      <c r="O44" s="47">
        <f t="shared" si="9"/>
        <v>3.5227795674183158</v>
      </c>
      <c r="P44" s="9"/>
    </row>
    <row r="45" spans="1:16">
      <c r="A45" s="12"/>
      <c r="B45" s="25">
        <v>346.4</v>
      </c>
      <c r="C45" s="20" t="s">
        <v>79</v>
      </c>
      <c r="D45" s="46">
        <v>400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400</v>
      </c>
      <c r="O45" s="47">
        <f t="shared" si="9"/>
        <v>4.6019328117809483E-2</v>
      </c>
      <c r="P45" s="9"/>
    </row>
    <row r="46" spans="1:16">
      <c r="A46" s="12"/>
      <c r="B46" s="25">
        <v>347.4</v>
      </c>
      <c r="C46" s="20" t="s">
        <v>111</v>
      </c>
      <c r="D46" s="46">
        <v>56408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56408</v>
      </c>
      <c r="O46" s="47">
        <f t="shared" si="9"/>
        <v>6.4896456511734932</v>
      </c>
      <c r="P46" s="9"/>
    </row>
    <row r="47" spans="1:16">
      <c r="A47" s="12"/>
      <c r="B47" s="25">
        <v>347.5</v>
      </c>
      <c r="C47" s="20" t="s">
        <v>112</v>
      </c>
      <c r="D47" s="46">
        <v>38817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38817</v>
      </c>
      <c r="O47" s="47">
        <f t="shared" si="9"/>
        <v>4.4658306488725268</v>
      </c>
      <c r="P47" s="9"/>
    </row>
    <row r="48" spans="1:16" ht="15.75">
      <c r="A48" s="29" t="s">
        <v>35</v>
      </c>
      <c r="B48" s="30"/>
      <c r="C48" s="31"/>
      <c r="D48" s="32">
        <f t="shared" ref="D48:M48" si="10">SUM(D49:D53)</f>
        <v>800645</v>
      </c>
      <c r="E48" s="32">
        <f t="shared" si="10"/>
        <v>14275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5" si="11">SUM(D48:M48)</f>
        <v>814920</v>
      </c>
      <c r="O48" s="45">
        <f t="shared" si="9"/>
        <v>93.755177174413248</v>
      </c>
      <c r="P48" s="10"/>
    </row>
    <row r="49" spans="1:16">
      <c r="A49" s="13"/>
      <c r="B49" s="39">
        <v>351.1</v>
      </c>
      <c r="C49" s="21" t="s">
        <v>48</v>
      </c>
      <c r="D49" s="46">
        <v>9772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9772</v>
      </c>
      <c r="O49" s="47">
        <f t="shared" si="9"/>
        <v>1.1242521859180856</v>
      </c>
      <c r="P49" s="9"/>
    </row>
    <row r="50" spans="1:16">
      <c r="A50" s="13"/>
      <c r="B50" s="39">
        <v>351.2</v>
      </c>
      <c r="C50" s="21" t="s">
        <v>49</v>
      </c>
      <c r="D50" s="46">
        <v>0</v>
      </c>
      <c r="E50" s="46">
        <v>1292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1292</v>
      </c>
      <c r="O50" s="47">
        <f t="shared" si="9"/>
        <v>0.14864242982052461</v>
      </c>
      <c r="P50" s="9"/>
    </row>
    <row r="51" spans="1:16">
      <c r="A51" s="13"/>
      <c r="B51" s="39">
        <v>351.5</v>
      </c>
      <c r="C51" s="21" t="s">
        <v>86</v>
      </c>
      <c r="D51" s="46">
        <v>780113</v>
      </c>
      <c r="E51" s="46">
        <v>12933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793046</v>
      </c>
      <c r="O51" s="47">
        <f t="shared" si="9"/>
        <v>91.238610216290837</v>
      </c>
      <c r="P51" s="9"/>
    </row>
    <row r="52" spans="1:16">
      <c r="A52" s="13"/>
      <c r="B52" s="39">
        <v>354</v>
      </c>
      <c r="C52" s="21" t="s">
        <v>51</v>
      </c>
      <c r="D52" s="46">
        <v>10760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10760</v>
      </c>
      <c r="O52" s="47">
        <f t="shared" si="9"/>
        <v>1.237919926369075</v>
      </c>
      <c r="P52" s="9"/>
    </row>
    <row r="53" spans="1:16">
      <c r="A53" s="13"/>
      <c r="B53" s="39">
        <v>358.2</v>
      </c>
      <c r="C53" s="21" t="s">
        <v>124</v>
      </c>
      <c r="D53" s="46">
        <v>0</v>
      </c>
      <c r="E53" s="46">
        <v>50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50</v>
      </c>
      <c r="O53" s="47">
        <f t="shared" si="9"/>
        <v>5.7524160147261853E-3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SUM(D55:D61)</f>
        <v>127966</v>
      </c>
      <c r="E54" s="32">
        <f t="shared" si="12"/>
        <v>22619</v>
      </c>
      <c r="F54" s="32">
        <f t="shared" si="12"/>
        <v>0</v>
      </c>
      <c r="G54" s="32">
        <f t="shared" si="12"/>
        <v>7043</v>
      </c>
      <c r="H54" s="32">
        <f t="shared" si="12"/>
        <v>0</v>
      </c>
      <c r="I54" s="32">
        <f t="shared" si="12"/>
        <v>49074</v>
      </c>
      <c r="J54" s="32">
        <f t="shared" si="12"/>
        <v>0</v>
      </c>
      <c r="K54" s="32">
        <f t="shared" si="12"/>
        <v>5505428</v>
      </c>
      <c r="L54" s="32">
        <f t="shared" si="12"/>
        <v>0</v>
      </c>
      <c r="M54" s="32">
        <f t="shared" si="12"/>
        <v>0</v>
      </c>
      <c r="N54" s="32">
        <f t="shared" si="11"/>
        <v>5712130</v>
      </c>
      <c r="O54" s="45">
        <f t="shared" si="9"/>
        <v>657.17096180395765</v>
      </c>
      <c r="P54" s="10"/>
    </row>
    <row r="55" spans="1:16">
      <c r="A55" s="12"/>
      <c r="B55" s="25">
        <v>361.1</v>
      </c>
      <c r="C55" s="20" t="s">
        <v>53</v>
      </c>
      <c r="D55" s="46">
        <v>60424</v>
      </c>
      <c r="E55" s="46">
        <v>2619</v>
      </c>
      <c r="F55" s="46">
        <v>0</v>
      </c>
      <c r="G55" s="46">
        <v>7018</v>
      </c>
      <c r="H55" s="46">
        <v>0</v>
      </c>
      <c r="I55" s="46">
        <v>46314</v>
      </c>
      <c r="J55" s="46">
        <v>0</v>
      </c>
      <c r="K55" s="46">
        <v>559809</v>
      </c>
      <c r="L55" s="46">
        <v>0</v>
      </c>
      <c r="M55" s="46">
        <v>0</v>
      </c>
      <c r="N55" s="46">
        <f t="shared" si="11"/>
        <v>676184</v>
      </c>
      <c r="O55" s="47">
        <f t="shared" si="9"/>
        <v>77.793833410032207</v>
      </c>
      <c r="P55" s="9"/>
    </row>
    <row r="56" spans="1:16">
      <c r="A56" s="12"/>
      <c r="B56" s="25">
        <v>361.3</v>
      </c>
      <c r="C56" s="20" t="s">
        <v>54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3621556</v>
      </c>
      <c r="L56" s="46">
        <v>0</v>
      </c>
      <c r="M56" s="46">
        <v>0</v>
      </c>
      <c r="N56" s="46">
        <f t="shared" ref="N56:N61" si="13">SUM(D56:M56)</f>
        <v>3621556</v>
      </c>
      <c r="O56" s="47">
        <f t="shared" si="9"/>
        <v>416.65393465255409</v>
      </c>
      <c r="P56" s="9"/>
    </row>
    <row r="57" spans="1:16">
      <c r="A57" s="12"/>
      <c r="B57" s="25">
        <v>364</v>
      </c>
      <c r="C57" s="20" t="s">
        <v>114</v>
      </c>
      <c r="D57" s="46">
        <v>0</v>
      </c>
      <c r="E57" s="46">
        <v>20000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20000</v>
      </c>
      <c r="O57" s="47">
        <f t="shared" si="9"/>
        <v>2.300966405890474</v>
      </c>
      <c r="P57" s="9"/>
    </row>
    <row r="58" spans="1:16">
      <c r="A58" s="12"/>
      <c r="B58" s="25">
        <v>366</v>
      </c>
      <c r="C58" s="20" t="s">
        <v>57</v>
      </c>
      <c r="D58" s="46">
        <v>40</v>
      </c>
      <c r="E58" s="46">
        <v>0</v>
      </c>
      <c r="F58" s="46">
        <v>0</v>
      </c>
      <c r="G58" s="46">
        <v>25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65</v>
      </c>
      <c r="O58" s="47">
        <f t="shared" si="9"/>
        <v>7.4781408191440402E-3</v>
      </c>
      <c r="P58" s="9"/>
    </row>
    <row r="59" spans="1:16">
      <c r="A59" s="12"/>
      <c r="B59" s="25">
        <v>368</v>
      </c>
      <c r="C59" s="20" t="s">
        <v>58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1324063</v>
      </c>
      <c r="L59" s="46">
        <v>0</v>
      </c>
      <c r="M59" s="46">
        <v>0</v>
      </c>
      <c r="N59" s="46">
        <f t="shared" si="13"/>
        <v>1324063</v>
      </c>
      <c r="O59" s="47">
        <f t="shared" si="9"/>
        <v>152.33122411412793</v>
      </c>
      <c r="P59" s="9"/>
    </row>
    <row r="60" spans="1:16">
      <c r="A60" s="12"/>
      <c r="B60" s="25">
        <v>369.3</v>
      </c>
      <c r="C60" s="20" t="s">
        <v>125</v>
      </c>
      <c r="D60" s="46">
        <v>4206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4206</v>
      </c>
      <c r="O60" s="47">
        <f t="shared" si="9"/>
        <v>0.4838932351587667</v>
      </c>
      <c r="P60" s="9"/>
    </row>
    <row r="61" spans="1:16">
      <c r="A61" s="12"/>
      <c r="B61" s="25">
        <v>369.9</v>
      </c>
      <c r="C61" s="20" t="s">
        <v>59</v>
      </c>
      <c r="D61" s="46">
        <v>63296</v>
      </c>
      <c r="E61" s="46">
        <v>0</v>
      </c>
      <c r="F61" s="46">
        <v>0</v>
      </c>
      <c r="G61" s="46">
        <v>0</v>
      </c>
      <c r="H61" s="46">
        <v>0</v>
      </c>
      <c r="I61" s="46">
        <v>2760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66056</v>
      </c>
      <c r="O61" s="47">
        <f t="shared" si="9"/>
        <v>7.5996318453750575</v>
      </c>
      <c r="P61" s="9"/>
    </row>
    <row r="62" spans="1:16" ht="15.75">
      <c r="A62" s="29" t="s">
        <v>36</v>
      </c>
      <c r="B62" s="30"/>
      <c r="C62" s="31"/>
      <c r="D62" s="32">
        <f t="shared" ref="D62:M62" si="14">SUM(D63:D64)</f>
        <v>1124868</v>
      </c>
      <c r="E62" s="32">
        <f t="shared" si="14"/>
        <v>0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236187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1361055</v>
      </c>
      <c r="O62" s="45">
        <f t="shared" si="9"/>
        <v>156.58709157846295</v>
      </c>
      <c r="P62" s="9"/>
    </row>
    <row r="63" spans="1:16">
      <c r="A63" s="12"/>
      <c r="B63" s="25">
        <v>381</v>
      </c>
      <c r="C63" s="20" t="s">
        <v>60</v>
      </c>
      <c r="D63" s="46">
        <v>691092</v>
      </c>
      <c r="E63" s="46">
        <v>0</v>
      </c>
      <c r="F63" s="46">
        <v>0</v>
      </c>
      <c r="G63" s="46">
        <v>0</v>
      </c>
      <c r="H63" s="46">
        <v>0</v>
      </c>
      <c r="I63" s="46">
        <v>236187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927279</v>
      </c>
      <c r="O63" s="47">
        <f t="shared" si="9"/>
        <v>106.68189139438564</v>
      </c>
      <c r="P63" s="9"/>
    </row>
    <row r="64" spans="1:16" ht="15.75" thickBot="1">
      <c r="A64" s="12"/>
      <c r="B64" s="25">
        <v>382</v>
      </c>
      <c r="C64" s="20" t="s">
        <v>142</v>
      </c>
      <c r="D64" s="46">
        <v>433776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433776</v>
      </c>
      <c r="O64" s="47">
        <f t="shared" si="9"/>
        <v>49.905200184077316</v>
      </c>
      <c r="P64" s="9"/>
    </row>
    <row r="65" spans="1:119" ht="16.5" thickBot="1">
      <c r="A65" s="14" t="s">
        <v>46</v>
      </c>
      <c r="B65" s="23"/>
      <c r="C65" s="22"/>
      <c r="D65" s="15">
        <f t="shared" ref="D65:M65" si="15">SUM(D5,D15,D21,D34,D48,D54,D62)</f>
        <v>10750532</v>
      </c>
      <c r="E65" s="15">
        <f t="shared" si="15"/>
        <v>971351</v>
      </c>
      <c r="F65" s="15">
        <f t="shared" si="15"/>
        <v>0</v>
      </c>
      <c r="G65" s="15">
        <f t="shared" si="15"/>
        <v>1195574</v>
      </c>
      <c r="H65" s="15">
        <f t="shared" si="15"/>
        <v>0</v>
      </c>
      <c r="I65" s="15">
        <f t="shared" si="15"/>
        <v>5342145</v>
      </c>
      <c r="J65" s="15">
        <f t="shared" si="15"/>
        <v>0</v>
      </c>
      <c r="K65" s="15">
        <f t="shared" si="15"/>
        <v>5505428</v>
      </c>
      <c r="L65" s="15">
        <f t="shared" si="15"/>
        <v>0</v>
      </c>
      <c r="M65" s="15">
        <f t="shared" si="15"/>
        <v>0</v>
      </c>
      <c r="N65" s="15">
        <f>SUM(D65:M65)</f>
        <v>23765030</v>
      </c>
      <c r="O65" s="38">
        <f t="shared" si="9"/>
        <v>2734.1267832489648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21" t="s">
        <v>149</v>
      </c>
      <c r="M67" s="121"/>
      <c r="N67" s="121"/>
      <c r="O67" s="43">
        <v>8692</v>
      </c>
    </row>
    <row r="68" spans="1:119">
      <c r="A68" s="122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  <row r="69" spans="1:119" ht="15.75" customHeight="1" thickBot="1">
      <c r="A69" s="123" t="s">
        <v>77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3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61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66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4938837</v>
      </c>
      <c r="E5" s="27">
        <f t="shared" si="0"/>
        <v>753840</v>
      </c>
      <c r="F5" s="27">
        <f t="shared" si="0"/>
        <v>0</v>
      </c>
      <c r="G5" s="27">
        <f t="shared" si="0"/>
        <v>1703420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7396097</v>
      </c>
      <c r="O5" s="33">
        <f t="shared" ref="O5:O36" si="1">(N5/O$66)</f>
        <v>853.26453622519614</v>
      </c>
      <c r="P5" s="6"/>
    </row>
    <row r="6" spans="1:133">
      <c r="A6" s="12"/>
      <c r="B6" s="25">
        <v>311</v>
      </c>
      <c r="C6" s="20" t="s">
        <v>2</v>
      </c>
      <c r="D6" s="46">
        <v>3169370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3169370</v>
      </c>
      <c r="O6" s="47">
        <f t="shared" si="1"/>
        <v>365.64028610982928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304739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304739</v>
      </c>
      <c r="O7" s="47">
        <f t="shared" si="1"/>
        <v>35.15678357175819</v>
      </c>
      <c r="P7" s="9"/>
    </row>
    <row r="8" spans="1:133">
      <c r="A8" s="12"/>
      <c r="B8" s="25">
        <v>312.42</v>
      </c>
      <c r="C8" s="20" t="s">
        <v>140</v>
      </c>
      <c r="D8" s="46">
        <v>0</v>
      </c>
      <c r="E8" s="46">
        <v>449101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449101</v>
      </c>
      <c r="O8" s="47">
        <f t="shared" si="1"/>
        <v>51.811375173050301</v>
      </c>
      <c r="P8" s="9"/>
    </row>
    <row r="9" spans="1:133">
      <c r="A9" s="12"/>
      <c r="B9" s="25">
        <v>312.51</v>
      </c>
      <c r="C9" s="20" t="s">
        <v>68</v>
      </c>
      <c r="D9" s="46">
        <v>89667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89667</v>
      </c>
      <c r="O9" s="47">
        <f t="shared" si="1"/>
        <v>10.34460083064144</v>
      </c>
      <c r="P9" s="9"/>
    </row>
    <row r="10" spans="1:133">
      <c r="A10" s="12"/>
      <c r="B10" s="25">
        <v>312.52</v>
      </c>
      <c r="C10" s="20" t="s">
        <v>100</v>
      </c>
      <c r="D10" s="46">
        <v>160400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160400</v>
      </c>
      <c r="O10" s="47">
        <f t="shared" si="1"/>
        <v>18.504845408398708</v>
      </c>
      <c r="P10" s="9"/>
    </row>
    <row r="11" spans="1:133">
      <c r="A11" s="12"/>
      <c r="B11" s="25">
        <v>312.60000000000002</v>
      </c>
      <c r="C11" s="20" t="s">
        <v>11</v>
      </c>
      <c r="D11" s="46">
        <v>0</v>
      </c>
      <c r="E11" s="46">
        <v>0</v>
      </c>
      <c r="F11" s="46">
        <v>0</v>
      </c>
      <c r="G11" s="46">
        <v>1703420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1703420</v>
      </c>
      <c r="O11" s="47">
        <f t="shared" si="1"/>
        <v>196.51822796492849</v>
      </c>
      <c r="P11" s="9"/>
    </row>
    <row r="12" spans="1:133">
      <c r="A12" s="12"/>
      <c r="B12" s="25">
        <v>314.10000000000002</v>
      </c>
      <c r="C12" s="20" t="s">
        <v>128</v>
      </c>
      <c r="D12" s="46">
        <v>854189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854189</v>
      </c>
      <c r="O12" s="47">
        <f t="shared" si="1"/>
        <v>98.545108444854634</v>
      </c>
      <c r="P12" s="9"/>
    </row>
    <row r="13" spans="1:133">
      <c r="A13" s="12"/>
      <c r="B13" s="25">
        <v>315</v>
      </c>
      <c r="C13" s="20" t="s">
        <v>101</v>
      </c>
      <c r="D13" s="46">
        <v>580694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580694</v>
      </c>
      <c r="O13" s="47">
        <f t="shared" si="1"/>
        <v>66.992847254268568</v>
      </c>
      <c r="P13" s="9"/>
    </row>
    <row r="14" spans="1:133">
      <c r="A14" s="12"/>
      <c r="B14" s="25">
        <v>316</v>
      </c>
      <c r="C14" s="20" t="s">
        <v>102</v>
      </c>
      <c r="D14" s="46">
        <v>84517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84517</v>
      </c>
      <c r="O14" s="47">
        <f t="shared" si="1"/>
        <v>9.7504614674665433</v>
      </c>
      <c r="P14" s="9"/>
    </row>
    <row r="15" spans="1:133" ht="15.75">
      <c r="A15" s="29" t="s">
        <v>14</v>
      </c>
      <c r="B15" s="30"/>
      <c r="C15" s="31"/>
      <c r="D15" s="32">
        <f t="shared" ref="D15:M15" si="3">SUM(D16:D21)</f>
        <v>895198</v>
      </c>
      <c r="E15" s="32">
        <f t="shared" si="3"/>
        <v>145604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1040802</v>
      </c>
      <c r="O15" s="45">
        <f t="shared" si="1"/>
        <v>120.07406552838025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90391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90391</v>
      </c>
      <c r="O16" s="47">
        <f t="shared" si="1"/>
        <v>10.428126442085834</v>
      </c>
      <c r="P16" s="9"/>
    </row>
    <row r="17" spans="1:16">
      <c r="A17" s="12"/>
      <c r="B17" s="25">
        <v>323.10000000000002</v>
      </c>
      <c r="C17" s="20" t="s">
        <v>73</v>
      </c>
      <c r="D17" s="46">
        <v>753262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753262</v>
      </c>
      <c r="O17" s="47">
        <f t="shared" si="1"/>
        <v>86.901476695892939</v>
      </c>
      <c r="P17" s="9"/>
    </row>
    <row r="18" spans="1:16">
      <c r="A18" s="12"/>
      <c r="B18" s="25">
        <v>323.39999999999998</v>
      </c>
      <c r="C18" s="20" t="s">
        <v>15</v>
      </c>
      <c r="D18" s="46">
        <v>2213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2213</v>
      </c>
      <c r="O18" s="47">
        <f t="shared" si="1"/>
        <v>0.25530687586525153</v>
      </c>
      <c r="P18" s="9"/>
    </row>
    <row r="19" spans="1:16">
      <c r="A19" s="12"/>
      <c r="B19" s="25">
        <v>323.7</v>
      </c>
      <c r="C19" s="20" t="s">
        <v>82</v>
      </c>
      <c r="D19" s="46">
        <v>124613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124613</v>
      </c>
      <c r="O19" s="47">
        <f t="shared" si="1"/>
        <v>14.376211352099677</v>
      </c>
      <c r="P19" s="9"/>
    </row>
    <row r="20" spans="1:16">
      <c r="A20" s="12"/>
      <c r="B20" s="25">
        <v>324.32</v>
      </c>
      <c r="C20" s="20" t="s">
        <v>145</v>
      </c>
      <c r="D20" s="46">
        <v>0</v>
      </c>
      <c r="E20" s="46">
        <v>75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</v>
      </c>
      <c r="O20" s="47">
        <f t="shared" si="1"/>
        <v>8.6525149976926629E-3</v>
      </c>
      <c r="P20" s="9"/>
    </row>
    <row r="21" spans="1:16">
      <c r="A21" s="12"/>
      <c r="B21" s="25">
        <v>329</v>
      </c>
      <c r="C21" s="20" t="s">
        <v>16</v>
      </c>
      <c r="D21" s="46">
        <v>15110</v>
      </c>
      <c r="E21" s="46">
        <v>55138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70248</v>
      </c>
      <c r="O21" s="47">
        <f t="shared" si="1"/>
        <v>8.1042916474388562</v>
      </c>
      <c r="P21" s="9"/>
    </row>
    <row r="22" spans="1:16" ht="15.75">
      <c r="A22" s="29" t="s">
        <v>18</v>
      </c>
      <c r="B22" s="30"/>
      <c r="C22" s="31"/>
      <c r="D22" s="32">
        <f t="shared" ref="D22:M22" si="5">SUM(D23:D32)</f>
        <v>1862209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1862209</v>
      </c>
      <c r="O22" s="45">
        <f t="shared" si="1"/>
        <v>214.83721735117675</v>
      </c>
      <c r="P22" s="10"/>
    </row>
    <row r="23" spans="1:16">
      <c r="A23" s="12"/>
      <c r="B23" s="25">
        <v>331.5</v>
      </c>
      <c r="C23" s="20" t="s">
        <v>19</v>
      </c>
      <c r="D23" s="46">
        <v>687989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687989</v>
      </c>
      <c r="O23" s="47">
        <f t="shared" si="1"/>
        <v>79.371135209967704</v>
      </c>
      <c r="P23" s="9"/>
    </row>
    <row r="24" spans="1:16">
      <c r="A24" s="12"/>
      <c r="B24" s="25">
        <v>334.9</v>
      </c>
      <c r="C24" s="20" t="s">
        <v>119</v>
      </c>
      <c r="D24" s="46">
        <v>6570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6">SUM(D24:M24)</f>
        <v>6570</v>
      </c>
      <c r="O24" s="47">
        <f t="shared" si="1"/>
        <v>0.75796031379787721</v>
      </c>
      <c r="P24" s="9"/>
    </row>
    <row r="25" spans="1:16">
      <c r="A25" s="12"/>
      <c r="B25" s="25">
        <v>335.12</v>
      </c>
      <c r="C25" s="20" t="s">
        <v>103</v>
      </c>
      <c r="D25" s="46">
        <v>349783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349783</v>
      </c>
      <c r="O25" s="47">
        <f t="shared" si="1"/>
        <v>40.35336871250577</v>
      </c>
      <c r="P25" s="9"/>
    </row>
    <row r="26" spans="1:16">
      <c r="A26" s="12"/>
      <c r="B26" s="25">
        <v>335.14</v>
      </c>
      <c r="C26" s="20" t="s">
        <v>104</v>
      </c>
      <c r="D26" s="46">
        <v>825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825</v>
      </c>
      <c r="O26" s="47">
        <f t="shared" si="1"/>
        <v>9.5177664974619283E-2</v>
      </c>
      <c r="P26" s="9"/>
    </row>
    <row r="27" spans="1:16">
      <c r="A27" s="12"/>
      <c r="B27" s="25">
        <v>335.15</v>
      </c>
      <c r="C27" s="20" t="s">
        <v>105</v>
      </c>
      <c r="D27" s="46">
        <v>7476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7476</v>
      </c>
      <c r="O27" s="47">
        <f t="shared" si="1"/>
        <v>0.86248269497000463</v>
      </c>
      <c r="P27" s="9"/>
    </row>
    <row r="28" spans="1:16">
      <c r="A28" s="12"/>
      <c r="B28" s="25">
        <v>335.17</v>
      </c>
      <c r="C28" s="20" t="s">
        <v>106</v>
      </c>
      <c r="D28" s="46">
        <v>142199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142199</v>
      </c>
      <c r="O28" s="47">
        <f t="shared" si="1"/>
        <v>16.405053068758651</v>
      </c>
      <c r="P28" s="9"/>
    </row>
    <row r="29" spans="1:16">
      <c r="A29" s="12"/>
      <c r="B29" s="25">
        <v>335.18</v>
      </c>
      <c r="C29" s="20" t="s">
        <v>107</v>
      </c>
      <c r="D29" s="46">
        <v>487931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487931</v>
      </c>
      <c r="O29" s="47">
        <f t="shared" si="1"/>
        <v>56.291070604522382</v>
      </c>
      <c r="P29" s="9"/>
    </row>
    <row r="30" spans="1:16">
      <c r="A30" s="12"/>
      <c r="B30" s="25">
        <v>335.21</v>
      </c>
      <c r="C30" s="20" t="s">
        <v>27</v>
      </c>
      <c r="D30" s="46">
        <v>8183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8183</v>
      </c>
      <c r="O30" s="47">
        <f t="shared" si="1"/>
        <v>0.94404706968158747</v>
      </c>
      <c r="P30" s="9"/>
    </row>
    <row r="31" spans="1:16">
      <c r="A31" s="12"/>
      <c r="B31" s="25">
        <v>335.49</v>
      </c>
      <c r="C31" s="20" t="s">
        <v>28</v>
      </c>
      <c r="D31" s="46">
        <v>156979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156979</v>
      </c>
      <c r="O31" s="47">
        <f t="shared" si="1"/>
        <v>18.110175357637285</v>
      </c>
      <c r="P31" s="9"/>
    </row>
    <row r="32" spans="1:16">
      <c r="A32" s="12"/>
      <c r="B32" s="25">
        <v>337.7</v>
      </c>
      <c r="C32" s="20" t="s">
        <v>84</v>
      </c>
      <c r="D32" s="46">
        <v>14274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14274</v>
      </c>
      <c r="O32" s="47">
        <f t="shared" si="1"/>
        <v>1.6467466543608675</v>
      </c>
      <c r="P32" s="9"/>
    </row>
    <row r="33" spans="1:16" ht="15.75">
      <c r="A33" s="29" t="s">
        <v>34</v>
      </c>
      <c r="B33" s="30"/>
      <c r="C33" s="31"/>
      <c r="D33" s="32">
        <f t="shared" ref="D33:M33" si="7">SUM(D34:D47)</f>
        <v>346411</v>
      </c>
      <c r="E33" s="32">
        <f t="shared" si="7"/>
        <v>25867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5509967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5882245</v>
      </c>
      <c r="O33" s="45">
        <f t="shared" si="1"/>
        <v>678.61617443470232</v>
      </c>
      <c r="P33" s="10"/>
    </row>
    <row r="34" spans="1:16">
      <c r="A34" s="12"/>
      <c r="B34" s="25">
        <v>341.9</v>
      </c>
      <c r="C34" s="20" t="s">
        <v>109</v>
      </c>
      <c r="D34" s="46">
        <v>20728</v>
      </c>
      <c r="E34" s="46">
        <v>417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7" si="8">SUM(D34:M34)</f>
        <v>21145</v>
      </c>
      <c r="O34" s="47">
        <f t="shared" si="1"/>
        <v>2.4394323950161514</v>
      </c>
      <c r="P34" s="9"/>
    </row>
    <row r="35" spans="1:16">
      <c r="A35" s="12"/>
      <c r="B35" s="25">
        <v>342.2</v>
      </c>
      <c r="C35" s="20" t="s">
        <v>110</v>
      </c>
      <c r="D35" s="46">
        <v>9475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9475</v>
      </c>
      <c r="O35" s="47">
        <f t="shared" si="1"/>
        <v>1.093101061375173</v>
      </c>
      <c r="P35" s="9"/>
    </row>
    <row r="36" spans="1:16">
      <c r="A36" s="12"/>
      <c r="B36" s="25">
        <v>342.5</v>
      </c>
      <c r="C36" s="20" t="s">
        <v>40</v>
      </c>
      <c r="D36" s="46">
        <v>6330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6330</v>
      </c>
      <c r="O36" s="47">
        <f t="shared" si="1"/>
        <v>0.73027226580526072</v>
      </c>
      <c r="P36" s="9"/>
    </row>
    <row r="37" spans="1:16">
      <c r="A37" s="12"/>
      <c r="B37" s="25">
        <v>342.9</v>
      </c>
      <c r="C37" s="20" t="s">
        <v>141</v>
      </c>
      <c r="D37" s="46">
        <v>210802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210802</v>
      </c>
      <c r="O37" s="47">
        <f t="shared" ref="O37:O64" si="9">(N37/O$66)</f>
        <v>24.31956622058145</v>
      </c>
      <c r="P37" s="9"/>
    </row>
    <row r="38" spans="1:16">
      <c r="A38" s="12"/>
      <c r="B38" s="25">
        <v>343.3</v>
      </c>
      <c r="C38" s="20" t="s">
        <v>41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2081539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2081539</v>
      </c>
      <c r="O38" s="47">
        <f t="shared" si="9"/>
        <v>240.14063221042917</v>
      </c>
      <c r="P38" s="9"/>
    </row>
    <row r="39" spans="1:16">
      <c r="A39" s="12"/>
      <c r="B39" s="25">
        <v>343.4</v>
      </c>
      <c r="C39" s="20" t="s">
        <v>42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538832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538832</v>
      </c>
      <c r="O39" s="47">
        <f t="shared" si="9"/>
        <v>62.163359483156441</v>
      </c>
      <c r="P39" s="9"/>
    </row>
    <row r="40" spans="1:16">
      <c r="A40" s="12"/>
      <c r="B40" s="25">
        <v>343.5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2529740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2529740</v>
      </c>
      <c r="O40" s="47">
        <f t="shared" si="9"/>
        <v>291.84817720350713</v>
      </c>
      <c r="P40" s="9"/>
    </row>
    <row r="41" spans="1:16">
      <c r="A41" s="12"/>
      <c r="B41" s="25">
        <v>343.6</v>
      </c>
      <c r="C41" s="20" t="s">
        <v>121</v>
      </c>
      <c r="D41" s="46">
        <v>25</v>
      </c>
      <c r="E41" s="46">
        <v>0</v>
      </c>
      <c r="F41" s="46">
        <v>0</v>
      </c>
      <c r="G41" s="46">
        <v>0</v>
      </c>
      <c r="H41" s="46">
        <v>0</v>
      </c>
      <c r="I41" s="46">
        <v>56548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56573</v>
      </c>
      <c r="O41" s="47">
        <f t="shared" si="9"/>
        <v>6.5266497461928932</v>
      </c>
      <c r="P41" s="9"/>
    </row>
    <row r="42" spans="1:16">
      <c r="A42" s="12"/>
      <c r="B42" s="25">
        <v>343.7</v>
      </c>
      <c r="C42" s="20" t="s">
        <v>146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295028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295028</v>
      </c>
      <c r="O42" s="47">
        <f t="shared" si="9"/>
        <v>34.036455929856942</v>
      </c>
      <c r="P42" s="9"/>
    </row>
    <row r="43" spans="1:16">
      <c r="A43" s="12"/>
      <c r="B43" s="25">
        <v>343.8</v>
      </c>
      <c r="C43" s="20" t="s">
        <v>44</v>
      </c>
      <c r="D43" s="46">
        <v>0</v>
      </c>
      <c r="E43" s="46">
        <v>25450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25450</v>
      </c>
      <c r="O43" s="47">
        <f t="shared" si="9"/>
        <v>2.9360867558837103</v>
      </c>
      <c r="P43" s="9"/>
    </row>
    <row r="44" spans="1:16">
      <c r="A44" s="12"/>
      <c r="B44" s="25">
        <v>343.9</v>
      </c>
      <c r="C44" s="20" t="s">
        <v>122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8280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8280</v>
      </c>
      <c r="O44" s="47">
        <f t="shared" si="9"/>
        <v>0.95523765574526998</v>
      </c>
      <c r="P44" s="9"/>
    </row>
    <row r="45" spans="1:16">
      <c r="A45" s="12"/>
      <c r="B45" s="25">
        <v>346.4</v>
      </c>
      <c r="C45" s="20" t="s">
        <v>79</v>
      </c>
      <c r="D45" s="46">
        <v>130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130</v>
      </c>
      <c r="O45" s="47">
        <f t="shared" si="9"/>
        <v>1.4997692662667282E-2</v>
      </c>
      <c r="P45" s="9"/>
    </row>
    <row r="46" spans="1:16">
      <c r="A46" s="12"/>
      <c r="B46" s="25">
        <v>347.4</v>
      </c>
      <c r="C46" s="20" t="s">
        <v>111</v>
      </c>
      <c r="D46" s="46">
        <v>37373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37373</v>
      </c>
      <c r="O46" s="47">
        <f t="shared" si="9"/>
        <v>4.3116059067835719</v>
      </c>
      <c r="P46" s="9"/>
    </row>
    <row r="47" spans="1:16">
      <c r="A47" s="12"/>
      <c r="B47" s="25">
        <v>347.5</v>
      </c>
      <c r="C47" s="20" t="s">
        <v>112</v>
      </c>
      <c r="D47" s="46">
        <v>61548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61548</v>
      </c>
      <c r="O47" s="47">
        <f t="shared" si="9"/>
        <v>7.1005999077065063</v>
      </c>
      <c r="P47" s="9"/>
    </row>
    <row r="48" spans="1:16" ht="15.75">
      <c r="A48" s="29" t="s">
        <v>35</v>
      </c>
      <c r="B48" s="30"/>
      <c r="C48" s="31"/>
      <c r="D48" s="32">
        <f t="shared" ref="D48:M48" si="10">SUM(D49:D52)</f>
        <v>884982</v>
      </c>
      <c r="E48" s="32">
        <f t="shared" si="10"/>
        <v>10447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4" si="11">SUM(D48:M48)</f>
        <v>895429</v>
      </c>
      <c r="O48" s="45">
        <f t="shared" si="9"/>
        <v>103.30283802491924</v>
      </c>
      <c r="P48" s="10"/>
    </row>
    <row r="49" spans="1:119">
      <c r="A49" s="13"/>
      <c r="B49" s="39">
        <v>351.1</v>
      </c>
      <c r="C49" s="21" t="s">
        <v>48</v>
      </c>
      <c r="D49" s="46">
        <v>42984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42984</v>
      </c>
      <c r="O49" s="47">
        <f t="shared" si="9"/>
        <v>4.958929395477619</v>
      </c>
      <c r="P49" s="9"/>
    </row>
    <row r="50" spans="1:119">
      <c r="A50" s="13"/>
      <c r="B50" s="39">
        <v>351.2</v>
      </c>
      <c r="C50" s="21" t="s">
        <v>49</v>
      </c>
      <c r="D50" s="46">
        <v>0</v>
      </c>
      <c r="E50" s="46">
        <v>3293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3293</v>
      </c>
      <c r="O50" s="47">
        <f t="shared" si="9"/>
        <v>0.37990309183202586</v>
      </c>
      <c r="P50" s="9"/>
    </row>
    <row r="51" spans="1:119">
      <c r="A51" s="13"/>
      <c r="B51" s="39">
        <v>351.5</v>
      </c>
      <c r="C51" s="21" t="s">
        <v>86</v>
      </c>
      <c r="D51" s="46">
        <v>841958</v>
      </c>
      <c r="E51" s="46">
        <v>7154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849112</v>
      </c>
      <c r="O51" s="47">
        <f t="shared" si="9"/>
        <v>97.959390862944161</v>
      </c>
      <c r="P51" s="9"/>
    </row>
    <row r="52" spans="1:119">
      <c r="A52" s="13"/>
      <c r="B52" s="39">
        <v>354</v>
      </c>
      <c r="C52" s="21" t="s">
        <v>51</v>
      </c>
      <c r="D52" s="46">
        <v>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40</v>
      </c>
      <c r="O52" s="47">
        <f t="shared" si="9"/>
        <v>4.6146746654360865E-3</v>
      </c>
      <c r="P52" s="9"/>
    </row>
    <row r="53" spans="1:119" ht="15.75">
      <c r="A53" s="29" t="s">
        <v>3</v>
      </c>
      <c r="B53" s="30"/>
      <c r="C53" s="31"/>
      <c r="D53" s="32">
        <f t="shared" ref="D53:M53" si="12">SUM(D54:D60)</f>
        <v>153542</v>
      </c>
      <c r="E53" s="32">
        <f t="shared" si="12"/>
        <v>3189</v>
      </c>
      <c r="F53" s="32">
        <f t="shared" si="12"/>
        <v>0</v>
      </c>
      <c r="G53" s="32">
        <f t="shared" si="12"/>
        <v>12811</v>
      </c>
      <c r="H53" s="32">
        <f t="shared" si="12"/>
        <v>0</v>
      </c>
      <c r="I53" s="32">
        <f t="shared" si="12"/>
        <v>115460</v>
      </c>
      <c r="J53" s="32">
        <f t="shared" si="12"/>
        <v>0</v>
      </c>
      <c r="K53" s="32">
        <f t="shared" si="12"/>
        <v>3491555</v>
      </c>
      <c r="L53" s="32">
        <f t="shared" si="12"/>
        <v>0</v>
      </c>
      <c r="M53" s="32">
        <f t="shared" si="12"/>
        <v>0</v>
      </c>
      <c r="N53" s="32">
        <f t="shared" si="11"/>
        <v>3776557</v>
      </c>
      <c r="O53" s="45">
        <f t="shared" si="9"/>
        <v>435.68954776188281</v>
      </c>
      <c r="P53" s="10"/>
    </row>
    <row r="54" spans="1:119">
      <c r="A54" s="12"/>
      <c r="B54" s="25">
        <v>361.1</v>
      </c>
      <c r="C54" s="20" t="s">
        <v>53</v>
      </c>
      <c r="D54" s="46">
        <v>67282</v>
      </c>
      <c r="E54" s="46">
        <v>3189</v>
      </c>
      <c r="F54" s="46">
        <v>0</v>
      </c>
      <c r="G54" s="46">
        <v>12811</v>
      </c>
      <c r="H54" s="46">
        <v>0</v>
      </c>
      <c r="I54" s="46">
        <v>62440</v>
      </c>
      <c r="J54" s="46">
        <v>0</v>
      </c>
      <c r="K54" s="46">
        <v>592159</v>
      </c>
      <c r="L54" s="46">
        <v>0</v>
      </c>
      <c r="M54" s="46">
        <v>0</v>
      </c>
      <c r="N54" s="46">
        <f t="shared" si="11"/>
        <v>737881</v>
      </c>
      <c r="O54" s="47">
        <f t="shared" si="9"/>
        <v>85.127018920166122</v>
      </c>
      <c r="P54" s="9"/>
    </row>
    <row r="55" spans="1:119">
      <c r="A55" s="12"/>
      <c r="B55" s="25">
        <v>361.3</v>
      </c>
      <c r="C55" s="20" t="s">
        <v>54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1418117</v>
      </c>
      <c r="L55" s="46">
        <v>0</v>
      </c>
      <c r="M55" s="46">
        <v>0</v>
      </c>
      <c r="N55" s="46">
        <f t="shared" ref="N55:N60" si="13">SUM(D55:M55)</f>
        <v>1418117</v>
      </c>
      <c r="O55" s="47">
        <f t="shared" si="9"/>
        <v>163.60371481310568</v>
      </c>
      <c r="P55" s="9"/>
    </row>
    <row r="56" spans="1:119">
      <c r="A56" s="12"/>
      <c r="B56" s="25">
        <v>362</v>
      </c>
      <c r="C56" s="20" t="s">
        <v>55</v>
      </c>
      <c r="D56" s="46">
        <v>10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10</v>
      </c>
      <c r="O56" s="47">
        <f t="shared" si="9"/>
        <v>1.1536686663590216E-3</v>
      </c>
      <c r="P56" s="9"/>
    </row>
    <row r="57" spans="1:119">
      <c r="A57" s="12"/>
      <c r="B57" s="25">
        <v>366</v>
      </c>
      <c r="C57" s="20" t="s">
        <v>57</v>
      </c>
      <c r="D57" s="46">
        <v>20360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20360</v>
      </c>
      <c r="O57" s="47">
        <f t="shared" si="9"/>
        <v>2.348869404706968</v>
      </c>
      <c r="P57" s="9"/>
    </row>
    <row r="58" spans="1:119">
      <c r="A58" s="12"/>
      <c r="B58" s="25">
        <v>368</v>
      </c>
      <c r="C58" s="20" t="s">
        <v>58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1481279</v>
      </c>
      <c r="L58" s="46">
        <v>0</v>
      </c>
      <c r="M58" s="46">
        <v>0</v>
      </c>
      <c r="N58" s="46">
        <f t="shared" si="13"/>
        <v>1481279</v>
      </c>
      <c r="O58" s="47">
        <f t="shared" si="9"/>
        <v>170.89051684356252</v>
      </c>
      <c r="P58" s="9"/>
    </row>
    <row r="59" spans="1:119">
      <c r="A59" s="12"/>
      <c r="B59" s="25">
        <v>369.3</v>
      </c>
      <c r="C59" s="20" t="s">
        <v>125</v>
      </c>
      <c r="D59" s="46">
        <v>4167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4167</v>
      </c>
      <c r="O59" s="47">
        <f t="shared" si="9"/>
        <v>0.48073373327180435</v>
      </c>
      <c r="P59" s="9"/>
    </row>
    <row r="60" spans="1:119">
      <c r="A60" s="12"/>
      <c r="B60" s="25">
        <v>369.9</v>
      </c>
      <c r="C60" s="20" t="s">
        <v>59</v>
      </c>
      <c r="D60" s="46">
        <v>61723</v>
      </c>
      <c r="E60" s="46">
        <v>0</v>
      </c>
      <c r="F60" s="46">
        <v>0</v>
      </c>
      <c r="G60" s="46">
        <v>0</v>
      </c>
      <c r="H60" s="46">
        <v>0</v>
      </c>
      <c r="I60" s="46">
        <v>53020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114743</v>
      </c>
      <c r="O60" s="47">
        <f t="shared" si="9"/>
        <v>13.237540378403322</v>
      </c>
      <c r="P60" s="9"/>
    </row>
    <row r="61" spans="1:119" ht="15.75">
      <c r="A61" s="29" t="s">
        <v>36</v>
      </c>
      <c r="B61" s="30"/>
      <c r="C61" s="31"/>
      <c r="D61" s="32">
        <f t="shared" ref="D61:M61" si="14">SUM(D62:D63)</f>
        <v>1023141</v>
      </c>
      <c r="E61" s="32">
        <f t="shared" si="14"/>
        <v>0</v>
      </c>
      <c r="F61" s="32">
        <f t="shared" si="14"/>
        <v>0</v>
      </c>
      <c r="G61" s="32">
        <f t="shared" si="14"/>
        <v>630000</v>
      </c>
      <c r="H61" s="32">
        <f t="shared" si="14"/>
        <v>0</v>
      </c>
      <c r="I61" s="32">
        <f t="shared" si="14"/>
        <v>978340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2631481</v>
      </c>
      <c r="O61" s="45">
        <f t="shared" si="9"/>
        <v>303.5857175819105</v>
      </c>
      <c r="P61" s="9"/>
    </row>
    <row r="62" spans="1:119">
      <c r="A62" s="12"/>
      <c r="B62" s="25">
        <v>381</v>
      </c>
      <c r="C62" s="20" t="s">
        <v>60</v>
      </c>
      <c r="D62" s="46">
        <v>535505</v>
      </c>
      <c r="E62" s="46">
        <v>0</v>
      </c>
      <c r="F62" s="46">
        <v>0</v>
      </c>
      <c r="G62" s="46">
        <v>630000</v>
      </c>
      <c r="H62" s="46">
        <v>0</v>
      </c>
      <c r="I62" s="46">
        <v>978340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2143845</v>
      </c>
      <c r="O62" s="47">
        <f t="shared" si="9"/>
        <v>247.32868020304568</v>
      </c>
      <c r="P62" s="9"/>
    </row>
    <row r="63" spans="1:119" ht="15.75" thickBot="1">
      <c r="A63" s="12"/>
      <c r="B63" s="25">
        <v>382</v>
      </c>
      <c r="C63" s="20" t="s">
        <v>142</v>
      </c>
      <c r="D63" s="46">
        <v>487636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487636</v>
      </c>
      <c r="O63" s="47">
        <f t="shared" si="9"/>
        <v>56.257037378864787</v>
      </c>
      <c r="P63" s="9"/>
    </row>
    <row r="64" spans="1:119" ht="16.5" thickBot="1">
      <c r="A64" s="14" t="s">
        <v>46</v>
      </c>
      <c r="B64" s="23"/>
      <c r="C64" s="22"/>
      <c r="D64" s="15">
        <f t="shared" ref="D64:M64" si="15">SUM(D5,D15,D22,D33,D48,D53,D61)</f>
        <v>10104320</v>
      </c>
      <c r="E64" s="15">
        <f t="shared" si="15"/>
        <v>938947</v>
      </c>
      <c r="F64" s="15">
        <f t="shared" si="15"/>
        <v>0</v>
      </c>
      <c r="G64" s="15">
        <f t="shared" si="15"/>
        <v>2346231</v>
      </c>
      <c r="H64" s="15">
        <f t="shared" si="15"/>
        <v>0</v>
      </c>
      <c r="I64" s="15">
        <f t="shared" si="15"/>
        <v>6603767</v>
      </c>
      <c r="J64" s="15">
        <f t="shared" si="15"/>
        <v>0</v>
      </c>
      <c r="K64" s="15">
        <f t="shared" si="15"/>
        <v>3491555</v>
      </c>
      <c r="L64" s="15">
        <f t="shared" si="15"/>
        <v>0</v>
      </c>
      <c r="M64" s="15">
        <f t="shared" si="15"/>
        <v>0</v>
      </c>
      <c r="N64" s="15">
        <f>SUM(D64:M64)</f>
        <v>23484820</v>
      </c>
      <c r="O64" s="38">
        <f t="shared" si="9"/>
        <v>2709.3700969081679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21" t="s">
        <v>147</v>
      </c>
      <c r="M66" s="121"/>
      <c r="N66" s="121"/>
      <c r="O66" s="43">
        <v>8668</v>
      </c>
    </row>
    <row r="67" spans="1:15">
      <c r="A67" s="122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  <row r="68" spans="1:15" ht="15.75" customHeight="1" thickBot="1">
      <c r="A68" s="123" t="s">
        <v>77</v>
      </c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3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61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66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4930555</v>
      </c>
      <c r="E5" s="27">
        <f t="shared" si="0"/>
        <v>585115</v>
      </c>
      <c r="F5" s="27">
        <f t="shared" si="0"/>
        <v>0</v>
      </c>
      <c r="G5" s="27">
        <f t="shared" si="0"/>
        <v>1666133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7181803</v>
      </c>
      <c r="O5" s="33">
        <f t="shared" ref="O5:O36" si="1">(N5/O$68)</f>
        <v>832.19038238702205</v>
      </c>
      <c r="P5" s="6"/>
    </row>
    <row r="6" spans="1:133">
      <c r="A6" s="12"/>
      <c r="B6" s="25">
        <v>311</v>
      </c>
      <c r="C6" s="20" t="s">
        <v>2</v>
      </c>
      <c r="D6" s="46">
        <v>3168277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3168277</v>
      </c>
      <c r="O6" s="47">
        <f t="shared" si="1"/>
        <v>367.12363847045191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295207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295207</v>
      </c>
      <c r="O7" s="47">
        <f t="shared" si="1"/>
        <v>34.207068366164542</v>
      </c>
      <c r="P7" s="9"/>
    </row>
    <row r="8" spans="1:133">
      <c r="A8" s="12"/>
      <c r="B8" s="25">
        <v>312.42</v>
      </c>
      <c r="C8" s="20" t="s">
        <v>140</v>
      </c>
      <c r="D8" s="46">
        <v>0</v>
      </c>
      <c r="E8" s="46">
        <v>289908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289908</v>
      </c>
      <c r="O8" s="47">
        <f t="shared" si="1"/>
        <v>33.593047508690617</v>
      </c>
      <c r="P8" s="9"/>
    </row>
    <row r="9" spans="1:133">
      <c r="A9" s="12"/>
      <c r="B9" s="25">
        <v>312.51</v>
      </c>
      <c r="C9" s="20" t="s">
        <v>68</v>
      </c>
      <c r="D9" s="46">
        <v>95363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95363</v>
      </c>
      <c r="O9" s="47">
        <f t="shared" si="1"/>
        <v>11.050173812282734</v>
      </c>
      <c r="P9" s="9"/>
    </row>
    <row r="10" spans="1:133">
      <c r="A10" s="12"/>
      <c r="B10" s="25">
        <v>312.52</v>
      </c>
      <c r="C10" s="20" t="s">
        <v>100</v>
      </c>
      <c r="D10" s="46">
        <v>159155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159155</v>
      </c>
      <c r="O10" s="47">
        <f t="shared" si="1"/>
        <v>18.442062572421783</v>
      </c>
      <c r="P10" s="9"/>
    </row>
    <row r="11" spans="1:133">
      <c r="A11" s="12"/>
      <c r="B11" s="25">
        <v>312.60000000000002</v>
      </c>
      <c r="C11" s="20" t="s">
        <v>11</v>
      </c>
      <c r="D11" s="46">
        <v>0</v>
      </c>
      <c r="E11" s="46">
        <v>0</v>
      </c>
      <c r="F11" s="46">
        <v>0</v>
      </c>
      <c r="G11" s="46">
        <v>1666133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1666133</v>
      </c>
      <c r="O11" s="47">
        <f t="shared" si="1"/>
        <v>193.06292004634994</v>
      </c>
      <c r="P11" s="9"/>
    </row>
    <row r="12" spans="1:133">
      <c r="A12" s="12"/>
      <c r="B12" s="25">
        <v>314.10000000000002</v>
      </c>
      <c r="C12" s="20" t="s">
        <v>128</v>
      </c>
      <c r="D12" s="46">
        <v>835867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835867</v>
      </c>
      <c r="O12" s="47">
        <f t="shared" si="1"/>
        <v>96.85596755504055</v>
      </c>
      <c r="P12" s="9"/>
    </row>
    <row r="13" spans="1:133">
      <c r="A13" s="12"/>
      <c r="B13" s="25">
        <v>315</v>
      </c>
      <c r="C13" s="20" t="s">
        <v>101</v>
      </c>
      <c r="D13" s="46">
        <v>590946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590946</v>
      </c>
      <c r="O13" s="47">
        <f t="shared" si="1"/>
        <v>68.475782155272313</v>
      </c>
      <c r="P13" s="9"/>
    </row>
    <row r="14" spans="1:133">
      <c r="A14" s="12"/>
      <c r="B14" s="25">
        <v>316</v>
      </c>
      <c r="C14" s="20" t="s">
        <v>102</v>
      </c>
      <c r="D14" s="46">
        <v>80947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80947</v>
      </c>
      <c r="O14" s="47">
        <f t="shared" si="1"/>
        <v>9.379721900347624</v>
      </c>
      <c r="P14" s="9"/>
    </row>
    <row r="15" spans="1:133" ht="15.75">
      <c r="A15" s="29" t="s">
        <v>14</v>
      </c>
      <c r="B15" s="30"/>
      <c r="C15" s="31"/>
      <c r="D15" s="32">
        <f t="shared" ref="D15:M15" si="3">SUM(D16:D20)</f>
        <v>865475</v>
      </c>
      <c r="E15" s="32">
        <f t="shared" si="3"/>
        <v>324885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1190360</v>
      </c>
      <c r="O15" s="45">
        <f t="shared" si="1"/>
        <v>137.93279258400926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259276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259276</v>
      </c>
      <c r="O16" s="47">
        <f t="shared" si="1"/>
        <v>30.043568945538819</v>
      </c>
      <c r="P16" s="9"/>
    </row>
    <row r="17" spans="1:16">
      <c r="A17" s="12"/>
      <c r="B17" s="25">
        <v>323.10000000000002</v>
      </c>
      <c r="C17" s="20" t="s">
        <v>73</v>
      </c>
      <c r="D17" s="46">
        <v>738743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738743</v>
      </c>
      <c r="O17" s="47">
        <f t="shared" si="1"/>
        <v>85.601738122827342</v>
      </c>
      <c r="P17" s="9"/>
    </row>
    <row r="18" spans="1:16">
      <c r="A18" s="12"/>
      <c r="B18" s="25">
        <v>323.39999999999998</v>
      </c>
      <c r="C18" s="20" t="s">
        <v>15</v>
      </c>
      <c r="D18" s="46">
        <v>1979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1979</v>
      </c>
      <c r="O18" s="47">
        <f t="shared" si="1"/>
        <v>0.22931633835457707</v>
      </c>
      <c r="P18" s="9"/>
    </row>
    <row r="19" spans="1:16">
      <c r="A19" s="12"/>
      <c r="B19" s="25">
        <v>323.7</v>
      </c>
      <c r="C19" s="20" t="s">
        <v>82</v>
      </c>
      <c r="D19" s="46">
        <v>112622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112622</v>
      </c>
      <c r="O19" s="47">
        <f t="shared" si="1"/>
        <v>13.050057937427578</v>
      </c>
      <c r="P19" s="9"/>
    </row>
    <row r="20" spans="1:16">
      <c r="A20" s="12"/>
      <c r="B20" s="25">
        <v>329</v>
      </c>
      <c r="C20" s="20" t="s">
        <v>16</v>
      </c>
      <c r="D20" s="46">
        <v>12131</v>
      </c>
      <c r="E20" s="46">
        <v>65609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77740</v>
      </c>
      <c r="O20" s="47">
        <f t="shared" si="1"/>
        <v>9.0081112398609502</v>
      </c>
      <c r="P20" s="9"/>
    </row>
    <row r="21" spans="1:16" ht="15.75">
      <c r="A21" s="29" t="s">
        <v>18</v>
      </c>
      <c r="B21" s="30"/>
      <c r="C21" s="31"/>
      <c r="D21" s="32">
        <f t="shared" ref="D21:M21" si="5">SUM(D22:D33)</f>
        <v>1293450</v>
      </c>
      <c r="E21" s="32">
        <f t="shared" si="5"/>
        <v>0</v>
      </c>
      <c r="F21" s="32">
        <f t="shared" si="5"/>
        <v>0</v>
      </c>
      <c r="G21" s="32">
        <f t="shared" si="5"/>
        <v>50000</v>
      </c>
      <c r="H21" s="32">
        <f t="shared" si="5"/>
        <v>0</v>
      </c>
      <c r="I21" s="32">
        <f t="shared" si="5"/>
        <v>167656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1511106</v>
      </c>
      <c r="O21" s="45">
        <f t="shared" si="1"/>
        <v>175.0991888760139</v>
      </c>
      <c r="P21" s="10"/>
    </row>
    <row r="22" spans="1:16">
      <c r="A22" s="12"/>
      <c r="B22" s="25">
        <v>331.2</v>
      </c>
      <c r="C22" s="20" t="s">
        <v>17</v>
      </c>
      <c r="D22" s="46">
        <v>534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534</v>
      </c>
      <c r="O22" s="47">
        <f t="shared" si="1"/>
        <v>6.1877172653534186E-2</v>
      </c>
      <c r="P22" s="9"/>
    </row>
    <row r="23" spans="1:16">
      <c r="A23" s="12"/>
      <c r="B23" s="25">
        <v>331.5</v>
      </c>
      <c r="C23" s="20" t="s">
        <v>19</v>
      </c>
      <c r="D23" s="46">
        <v>108092</v>
      </c>
      <c r="E23" s="46">
        <v>0</v>
      </c>
      <c r="F23" s="46">
        <v>0</v>
      </c>
      <c r="G23" s="46">
        <v>0</v>
      </c>
      <c r="H23" s="46">
        <v>0</v>
      </c>
      <c r="I23" s="46">
        <v>167656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275748</v>
      </c>
      <c r="O23" s="47">
        <f t="shared" si="1"/>
        <v>31.95225955967555</v>
      </c>
      <c r="P23" s="9"/>
    </row>
    <row r="24" spans="1:16">
      <c r="A24" s="12"/>
      <c r="B24" s="25">
        <v>335.12</v>
      </c>
      <c r="C24" s="20" t="s">
        <v>103</v>
      </c>
      <c r="D24" s="46">
        <v>347632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347632</v>
      </c>
      <c r="O24" s="47">
        <f t="shared" si="1"/>
        <v>40.281807647740443</v>
      </c>
      <c r="P24" s="9"/>
    </row>
    <row r="25" spans="1:16">
      <c r="A25" s="12"/>
      <c r="B25" s="25">
        <v>335.14</v>
      </c>
      <c r="C25" s="20" t="s">
        <v>104</v>
      </c>
      <c r="D25" s="46">
        <v>1255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1255</v>
      </c>
      <c r="O25" s="47">
        <f t="shared" si="1"/>
        <v>0.14542294322132096</v>
      </c>
      <c r="P25" s="9"/>
    </row>
    <row r="26" spans="1:16">
      <c r="A26" s="12"/>
      <c r="B26" s="25">
        <v>335.15</v>
      </c>
      <c r="C26" s="20" t="s">
        <v>105</v>
      </c>
      <c r="D26" s="46">
        <v>9375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9375</v>
      </c>
      <c r="O26" s="47">
        <f t="shared" si="1"/>
        <v>1.0863267670915411</v>
      </c>
      <c r="P26" s="9"/>
    </row>
    <row r="27" spans="1:16">
      <c r="A27" s="12"/>
      <c r="B27" s="25">
        <v>335.17</v>
      </c>
      <c r="C27" s="20" t="s">
        <v>106</v>
      </c>
      <c r="D27" s="46">
        <v>147755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147755</v>
      </c>
      <c r="O27" s="47">
        <f t="shared" si="1"/>
        <v>17.121089223638471</v>
      </c>
      <c r="P27" s="9"/>
    </row>
    <row r="28" spans="1:16">
      <c r="A28" s="12"/>
      <c r="B28" s="25">
        <v>335.18</v>
      </c>
      <c r="C28" s="20" t="s">
        <v>107</v>
      </c>
      <c r="D28" s="46">
        <v>482481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482481</v>
      </c>
      <c r="O28" s="47">
        <f t="shared" si="1"/>
        <v>55.907415990730009</v>
      </c>
      <c r="P28" s="9"/>
    </row>
    <row r="29" spans="1:16">
      <c r="A29" s="12"/>
      <c r="B29" s="25">
        <v>335.21</v>
      </c>
      <c r="C29" s="20" t="s">
        <v>27</v>
      </c>
      <c r="D29" s="46">
        <v>11216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11216</v>
      </c>
      <c r="O29" s="47">
        <f t="shared" si="1"/>
        <v>1.2996523754345306</v>
      </c>
      <c r="P29" s="9"/>
    </row>
    <row r="30" spans="1:16">
      <c r="A30" s="12"/>
      <c r="B30" s="25">
        <v>335.49</v>
      </c>
      <c r="C30" s="20" t="s">
        <v>28</v>
      </c>
      <c r="D30" s="46">
        <v>164186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164186</v>
      </c>
      <c r="O30" s="47">
        <f t="shared" si="1"/>
        <v>19.025028968713791</v>
      </c>
      <c r="P30" s="9"/>
    </row>
    <row r="31" spans="1:16">
      <c r="A31" s="12"/>
      <c r="B31" s="25">
        <v>337.1</v>
      </c>
      <c r="C31" s="20" t="s">
        <v>29</v>
      </c>
      <c r="D31" s="46">
        <v>0</v>
      </c>
      <c r="E31" s="46">
        <v>0</v>
      </c>
      <c r="F31" s="46">
        <v>0</v>
      </c>
      <c r="G31" s="46">
        <v>50000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50000</v>
      </c>
      <c r="O31" s="47">
        <f t="shared" si="1"/>
        <v>5.793742757821553</v>
      </c>
      <c r="P31" s="9"/>
    </row>
    <row r="32" spans="1:16">
      <c r="A32" s="12"/>
      <c r="B32" s="25">
        <v>337.2</v>
      </c>
      <c r="C32" s="20" t="s">
        <v>83</v>
      </c>
      <c r="D32" s="46">
        <v>9000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9000</v>
      </c>
      <c r="O32" s="47">
        <f t="shared" si="1"/>
        <v>1.0428736964078795</v>
      </c>
      <c r="P32" s="9"/>
    </row>
    <row r="33" spans="1:16">
      <c r="A33" s="12"/>
      <c r="B33" s="25">
        <v>337.7</v>
      </c>
      <c r="C33" s="20" t="s">
        <v>84</v>
      </c>
      <c r="D33" s="46">
        <v>11924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11924</v>
      </c>
      <c r="O33" s="47">
        <f t="shared" si="1"/>
        <v>1.381691772885284</v>
      </c>
      <c r="P33" s="9"/>
    </row>
    <row r="34" spans="1:16" ht="15.75">
      <c r="A34" s="29" t="s">
        <v>34</v>
      </c>
      <c r="B34" s="30"/>
      <c r="C34" s="31"/>
      <c r="D34" s="32">
        <f t="shared" ref="D34:M34" si="7">SUM(D35:D48)</f>
        <v>208389</v>
      </c>
      <c r="E34" s="32">
        <f t="shared" si="7"/>
        <v>4500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5303367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5516256</v>
      </c>
      <c r="O34" s="45">
        <f t="shared" si="1"/>
        <v>639.19536500579375</v>
      </c>
      <c r="P34" s="10"/>
    </row>
    <row r="35" spans="1:16">
      <c r="A35" s="12"/>
      <c r="B35" s="25">
        <v>341.2</v>
      </c>
      <c r="C35" s="20" t="s">
        <v>120</v>
      </c>
      <c r="D35" s="46">
        <v>10546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8" si="8">SUM(D35:M35)</f>
        <v>10546</v>
      </c>
      <c r="O35" s="47">
        <f t="shared" si="1"/>
        <v>1.222016222479722</v>
      </c>
      <c r="P35" s="9"/>
    </row>
    <row r="36" spans="1:16">
      <c r="A36" s="12"/>
      <c r="B36" s="25">
        <v>341.9</v>
      </c>
      <c r="C36" s="20" t="s">
        <v>109</v>
      </c>
      <c r="D36" s="46">
        <v>15771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15771</v>
      </c>
      <c r="O36" s="47">
        <f t="shared" si="1"/>
        <v>1.8274623406720742</v>
      </c>
      <c r="P36" s="9"/>
    </row>
    <row r="37" spans="1:16">
      <c r="A37" s="12"/>
      <c r="B37" s="25">
        <v>342.2</v>
      </c>
      <c r="C37" s="20" t="s">
        <v>110</v>
      </c>
      <c r="D37" s="46">
        <v>6400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6400</v>
      </c>
      <c r="O37" s="47">
        <f t="shared" ref="O37:O66" si="9">(N37/O$68)</f>
        <v>0.74159907300115879</v>
      </c>
      <c r="P37" s="9"/>
    </row>
    <row r="38" spans="1:16">
      <c r="A38" s="12"/>
      <c r="B38" s="25">
        <v>342.5</v>
      </c>
      <c r="C38" s="20" t="s">
        <v>40</v>
      </c>
      <c r="D38" s="46">
        <v>4425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4425</v>
      </c>
      <c r="O38" s="47">
        <f t="shared" si="9"/>
        <v>0.51274623406720743</v>
      </c>
      <c r="P38" s="9"/>
    </row>
    <row r="39" spans="1:16">
      <c r="A39" s="12"/>
      <c r="B39" s="25">
        <v>342.9</v>
      </c>
      <c r="C39" s="20" t="s">
        <v>141</v>
      </c>
      <c r="D39" s="46">
        <v>52700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52700</v>
      </c>
      <c r="O39" s="47">
        <f t="shared" si="9"/>
        <v>6.1066048667439166</v>
      </c>
      <c r="P39" s="9"/>
    </row>
    <row r="40" spans="1:16">
      <c r="A40" s="12"/>
      <c r="B40" s="25">
        <v>343.3</v>
      </c>
      <c r="C40" s="20" t="s">
        <v>41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2092064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2092064</v>
      </c>
      <c r="O40" s="47">
        <f t="shared" si="9"/>
        <v>242.41761297798377</v>
      </c>
      <c r="P40" s="9"/>
    </row>
    <row r="41" spans="1:16">
      <c r="A41" s="12"/>
      <c r="B41" s="25">
        <v>343.4</v>
      </c>
      <c r="C41" s="20" t="s">
        <v>42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538761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538761</v>
      </c>
      <c r="O41" s="47">
        <f t="shared" si="9"/>
        <v>62.428852838933949</v>
      </c>
      <c r="P41" s="9"/>
    </row>
    <row r="42" spans="1:16">
      <c r="A42" s="12"/>
      <c r="B42" s="25">
        <v>343.5</v>
      </c>
      <c r="C42" s="20" t="s">
        <v>43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2542596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2542596</v>
      </c>
      <c r="O42" s="47">
        <f t="shared" si="9"/>
        <v>294.62294322132095</v>
      </c>
      <c r="P42" s="9"/>
    </row>
    <row r="43" spans="1:16">
      <c r="A43" s="12"/>
      <c r="B43" s="25">
        <v>343.6</v>
      </c>
      <c r="C43" s="20" t="s">
        <v>121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64986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64986</v>
      </c>
      <c r="O43" s="47">
        <f t="shared" si="9"/>
        <v>7.5302433371958282</v>
      </c>
      <c r="P43" s="9"/>
    </row>
    <row r="44" spans="1:16">
      <c r="A44" s="12"/>
      <c r="B44" s="25">
        <v>343.8</v>
      </c>
      <c r="C44" s="20" t="s">
        <v>44</v>
      </c>
      <c r="D44" s="46">
        <v>0</v>
      </c>
      <c r="E44" s="46">
        <v>4500</v>
      </c>
      <c r="F44" s="46">
        <v>0</v>
      </c>
      <c r="G44" s="46">
        <v>0</v>
      </c>
      <c r="H44" s="46">
        <v>0</v>
      </c>
      <c r="I44" s="46">
        <v>64960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69460</v>
      </c>
      <c r="O44" s="47">
        <f t="shared" si="9"/>
        <v>8.0486674391657012</v>
      </c>
      <c r="P44" s="9"/>
    </row>
    <row r="45" spans="1:16">
      <c r="A45" s="12"/>
      <c r="B45" s="25">
        <v>346.4</v>
      </c>
      <c r="C45" s="20" t="s">
        <v>79</v>
      </c>
      <c r="D45" s="46">
        <v>270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270</v>
      </c>
      <c r="O45" s="47">
        <f t="shared" si="9"/>
        <v>3.1286210892236384E-2</v>
      </c>
      <c r="P45" s="9"/>
    </row>
    <row r="46" spans="1:16">
      <c r="A46" s="12"/>
      <c r="B46" s="25">
        <v>347.2</v>
      </c>
      <c r="C46" s="20" t="s">
        <v>45</v>
      </c>
      <c r="D46" s="46">
        <v>46431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46431</v>
      </c>
      <c r="O46" s="47">
        <f t="shared" si="9"/>
        <v>5.3801853997682505</v>
      </c>
      <c r="P46" s="9"/>
    </row>
    <row r="47" spans="1:16">
      <c r="A47" s="12"/>
      <c r="B47" s="25">
        <v>347.4</v>
      </c>
      <c r="C47" s="20" t="s">
        <v>111</v>
      </c>
      <c r="D47" s="46">
        <v>54912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54912</v>
      </c>
      <c r="O47" s="47">
        <f t="shared" si="9"/>
        <v>6.3629200463499425</v>
      </c>
      <c r="P47" s="9"/>
    </row>
    <row r="48" spans="1:16">
      <c r="A48" s="12"/>
      <c r="B48" s="25">
        <v>347.5</v>
      </c>
      <c r="C48" s="20" t="s">
        <v>112</v>
      </c>
      <c r="D48" s="46">
        <v>16934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16934</v>
      </c>
      <c r="O48" s="47">
        <f t="shared" si="9"/>
        <v>1.9622247972190034</v>
      </c>
      <c r="P48" s="9"/>
    </row>
    <row r="49" spans="1:16" ht="15.75">
      <c r="A49" s="29" t="s">
        <v>35</v>
      </c>
      <c r="B49" s="30"/>
      <c r="C49" s="31"/>
      <c r="D49" s="32">
        <f t="shared" ref="D49:M49" si="10">SUM(D50:D54)</f>
        <v>862955</v>
      </c>
      <c r="E49" s="32">
        <f t="shared" si="10"/>
        <v>9330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6" si="11">SUM(D49:M49)</f>
        <v>872285</v>
      </c>
      <c r="O49" s="45">
        <f t="shared" si="9"/>
        <v>101.07589803012746</v>
      </c>
      <c r="P49" s="10"/>
    </row>
    <row r="50" spans="1:16">
      <c r="A50" s="13"/>
      <c r="B50" s="39">
        <v>351.1</v>
      </c>
      <c r="C50" s="21" t="s">
        <v>48</v>
      </c>
      <c r="D50" s="46">
        <v>44921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44921</v>
      </c>
      <c r="O50" s="47">
        <f t="shared" si="9"/>
        <v>5.2052143684820393</v>
      </c>
      <c r="P50" s="9"/>
    </row>
    <row r="51" spans="1:16">
      <c r="A51" s="13"/>
      <c r="B51" s="39">
        <v>351.2</v>
      </c>
      <c r="C51" s="21" t="s">
        <v>49</v>
      </c>
      <c r="D51" s="46">
        <v>0</v>
      </c>
      <c r="E51" s="46">
        <v>2325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2325</v>
      </c>
      <c r="O51" s="47">
        <f t="shared" si="9"/>
        <v>0.26940903823870221</v>
      </c>
      <c r="P51" s="9"/>
    </row>
    <row r="52" spans="1:16">
      <c r="A52" s="13"/>
      <c r="B52" s="39">
        <v>351.5</v>
      </c>
      <c r="C52" s="21" t="s">
        <v>86</v>
      </c>
      <c r="D52" s="46">
        <v>0</v>
      </c>
      <c r="E52" s="46">
        <v>7005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7005</v>
      </c>
      <c r="O52" s="47">
        <f t="shared" si="9"/>
        <v>0.81170336037079949</v>
      </c>
      <c r="P52" s="9"/>
    </row>
    <row r="53" spans="1:16">
      <c r="A53" s="13"/>
      <c r="B53" s="39">
        <v>351.9</v>
      </c>
      <c r="C53" s="21" t="s">
        <v>113</v>
      </c>
      <c r="D53" s="46">
        <v>805084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805084</v>
      </c>
      <c r="O53" s="47">
        <f t="shared" si="9"/>
        <v>93.288991888760137</v>
      </c>
      <c r="P53" s="9"/>
    </row>
    <row r="54" spans="1:16">
      <c r="A54" s="13"/>
      <c r="B54" s="39">
        <v>354</v>
      </c>
      <c r="C54" s="21" t="s">
        <v>51</v>
      </c>
      <c r="D54" s="46">
        <v>12950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12950</v>
      </c>
      <c r="O54" s="47">
        <f t="shared" si="9"/>
        <v>1.5005793742757823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SUM(D56:D62)</f>
        <v>124311</v>
      </c>
      <c r="E55" s="32">
        <f t="shared" si="12"/>
        <v>1465</v>
      </c>
      <c r="F55" s="32">
        <f t="shared" si="12"/>
        <v>0</v>
      </c>
      <c r="G55" s="32">
        <f t="shared" si="12"/>
        <v>15328</v>
      </c>
      <c r="H55" s="32">
        <f t="shared" si="12"/>
        <v>0</v>
      </c>
      <c r="I55" s="32">
        <f t="shared" si="12"/>
        <v>29625</v>
      </c>
      <c r="J55" s="32">
        <f t="shared" si="12"/>
        <v>0</v>
      </c>
      <c r="K55" s="32">
        <f t="shared" si="12"/>
        <v>4737689</v>
      </c>
      <c r="L55" s="32">
        <f t="shared" si="12"/>
        <v>0</v>
      </c>
      <c r="M55" s="32">
        <f t="shared" si="12"/>
        <v>0</v>
      </c>
      <c r="N55" s="32">
        <f t="shared" si="11"/>
        <v>4908418</v>
      </c>
      <c r="O55" s="45">
        <f t="shared" si="9"/>
        <v>568.76222479721901</v>
      </c>
      <c r="P55" s="10"/>
    </row>
    <row r="56" spans="1:16">
      <c r="A56" s="12"/>
      <c r="B56" s="25">
        <v>361.1</v>
      </c>
      <c r="C56" s="20" t="s">
        <v>53</v>
      </c>
      <c r="D56" s="46">
        <v>35919</v>
      </c>
      <c r="E56" s="46">
        <v>1465</v>
      </c>
      <c r="F56" s="46">
        <v>0</v>
      </c>
      <c r="G56" s="46">
        <v>15328</v>
      </c>
      <c r="H56" s="46">
        <v>0</v>
      </c>
      <c r="I56" s="46">
        <v>29625</v>
      </c>
      <c r="J56" s="46">
        <v>0</v>
      </c>
      <c r="K56" s="46">
        <v>576103</v>
      </c>
      <c r="L56" s="46">
        <v>0</v>
      </c>
      <c r="M56" s="46">
        <v>0</v>
      </c>
      <c r="N56" s="46">
        <f t="shared" si="11"/>
        <v>658440</v>
      </c>
      <c r="O56" s="47">
        <f t="shared" si="9"/>
        <v>76.29663962920047</v>
      </c>
      <c r="P56" s="9"/>
    </row>
    <row r="57" spans="1:16">
      <c r="A57" s="12"/>
      <c r="B57" s="25">
        <v>361.3</v>
      </c>
      <c r="C57" s="20" t="s">
        <v>54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2819343</v>
      </c>
      <c r="L57" s="46">
        <v>0</v>
      </c>
      <c r="M57" s="46">
        <v>0</v>
      </c>
      <c r="N57" s="46">
        <f t="shared" ref="N57:N62" si="13">SUM(D57:M57)</f>
        <v>2819343</v>
      </c>
      <c r="O57" s="47">
        <f t="shared" si="9"/>
        <v>326.69096176129779</v>
      </c>
      <c r="P57" s="9"/>
    </row>
    <row r="58" spans="1:16">
      <c r="A58" s="12"/>
      <c r="B58" s="25">
        <v>362</v>
      </c>
      <c r="C58" s="20" t="s">
        <v>55</v>
      </c>
      <c r="D58" s="46">
        <v>510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510</v>
      </c>
      <c r="O58" s="47">
        <f t="shared" si="9"/>
        <v>5.909617612977984E-2</v>
      </c>
      <c r="P58" s="9"/>
    </row>
    <row r="59" spans="1:16">
      <c r="A59" s="12"/>
      <c r="B59" s="25">
        <v>366</v>
      </c>
      <c r="C59" s="20" t="s">
        <v>57</v>
      </c>
      <c r="D59" s="46">
        <v>21509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21509</v>
      </c>
      <c r="O59" s="47">
        <f t="shared" si="9"/>
        <v>2.4923522595596754</v>
      </c>
      <c r="P59" s="9"/>
    </row>
    <row r="60" spans="1:16">
      <c r="A60" s="12"/>
      <c r="B60" s="25">
        <v>368</v>
      </c>
      <c r="C60" s="20" t="s">
        <v>58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1342243</v>
      </c>
      <c r="L60" s="46">
        <v>0</v>
      </c>
      <c r="M60" s="46">
        <v>0</v>
      </c>
      <c r="N60" s="46">
        <f t="shared" si="13"/>
        <v>1342243</v>
      </c>
      <c r="O60" s="47">
        <f t="shared" si="9"/>
        <v>155.5322132097335</v>
      </c>
      <c r="P60" s="9"/>
    </row>
    <row r="61" spans="1:16">
      <c r="A61" s="12"/>
      <c r="B61" s="25">
        <v>369.3</v>
      </c>
      <c r="C61" s="20" t="s">
        <v>125</v>
      </c>
      <c r="D61" s="46">
        <v>5169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5169</v>
      </c>
      <c r="O61" s="47">
        <f t="shared" si="9"/>
        <v>0.5989571263035921</v>
      </c>
      <c r="P61" s="9"/>
    </row>
    <row r="62" spans="1:16">
      <c r="A62" s="12"/>
      <c r="B62" s="25">
        <v>369.9</v>
      </c>
      <c r="C62" s="20" t="s">
        <v>59</v>
      </c>
      <c r="D62" s="46">
        <v>61204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61204</v>
      </c>
      <c r="O62" s="47">
        <f t="shared" si="9"/>
        <v>7.0920046349942059</v>
      </c>
      <c r="P62" s="9"/>
    </row>
    <row r="63" spans="1:16" ht="15.75">
      <c r="A63" s="29" t="s">
        <v>36</v>
      </c>
      <c r="B63" s="30"/>
      <c r="C63" s="31"/>
      <c r="D63" s="32">
        <f t="shared" ref="D63:M63" si="14">SUM(D64:D65)</f>
        <v>1342400</v>
      </c>
      <c r="E63" s="32">
        <f t="shared" si="14"/>
        <v>0</v>
      </c>
      <c r="F63" s="32">
        <f t="shared" si="14"/>
        <v>0</v>
      </c>
      <c r="G63" s="32">
        <f t="shared" si="14"/>
        <v>635000</v>
      </c>
      <c r="H63" s="32">
        <f t="shared" si="14"/>
        <v>0</v>
      </c>
      <c r="I63" s="32">
        <f t="shared" si="14"/>
        <v>860000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2837400</v>
      </c>
      <c r="O63" s="45">
        <f t="shared" si="9"/>
        <v>328.78331402085746</v>
      </c>
      <c r="P63" s="9"/>
    </row>
    <row r="64" spans="1:16">
      <c r="A64" s="12"/>
      <c r="B64" s="25">
        <v>381</v>
      </c>
      <c r="C64" s="20" t="s">
        <v>60</v>
      </c>
      <c r="D64" s="46">
        <v>525000</v>
      </c>
      <c r="E64" s="46">
        <v>0</v>
      </c>
      <c r="F64" s="46">
        <v>0</v>
      </c>
      <c r="G64" s="46">
        <v>635000</v>
      </c>
      <c r="H64" s="46">
        <v>0</v>
      </c>
      <c r="I64" s="46">
        <v>860000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2020000</v>
      </c>
      <c r="O64" s="47">
        <f t="shared" si="9"/>
        <v>234.06720741599074</v>
      </c>
      <c r="P64" s="9"/>
    </row>
    <row r="65" spans="1:119" ht="15.75" thickBot="1">
      <c r="A65" s="12"/>
      <c r="B65" s="25">
        <v>382</v>
      </c>
      <c r="C65" s="20" t="s">
        <v>142</v>
      </c>
      <c r="D65" s="46">
        <v>817400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817400</v>
      </c>
      <c r="O65" s="47">
        <f t="shared" si="9"/>
        <v>94.716106604866738</v>
      </c>
      <c r="P65" s="9"/>
    </row>
    <row r="66" spans="1:119" ht="16.5" thickBot="1">
      <c r="A66" s="14" t="s">
        <v>46</v>
      </c>
      <c r="B66" s="23"/>
      <c r="C66" s="22"/>
      <c r="D66" s="15">
        <f t="shared" ref="D66:M66" si="15">SUM(D5,D15,D21,D34,D49,D55,D63)</f>
        <v>9627535</v>
      </c>
      <c r="E66" s="15">
        <f t="shared" si="15"/>
        <v>925295</v>
      </c>
      <c r="F66" s="15">
        <f t="shared" si="15"/>
        <v>0</v>
      </c>
      <c r="G66" s="15">
        <f t="shared" si="15"/>
        <v>2366461</v>
      </c>
      <c r="H66" s="15">
        <f t="shared" si="15"/>
        <v>0</v>
      </c>
      <c r="I66" s="15">
        <f t="shared" si="15"/>
        <v>6360648</v>
      </c>
      <c r="J66" s="15">
        <f t="shared" si="15"/>
        <v>0</v>
      </c>
      <c r="K66" s="15">
        <f t="shared" si="15"/>
        <v>4737689</v>
      </c>
      <c r="L66" s="15">
        <f t="shared" si="15"/>
        <v>0</v>
      </c>
      <c r="M66" s="15">
        <f t="shared" si="15"/>
        <v>0</v>
      </c>
      <c r="N66" s="15">
        <f>SUM(D66:M66)</f>
        <v>24017628</v>
      </c>
      <c r="O66" s="38">
        <f t="shared" si="9"/>
        <v>2783.0391657010427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21" t="s">
        <v>143</v>
      </c>
      <c r="M68" s="121"/>
      <c r="N68" s="121"/>
      <c r="O68" s="43">
        <v>8630</v>
      </c>
    </row>
    <row r="69" spans="1:119">
      <c r="A69" s="122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  <row r="70" spans="1:119" ht="15.75" customHeight="1" thickBot="1">
      <c r="A70" s="123" t="s">
        <v>77</v>
      </c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3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61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66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4802227</v>
      </c>
      <c r="E5" s="27">
        <f t="shared" si="0"/>
        <v>294402</v>
      </c>
      <c r="F5" s="27">
        <f t="shared" si="0"/>
        <v>0</v>
      </c>
      <c r="G5" s="27">
        <f t="shared" si="0"/>
        <v>1572054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6668683</v>
      </c>
      <c r="O5" s="33">
        <f t="shared" ref="O5:O36" si="1">(N5/O$69)</f>
        <v>773.44966365112498</v>
      </c>
      <c r="P5" s="6"/>
    </row>
    <row r="6" spans="1:133">
      <c r="A6" s="12"/>
      <c r="B6" s="25">
        <v>311</v>
      </c>
      <c r="C6" s="20" t="s">
        <v>2</v>
      </c>
      <c r="D6" s="46">
        <v>3037653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3037653</v>
      </c>
      <c r="O6" s="47">
        <f t="shared" si="1"/>
        <v>352.31419624217119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294402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294402</v>
      </c>
      <c r="O7" s="47">
        <f t="shared" si="1"/>
        <v>34.145441892832288</v>
      </c>
      <c r="P7" s="9"/>
    </row>
    <row r="8" spans="1:133">
      <c r="A8" s="12"/>
      <c r="B8" s="25">
        <v>312.51</v>
      </c>
      <c r="C8" s="20" t="s">
        <v>68</v>
      </c>
      <c r="D8" s="46">
        <v>89453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89453</v>
      </c>
      <c r="O8" s="47">
        <f t="shared" si="1"/>
        <v>10.37497100440733</v>
      </c>
      <c r="P8" s="9"/>
    </row>
    <row r="9" spans="1:133">
      <c r="A9" s="12"/>
      <c r="B9" s="25">
        <v>312.52</v>
      </c>
      <c r="C9" s="20" t="s">
        <v>100</v>
      </c>
      <c r="D9" s="46">
        <v>143498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143498</v>
      </c>
      <c r="O9" s="47">
        <f t="shared" si="1"/>
        <v>16.643238227789375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1572054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1572054</v>
      </c>
      <c r="O10" s="47">
        <f t="shared" si="1"/>
        <v>182.33054975643702</v>
      </c>
      <c r="P10" s="9"/>
    </row>
    <row r="11" spans="1:133">
      <c r="A11" s="12"/>
      <c r="B11" s="25">
        <v>314.10000000000002</v>
      </c>
      <c r="C11" s="20" t="s">
        <v>128</v>
      </c>
      <c r="D11" s="46">
        <v>830864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830864</v>
      </c>
      <c r="O11" s="47">
        <f t="shared" si="1"/>
        <v>96.365576432382284</v>
      </c>
      <c r="P11" s="9"/>
    </row>
    <row r="12" spans="1:133">
      <c r="A12" s="12"/>
      <c r="B12" s="25">
        <v>315</v>
      </c>
      <c r="C12" s="20" t="s">
        <v>101</v>
      </c>
      <c r="D12" s="46">
        <v>614875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614875</v>
      </c>
      <c r="O12" s="47">
        <f t="shared" si="1"/>
        <v>71.314660171653912</v>
      </c>
      <c r="P12" s="9"/>
    </row>
    <row r="13" spans="1:133">
      <c r="A13" s="12"/>
      <c r="B13" s="25">
        <v>316</v>
      </c>
      <c r="C13" s="20" t="s">
        <v>102</v>
      </c>
      <c r="D13" s="46">
        <v>85884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85884</v>
      </c>
      <c r="O13" s="47">
        <f t="shared" si="1"/>
        <v>9.9610299234516351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SUM(D15:D20)</f>
        <v>892370</v>
      </c>
      <c r="E14" s="32">
        <f t="shared" si="3"/>
        <v>190643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1083013</v>
      </c>
      <c r="O14" s="45">
        <f t="shared" si="1"/>
        <v>125.61041521688703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138640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138640</v>
      </c>
      <c r="O15" s="47">
        <f t="shared" si="1"/>
        <v>16.079795871027603</v>
      </c>
      <c r="P15" s="9"/>
    </row>
    <row r="16" spans="1:133">
      <c r="A16" s="12"/>
      <c r="B16" s="25">
        <v>323.10000000000002</v>
      </c>
      <c r="C16" s="20" t="s">
        <v>73</v>
      </c>
      <c r="D16" s="46">
        <v>741193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741193</v>
      </c>
      <c r="O16" s="47">
        <f t="shared" si="1"/>
        <v>85.965321271166786</v>
      </c>
      <c r="P16" s="9"/>
    </row>
    <row r="17" spans="1:16">
      <c r="A17" s="12"/>
      <c r="B17" s="25">
        <v>323.39999999999998</v>
      </c>
      <c r="C17" s="20" t="s">
        <v>15</v>
      </c>
      <c r="D17" s="46">
        <v>1262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1262</v>
      </c>
      <c r="O17" s="47">
        <f t="shared" si="1"/>
        <v>0.14636975179772674</v>
      </c>
      <c r="P17" s="9"/>
    </row>
    <row r="18" spans="1:16">
      <c r="A18" s="12"/>
      <c r="B18" s="25">
        <v>323.7</v>
      </c>
      <c r="C18" s="20" t="s">
        <v>82</v>
      </c>
      <c r="D18" s="46">
        <v>109485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109485</v>
      </c>
      <c r="O18" s="47">
        <f t="shared" si="1"/>
        <v>12.698329853862212</v>
      </c>
      <c r="P18" s="9"/>
    </row>
    <row r="19" spans="1:16">
      <c r="A19" s="12"/>
      <c r="B19" s="25">
        <v>325.2</v>
      </c>
      <c r="C19" s="20" t="s">
        <v>135</v>
      </c>
      <c r="D19" s="46">
        <v>30870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30870</v>
      </c>
      <c r="O19" s="47">
        <f t="shared" si="1"/>
        <v>3.5803757828810019</v>
      </c>
      <c r="P19" s="9"/>
    </row>
    <row r="20" spans="1:16">
      <c r="A20" s="12"/>
      <c r="B20" s="25">
        <v>329</v>
      </c>
      <c r="C20" s="20" t="s">
        <v>16</v>
      </c>
      <c r="D20" s="46">
        <v>9560</v>
      </c>
      <c r="E20" s="46">
        <v>52003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61563</v>
      </c>
      <c r="O20" s="47">
        <f t="shared" si="1"/>
        <v>7.1402226861517049</v>
      </c>
      <c r="P20" s="9"/>
    </row>
    <row r="21" spans="1:16" ht="15.75">
      <c r="A21" s="29" t="s">
        <v>18</v>
      </c>
      <c r="B21" s="30"/>
      <c r="C21" s="31"/>
      <c r="D21" s="32">
        <f t="shared" ref="D21:M21" si="5">SUM(D22:D34)</f>
        <v>1146291</v>
      </c>
      <c r="E21" s="32">
        <f t="shared" si="5"/>
        <v>0</v>
      </c>
      <c r="F21" s="32">
        <f t="shared" si="5"/>
        <v>0</v>
      </c>
      <c r="G21" s="32">
        <f t="shared" si="5"/>
        <v>269435</v>
      </c>
      <c r="H21" s="32">
        <f t="shared" si="5"/>
        <v>0</v>
      </c>
      <c r="I21" s="32">
        <f t="shared" si="5"/>
        <v>81676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1497402</v>
      </c>
      <c r="O21" s="45">
        <f t="shared" si="1"/>
        <v>173.6722338204593</v>
      </c>
      <c r="P21" s="10"/>
    </row>
    <row r="22" spans="1:16">
      <c r="A22" s="12"/>
      <c r="B22" s="25">
        <v>331.2</v>
      </c>
      <c r="C22" s="20" t="s">
        <v>17</v>
      </c>
      <c r="D22" s="46">
        <v>1897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1897</v>
      </c>
      <c r="O22" s="47">
        <f t="shared" si="1"/>
        <v>0.22001855717930874</v>
      </c>
      <c r="P22" s="9"/>
    </row>
    <row r="23" spans="1:16">
      <c r="A23" s="12"/>
      <c r="B23" s="25">
        <v>331.39</v>
      </c>
      <c r="C23" s="20" t="s">
        <v>129</v>
      </c>
      <c r="D23" s="46">
        <v>0</v>
      </c>
      <c r="E23" s="46">
        <v>0</v>
      </c>
      <c r="F23" s="46">
        <v>0</v>
      </c>
      <c r="G23" s="46">
        <v>219435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219435</v>
      </c>
      <c r="O23" s="47">
        <f t="shared" si="1"/>
        <v>25.450591510090465</v>
      </c>
      <c r="P23" s="9"/>
    </row>
    <row r="24" spans="1:16">
      <c r="A24" s="12"/>
      <c r="B24" s="25">
        <v>331.5</v>
      </c>
      <c r="C24" s="20" t="s">
        <v>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81676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81676</v>
      </c>
      <c r="O24" s="47">
        <f t="shared" si="1"/>
        <v>9.4729761076316397</v>
      </c>
      <c r="P24" s="9"/>
    </row>
    <row r="25" spans="1:16">
      <c r="A25" s="12"/>
      <c r="B25" s="25">
        <v>331.7</v>
      </c>
      <c r="C25" s="20" t="s">
        <v>136</v>
      </c>
      <c r="D25" s="46">
        <v>0</v>
      </c>
      <c r="E25" s="46">
        <v>0</v>
      </c>
      <c r="F25" s="46">
        <v>0</v>
      </c>
      <c r="G25" s="46">
        <v>50000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50000</v>
      </c>
      <c r="O25" s="47">
        <f t="shared" si="1"/>
        <v>5.7991185339828348</v>
      </c>
      <c r="P25" s="9"/>
    </row>
    <row r="26" spans="1:16">
      <c r="A26" s="12"/>
      <c r="B26" s="25">
        <v>335.12</v>
      </c>
      <c r="C26" s="20" t="s">
        <v>103</v>
      </c>
      <c r="D26" s="46">
        <v>345873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345873</v>
      </c>
      <c r="O26" s="47">
        <f t="shared" si="1"/>
        <v>40.1151704940849</v>
      </c>
      <c r="P26" s="9"/>
    </row>
    <row r="27" spans="1:16">
      <c r="A27" s="12"/>
      <c r="B27" s="25">
        <v>335.14</v>
      </c>
      <c r="C27" s="20" t="s">
        <v>104</v>
      </c>
      <c r="D27" s="46">
        <v>844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844</v>
      </c>
      <c r="O27" s="47">
        <f t="shared" si="1"/>
        <v>9.7889120853630246E-2</v>
      </c>
      <c r="P27" s="9"/>
    </row>
    <row r="28" spans="1:16">
      <c r="A28" s="12"/>
      <c r="B28" s="25">
        <v>335.15</v>
      </c>
      <c r="C28" s="20" t="s">
        <v>105</v>
      </c>
      <c r="D28" s="46">
        <v>9923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9923</v>
      </c>
      <c r="O28" s="47">
        <f t="shared" si="1"/>
        <v>1.1508930642542334</v>
      </c>
      <c r="P28" s="9"/>
    </row>
    <row r="29" spans="1:16">
      <c r="A29" s="12"/>
      <c r="B29" s="25">
        <v>335.17</v>
      </c>
      <c r="C29" s="20" t="s">
        <v>106</v>
      </c>
      <c r="D29" s="46">
        <v>139484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139484</v>
      </c>
      <c r="O29" s="47">
        <f t="shared" si="1"/>
        <v>16.177684991881232</v>
      </c>
      <c r="P29" s="9"/>
    </row>
    <row r="30" spans="1:16">
      <c r="A30" s="12"/>
      <c r="B30" s="25">
        <v>335.18</v>
      </c>
      <c r="C30" s="20" t="s">
        <v>107</v>
      </c>
      <c r="D30" s="46">
        <v>460905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460905</v>
      </c>
      <c r="O30" s="47">
        <f t="shared" si="1"/>
        <v>53.456854558107167</v>
      </c>
      <c r="P30" s="9"/>
    </row>
    <row r="31" spans="1:16">
      <c r="A31" s="12"/>
      <c r="B31" s="25">
        <v>335.21</v>
      </c>
      <c r="C31" s="20" t="s">
        <v>27</v>
      </c>
      <c r="D31" s="46">
        <v>6000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6000</v>
      </c>
      <c r="O31" s="47">
        <f t="shared" si="1"/>
        <v>0.6958942240779401</v>
      </c>
      <c r="P31" s="9"/>
    </row>
    <row r="32" spans="1:16">
      <c r="A32" s="12"/>
      <c r="B32" s="25">
        <v>335.49</v>
      </c>
      <c r="C32" s="20" t="s">
        <v>28</v>
      </c>
      <c r="D32" s="46">
        <v>162365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162365</v>
      </c>
      <c r="O32" s="47">
        <f t="shared" si="1"/>
        <v>18.831477615402459</v>
      </c>
      <c r="P32" s="9"/>
    </row>
    <row r="33" spans="1:16">
      <c r="A33" s="12"/>
      <c r="B33" s="25">
        <v>337.2</v>
      </c>
      <c r="C33" s="20" t="s">
        <v>83</v>
      </c>
      <c r="D33" s="46">
        <v>9000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9000</v>
      </c>
      <c r="O33" s="47">
        <f t="shared" si="1"/>
        <v>1.0438413361169103</v>
      </c>
      <c r="P33" s="9"/>
    </row>
    <row r="34" spans="1:16">
      <c r="A34" s="12"/>
      <c r="B34" s="25">
        <v>337.7</v>
      </c>
      <c r="C34" s="20" t="s">
        <v>84</v>
      </c>
      <c r="D34" s="46">
        <v>10000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10000</v>
      </c>
      <c r="O34" s="47">
        <f t="shared" si="1"/>
        <v>1.1598237067965669</v>
      </c>
      <c r="P34" s="9"/>
    </row>
    <row r="35" spans="1:16" ht="15.75">
      <c r="A35" s="29" t="s">
        <v>34</v>
      </c>
      <c r="B35" s="30"/>
      <c r="C35" s="31"/>
      <c r="D35" s="32">
        <f t="shared" ref="D35:M35" si="7">SUM(D36:D49)</f>
        <v>934358</v>
      </c>
      <c r="E35" s="32">
        <f t="shared" si="7"/>
        <v>1680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5511331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6447369</v>
      </c>
      <c r="O35" s="45">
        <f t="shared" si="1"/>
        <v>747.78114126652747</v>
      </c>
      <c r="P35" s="10"/>
    </row>
    <row r="36" spans="1:16">
      <c r="A36" s="12"/>
      <c r="B36" s="25">
        <v>341.2</v>
      </c>
      <c r="C36" s="20" t="s">
        <v>120</v>
      </c>
      <c r="D36" s="46">
        <v>7184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9" si="8">SUM(D36:M36)</f>
        <v>7184</v>
      </c>
      <c r="O36" s="47">
        <f t="shared" si="1"/>
        <v>0.8332173509626537</v>
      </c>
      <c r="P36" s="9"/>
    </row>
    <row r="37" spans="1:16">
      <c r="A37" s="12"/>
      <c r="B37" s="25">
        <v>341.9</v>
      </c>
      <c r="C37" s="20" t="s">
        <v>109</v>
      </c>
      <c r="D37" s="46">
        <v>20385</v>
      </c>
      <c r="E37" s="46">
        <v>630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21015</v>
      </c>
      <c r="O37" s="47">
        <f t="shared" ref="O37:O67" si="9">(N37/O$69)</f>
        <v>2.4373695198329854</v>
      </c>
      <c r="P37" s="9"/>
    </row>
    <row r="38" spans="1:16">
      <c r="A38" s="12"/>
      <c r="B38" s="25">
        <v>342.2</v>
      </c>
      <c r="C38" s="20" t="s">
        <v>110</v>
      </c>
      <c r="D38" s="46">
        <v>5395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5395</v>
      </c>
      <c r="O38" s="47">
        <f t="shared" si="9"/>
        <v>0.6257248898167479</v>
      </c>
      <c r="P38" s="9"/>
    </row>
    <row r="39" spans="1:16">
      <c r="A39" s="12"/>
      <c r="B39" s="25">
        <v>342.5</v>
      </c>
      <c r="C39" s="20" t="s">
        <v>40</v>
      </c>
      <c r="D39" s="46">
        <v>6065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6065</v>
      </c>
      <c r="O39" s="47">
        <f t="shared" si="9"/>
        <v>0.70343307817211786</v>
      </c>
      <c r="P39" s="9"/>
    </row>
    <row r="40" spans="1:16">
      <c r="A40" s="12"/>
      <c r="B40" s="25">
        <v>343.3</v>
      </c>
      <c r="C40" s="20" t="s">
        <v>41</v>
      </c>
      <c r="D40" s="46">
        <v>336100</v>
      </c>
      <c r="E40" s="46">
        <v>0</v>
      </c>
      <c r="F40" s="46">
        <v>0</v>
      </c>
      <c r="G40" s="46">
        <v>0</v>
      </c>
      <c r="H40" s="46">
        <v>0</v>
      </c>
      <c r="I40" s="46">
        <v>2248658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2584758</v>
      </c>
      <c r="O40" s="47">
        <f t="shared" si="9"/>
        <v>299.78636047320805</v>
      </c>
      <c r="P40" s="9"/>
    </row>
    <row r="41" spans="1:16">
      <c r="A41" s="12"/>
      <c r="B41" s="25">
        <v>343.4</v>
      </c>
      <c r="C41" s="20" t="s">
        <v>42</v>
      </c>
      <c r="D41" s="46">
        <v>140000</v>
      </c>
      <c r="E41" s="46">
        <v>0</v>
      </c>
      <c r="F41" s="46">
        <v>0</v>
      </c>
      <c r="G41" s="46">
        <v>0</v>
      </c>
      <c r="H41" s="46">
        <v>0</v>
      </c>
      <c r="I41" s="46">
        <v>538405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678405</v>
      </c>
      <c r="O41" s="47">
        <f t="shared" si="9"/>
        <v>78.683020180932502</v>
      </c>
      <c r="P41" s="9"/>
    </row>
    <row r="42" spans="1:16">
      <c r="A42" s="12"/>
      <c r="B42" s="25">
        <v>343.5</v>
      </c>
      <c r="C42" s="20" t="s">
        <v>43</v>
      </c>
      <c r="D42" s="46">
        <v>326100</v>
      </c>
      <c r="E42" s="46">
        <v>0</v>
      </c>
      <c r="F42" s="46">
        <v>0</v>
      </c>
      <c r="G42" s="46">
        <v>0</v>
      </c>
      <c r="H42" s="46">
        <v>0</v>
      </c>
      <c r="I42" s="46">
        <v>2631181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2957281</v>
      </c>
      <c r="O42" s="47">
        <f t="shared" si="9"/>
        <v>342.99246114590585</v>
      </c>
      <c r="P42" s="9"/>
    </row>
    <row r="43" spans="1:16">
      <c r="A43" s="12"/>
      <c r="B43" s="25">
        <v>343.6</v>
      </c>
      <c r="C43" s="20" t="s">
        <v>121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56962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56962</v>
      </c>
      <c r="O43" s="47">
        <f t="shared" si="9"/>
        <v>6.6065877986546049</v>
      </c>
      <c r="P43" s="9"/>
    </row>
    <row r="44" spans="1:16">
      <c r="A44" s="12"/>
      <c r="B44" s="25">
        <v>343.8</v>
      </c>
      <c r="C44" s="20" t="s">
        <v>44</v>
      </c>
      <c r="D44" s="46">
        <v>0</v>
      </c>
      <c r="E44" s="46">
        <v>1050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1050</v>
      </c>
      <c r="O44" s="47">
        <f t="shared" si="9"/>
        <v>0.12178148921363953</v>
      </c>
      <c r="P44" s="9"/>
    </row>
    <row r="45" spans="1:16">
      <c r="A45" s="12"/>
      <c r="B45" s="25">
        <v>343.9</v>
      </c>
      <c r="C45" s="20" t="s">
        <v>122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36125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36125</v>
      </c>
      <c r="O45" s="47">
        <f t="shared" si="9"/>
        <v>4.1898631408025979</v>
      </c>
      <c r="P45" s="9"/>
    </row>
    <row r="46" spans="1:16">
      <c r="A46" s="12"/>
      <c r="B46" s="25">
        <v>346.4</v>
      </c>
      <c r="C46" s="20" t="s">
        <v>79</v>
      </c>
      <c r="D46" s="46">
        <v>40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40</v>
      </c>
      <c r="O46" s="47">
        <f t="shared" si="9"/>
        <v>4.6392948271862678E-3</v>
      </c>
      <c r="P46" s="9"/>
    </row>
    <row r="47" spans="1:16">
      <c r="A47" s="12"/>
      <c r="B47" s="25">
        <v>347.4</v>
      </c>
      <c r="C47" s="20" t="s">
        <v>111</v>
      </c>
      <c r="D47" s="46">
        <v>47856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47856</v>
      </c>
      <c r="O47" s="47">
        <f t="shared" si="9"/>
        <v>5.5504523312456504</v>
      </c>
      <c r="P47" s="9"/>
    </row>
    <row r="48" spans="1:16">
      <c r="A48" s="12"/>
      <c r="B48" s="25">
        <v>347.5</v>
      </c>
      <c r="C48" s="20" t="s">
        <v>112</v>
      </c>
      <c r="D48" s="46">
        <v>17145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17145</v>
      </c>
      <c r="O48" s="47">
        <f t="shared" si="9"/>
        <v>1.9885177453027141</v>
      </c>
      <c r="P48" s="9"/>
    </row>
    <row r="49" spans="1:16">
      <c r="A49" s="12"/>
      <c r="B49" s="25">
        <v>347.9</v>
      </c>
      <c r="C49" s="20" t="s">
        <v>123</v>
      </c>
      <c r="D49" s="46">
        <v>28088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28088</v>
      </c>
      <c r="O49" s="47">
        <f t="shared" si="9"/>
        <v>3.257712827650197</v>
      </c>
      <c r="P49" s="9"/>
    </row>
    <row r="50" spans="1:16" ht="15.75">
      <c r="A50" s="29" t="s">
        <v>35</v>
      </c>
      <c r="B50" s="30"/>
      <c r="C50" s="31"/>
      <c r="D50" s="32">
        <f t="shared" ref="D50:M50" si="10">SUM(D51:D55)</f>
        <v>721420</v>
      </c>
      <c r="E50" s="32">
        <f t="shared" si="10"/>
        <v>10264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7" si="11">SUM(D50:M50)</f>
        <v>731684</v>
      </c>
      <c r="O50" s="45">
        <f t="shared" si="9"/>
        <v>84.862444908373931</v>
      </c>
      <c r="P50" s="10"/>
    </row>
    <row r="51" spans="1:16">
      <c r="A51" s="13"/>
      <c r="B51" s="39">
        <v>351.1</v>
      </c>
      <c r="C51" s="21" t="s">
        <v>48</v>
      </c>
      <c r="D51" s="46">
        <v>51079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51079</v>
      </c>
      <c r="O51" s="47">
        <f t="shared" si="9"/>
        <v>5.9242635119461839</v>
      </c>
      <c r="P51" s="9"/>
    </row>
    <row r="52" spans="1:16">
      <c r="A52" s="13"/>
      <c r="B52" s="39">
        <v>351.2</v>
      </c>
      <c r="C52" s="21" t="s">
        <v>49</v>
      </c>
      <c r="D52" s="46">
        <v>0</v>
      </c>
      <c r="E52" s="46">
        <v>3225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3225</v>
      </c>
      <c r="O52" s="47">
        <f t="shared" si="9"/>
        <v>0.37404314544189282</v>
      </c>
      <c r="P52" s="9"/>
    </row>
    <row r="53" spans="1:16">
      <c r="A53" s="13"/>
      <c r="B53" s="39">
        <v>351.5</v>
      </c>
      <c r="C53" s="21" t="s">
        <v>86</v>
      </c>
      <c r="D53" s="46">
        <v>0</v>
      </c>
      <c r="E53" s="46">
        <v>7039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7039</v>
      </c>
      <c r="O53" s="47">
        <f t="shared" si="9"/>
        <v>0.81639990721410349</v>
      </c>
      <c r="P53" s="9"/>
    </row>
    <row r="54" spans="1:16">
      <c r="A54" s="13"/>
      <c r="B54" s="39">
        <v>351.9</v>
      </c>
      <c r="C54" s="21" t="s">
        <v>113</v>
      </c>
      <c r="D54" s="46">
        <v>670231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670231</v>
      </c>
      <c r="O54" s="47">
        <f t="shared" si="9"/>
        <v>77.734980282996986</v>
      </c>
      <c r="P54" s="9"/>
    </row>
    <row r="55" spans="1:16">
      <c r="A55" s="13"/>
      <c r="B55" s="39">
        <v>354</v>
      </c>
      <c r="C55" s="21" t="s">
        <v>51</v>
      </c>
      <c r="D55" s="46">
        <v>110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110</v>
      </c>
      <c r="O55" s="47">
        <f t="shared" si="9"/>
        <v>1.2758060774762237E-2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SUM(D57:D63)</f>
        <v>160127</v>
      </c>
      <c r="E56" s="32">
        <f t="shared" si="12"/>
        <v>599</v>
      </c>
      <c r="F56" s="32">
        <f t="shared" si="12"/>
        <v>0</v>
      </c>
      <c r="G56" s="32">
        <f t="shared" si="12"/>
        <v>9287</v>
      </c>
      <c r="H56" s="32">
        <f t="shared" si="12"/>
        <v>0</v>
      </c>
      <c r="I56" s="32">
        <f t="shared" si="12"/>
        <v>38462</v>
      </c>
      <c r="J56" s="32">
        <f t="shared" si="12"/>
        <v>0</v>
      </c>
      <c r="K56" s="32">
        <f t="shared" si="12"/>
        <v>5268716</v>
      </c>
      <c r="L56" s="32">
        <f t="shared" si="12"/>
        <v>0</v>
      </c>
      <c r="M56" s="32">
        <f t="shared" si="12"/>
        <v>0</v>
      </c>
      <c r="N56" s="32">
        <f t="shared" si="11"/>
        <v>5477191</v>
      </c>
      <c r="O56" s="45">
        <f t="shared" si="9"/>
        <v>635.25759684527952</v>
      </c>
      <c r="P56" s="10"/>
    </row>
    <row r="57" spans="1:16">
      <c r="A57" s="12"/>
      <c r="B57" s="25">
        <v>361.1</v>
      </c>
      <c r="C57" s="20" t="s">
        <v>53</v>
      </c>
      <c r="D57" s="46">
        <v>20378</v>
      </c>
      <c r="E57" s="46">
        <v>599</v>
      </c>
      <c r="F57" s="46">
        <v>0</v>
      </c>
      <c r="G57" s="46">
        <v>9287</v>
      </c>
      <c r="H57" s="46">
        <v>0</v>
      </c>
      <c r="I57" s="46">
        <v>18962</v>
      </c>
      <c r="J57" s="46">
        <v>0</v>
      </c>
      <c r="K57" s="46">
        <v>522530</v>
      </c>
      <c r="L57" s="46">
        <v>0</v>
      </c>
      <c r="M57" s="46">
        <v>0</v>
      </c>
      <c r="N57" s="46">
        <f t="shared" si="11"/>
        <v>571756</v>
      </c>
      <c r="O57" s="47">
        <f t="shared" si="9"/>
        <v>66.313616330317785</v>
      </c>
      <c r="P57" s="9"/>
    </row>
    <row r="58" spans="1:16">
      <c r="A58" s="12"/>
      <c r="B58" s="25">
        <v>361.3</v>
      </c>
      <c r="C58" s="20" t="s">
        <v>54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3354483</v>
      </c>
      <c r="L58" s="46">
        <v>0</v>
      </c>
      <c r="M58" s="46">
        <v>0</v>
      </c>
      <c r="N58" s="46">
        <f t="shared" ref="N58:N63" si="13">SUM(D58:M58)</f>
        <v>3354483</v>
      </c>
      <c r="O58" s="47">
        <f t="shared" si="9"/>
        <v>389.06089074460681</v>
      </c>
      <c r="P58" s="9"/>
    </row>
    <row r="59" spans="1:16">
      <c r="A59" s="12"/>
      <c r="B59" s="25">
        <v>362</v>
      </c>
      <c r="C59" s="20" t="s">
        <v>55</v>
      </c>
      <c r="D59" s="46">
        <v>3010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3010</v>
      </c>
      <c r="O59" s="47">
        <f t="shared" si="9"/>
        <v>0.34910693574576662</v>
      </c>
      <c r="P59" s="9"/>
    </row>
    <row r="60" spans="1:16">
      <c r="A60" s="12"/>
      <c r="B60" s="25">
        <v>366</v>
      </c>
      <c r="C60" s="20" t="s">
        <v>57</v>
      </c>
      <c r="D60" s="46">
        <v>15760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15760</v>
      </c>
      <c r="O60" s="47">
        <f t="shared" si="9"/>
        <v>1.8278821619113894</v>
      </c>
      <c r="P60" s="9"/>
    </row>
    <row r="61" spans="1:16">
      <c r="A61" s="12"/>
      <c r="B61" s="25">
        <v>368</v>
      </c>
      <c r="C61" s="20" t="s">
        <v>58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1391703</v>
      </c>
      <c r="L61" s="46">
        <v>0</v>
      </c>
      <c r="M61" s="46">
        <v>0</v>
      </c>
      <c r="N61" s="46">
        <f t="shared" si="13"/>
        <v>1391703</v>
      </c>
      <c r="O61" s="47">
        <f t="shared" si="9"/>
        <v>161.41301322199027</v>
      </c>
      <c r="P61" s="9"/>
    </row>
    <row r="62" spans="1:16">
      <c r="A62" s="12"/>
      <c r="B62" s="25">
        <v>369.3</v>
      </c>
      <c r="C62" s="20" t="s">
        <v>125</v>
      </c>
      <c r="D62" s="46">
        <v>4179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4179</v>
      </c>
      <c r="O62" s="47">
        <f t="shared" si="9"/>
        <v>0.48469032707028531</v>
      </c>
      <c r="P62" s="9"/>
    </row>
    <row r="63" spans="1:16">
      <c r="A63" s="12"/>
      <c r="B63" s="25">
        <v>369.9</v>
      </c>
      <c r="C63" s="20" t="s">
        <v>59</v>
      </c>
      <c r="D63" s="46">
        <v>116800</v>
      </c>
      <c r="E63" s="46">
        <v>0</v>
      </c>
      <c r="F63" s="46">
        <v>0</v>
      </c>
      <c r="G63" s="46">
        <v>0</v>
      </c>
      <c r="H63" s="46">
        <v>0</v>
      </c>
      <c r="I63" s="46">
        <v>19500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136300</v>
      </c>
      <c r="O63" s="47">
        <f t="shared" si="9"/>
        <v>15.808397123637207</v>
      </c>
      <c r="P63" s="9"/>
    </row>
    <row r="64" spans="1:16" ht="15.75">
      <c r="A64" s="29" t="s">
        <v>36</v>
      </c>
      <c r="B64" s="30"/>
      <c r="C64" s="31"/>
      <c r="D64" s="32">
        <f t="shared" ref="D64:M64" si="14">SUM(D65:D66)</f>
        <v>525000</v>
      </c>
      <c r="E64" s="32">
        <f t="shared" si="14"/>
        <v>0</v>
      </c>
      <c r="F64" s="32">
        <f t="shared" si="14"/>
        <v>0</v>
      </c>
      <c r="G64" s="32">
        <f t="shared" si="14"/>
        <v>825000</v>
      </c>
      <c r="H64" s="32">
        <f t="shared" si="14"/>
        <v>0</v>
      </c>
      <c r="I64" s="32">
        <f t="shared" si="14"/>
        <v>33153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1383153</v>
      </c>
      <c r="O64" s="45">
        <f t="shared" si="9"/>
        <v>160.4213639526792</v>
      </c>
      <c r="P64" s="9"/>
    </row>
    <row r="65" spans="1:119">
      <c r="A65" s="12"/>
      <c r="B65" s="25">
        <v>381</v>
      </c>
      <c r="C65" s="20" t="s">
        <v>60</v>
      </c>
      <c r="D65" s="46">
        <v>525000</v>
      </c>
      <c r="E65" s="46">
        <v>0</v>
      </c>
      <c r="F65" s="46">
        <v>0</v>
      </c>
      <c r="G65" s="46">
        <v>825000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1350000</v>
      </c>
      <c r="O65" s="47">
        <f t="shared" si="9"/>
        <v>156.57620041753654</v>
      </c>
      <c r="P65" s="9"/>
    </row>
    <row r="66" spans="1:119" ht="15.75" thickBot="1">
      <c r="A66" s="48"/>
      <c r="B66" s="49">
        <v>393</v>
      </c>
      <c r="C66" s="50" t="s">
        <v>137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33153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33153</v>
      </c>
      <c r="O66" s="47">
        <f t="shared" si="9"/>
        <v>3.8451635351426585</v>
      </c>
      <c r="P66" s="9"/>
    </row>
    <row r="67" spans="1:119" ht="16.5" thickBot="1">
      <c r="A67" s="14" t="s">
        <v>46</v>
      </c>
      <c r="B67" s="23"/>
      <c r="C67" s="22"/>
      <c r="D67" s="15">
        <f t="shared" ref="D67:M67" si="15">SUM(D5,D14,D21,D35,D50,D56,D64)</f>
        <v>9181793</v>
      </c>
      <c r="E67" s="15">
        <f t="shared" si="15"/>
        <v>497588</v>
      </c>
      <c r="F67" s="15">
        <f t="shared" si="15"/>
        <v>0</v>
      </c>
      <c r="G67" s="15">
        <f t="shared" si="15"/>
        <v>2675776</v>
      </c>
      <c r="H67" s="15">
        <f t="shared" si="15"/>
        <v>0</v>
      </c>
      <c r="I67" s="15">
        <f t="shared" si="15"/>
        <v>5664622</v>
      </c>
      <c r="J67" s="15">
        <f t="shared" si="15"/>
        <v>0</v>
      </c>
      <c r="K67" s="15">
        <f t="shared" si="15"/>
        <v>5268716</v>
      </c>
      <c r="L67" s="15">
        <f t="shared" si="15"/>
        <v>0</v>
      </c>
      <c r="M67" s="15">
        <f t="shared" si="15"/>
        <v>0</v>
      </c>
      <c r="N67" s="15">
        <f>SUM(D67:M67)</f>
        <v>23288495</v>
      </c>
      <c r="O67" s="38">
        <f t="shared" si="9"/>
        <v>2701.0548596613316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21" t="s">
        <v>138</v>
      </c>
      <c r="M69" s="121"/>
      <c r="N69" s="121"/>
      <c r="O69" s="43">
        <v>8622</v>
      </c>
    </row>
    <row r="70" spans="1:119">
      <c r="A70" s="122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  <row r="71" spans="1:119" ht="15.75" customHeight="1" thickBot="1">
      <c r="A71" s="123" t="s">
        <v>77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3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61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66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4608494</v>
      </c>
      <c r="E5" s="27">
        <f t="shared" si="0"/>
        <v>301229</v>
      </c>
      <c r="F5" s="27">
        <f t="shared" si="0"/>
        <v>0</v>
      </c>
      <c r="G5" s="27">
        <f t="shared" si="0"/>
        <v>1518075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6427798</v>
      </c>
      <c r="O5" s="33">
        <f t="shared" ref="O5:O36" si="1">(N5/O$64)</f>
        <v>746.89728096676743</v>
      </c>
      <c r="P5" s="6"/>
    </row>
    <row r="6" spans="1:133">
      <c r="A6" s="12"/>
      <c r="B6" s="25">
        <v>311</v>
      </c>
      <c r="C6" s="20" t="s">
        <v>2</v>
      </c>
      <c r="D6" s="46">
        <v>2891030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2891030</v>
      </c>
      <c r="O6" s="47">
        <f t="shared" si="1"/>
        <v>335.93190797118291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301229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301229</v>
      </c>
      <c r="O7" s="47">
        <f t="shared" si="1"/>
        <v>35.002207762026494</v>
      </c>
      <c r="P7" s="9"/>
    </row>
    <row r="8" spans="1:133">
      <c r="A8" s="12"/>
      <c r="B8" s="25">
        <v>312.51</v>
      </c>
      <c r="C8" s="20" t="s">
        <v>68</v>
      </c>
      <c r="D8" s="46">
        <v>84808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84808</v>
      </c>
      <c r="O8" s="47">
        <f t="shared" si="1"/>
        <v>9.8545201022542415</v>
      </c>
      <c r="P8" s="9"/>
    </row>
    <row r="9" spans="1:133">
      <c r="A9" s="12"/>
      <c r="B9" s="25">
        <v>312.52</v>
      </c>
      <c r="C9" s="20" t="s">
        <v>100</v>
      </c>
      <c r="D9" s="46">
        <v>139588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139588</v>
      </c>
      <c r="O9" s="47">
        <f t="shared" si="1"/>
        <v>16.219846618638158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1518075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1518075</v>
      </c>
      <c r="O10" s="47">
        <f t="shared" si="1"/>
        <v>176.39728096676737</v>
      </c>
      <c r="P10" s="9"/>
    </row>
    <row r="11" spans="1:133">
      <c r="A11" s="12"/>
      <c r="B11" s="25">
        <v>314.10000000000002</v>
      </c>
      <c r="C11" s="20" t="s">
        <v>128</v>
      </c>
      <c r="D11" s="46">
        <v>843757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843757</v>
      </c>
      <c r="O11" s="47">
        <f t="shared" si="1"/>
        <v>98.042877062514521</v>
      </c>
      <c r="P11" s="9"/>
    </row>
    <row r="12" spans="1:133">
      <c r="A12" s="12"/>
      <c r="B12" s="25">
        <v>315</v>
      </c>
      <c r="C12" s="20" t="s">
        <v>101</v>
      </c>
      <c r="D12" s="46">
        <v>567828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567828</v>
      </c>
      <c r="O12" s="47">
        <f t="shared" si="1"/>
        <v>65.980478735765743</v>
      </c>
      <c r="P12" s="9"/>
    </row>
    <row r="13" spans="1:133">
      <c r="A13" s="12"/>
      <c r="B13" s="25">
        <v>316</v>
      </c>
      <c r="C13" s="20" t="s">
        <v>102</v>
      </c>
      <c r="D13" s="46">
        <v>81483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81483</v>
      </c>
      <c r="O13" s="47">
        <f t="shared" si="1"/>
        <v>9.4681617476179412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SUM(D15:D19)</f>
        <v>898106</v>
      </c>
      <c r="E14" s="32">
        <f t="shared" si="3"/>
        <v>72254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970360</v>
      </c>
      <c r="O14" s="45">
        <f t="shared" si="1"/>
        <v>112.75389263304672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46739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46739</v>
      </c>
      <c r="O15" s="47">
        <f t="shared" si="1"/>
        <v>5.4309783871717405</v>
      </c>
      <c r="P15" s="9"/>
    </row>
    <row r="16" spans="1:133">
      <c r="A16" s="12"/>
      <c r="B16" s="25">
        <v>323.10000000000002</v>
      </c>
      <c r="C16" s="20" t="s">
        <v>73</v>
      </c>
      <c r="D16" s="46">
        <v>768322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768322</v>
      </c>
      <c r="O16" s="47">
        <f t="shared" si="1"/>
        <v>89.277480827329768</v>
      </c>
      <c r="P16" s="9"/>
    </row>
    <row r="17" spans="1:16">
      <c r="A17" s="12"/>
      <c r="B17" s="25">
        <v>323.39999999999998</v>
      </c>
      <c r="C17" s="20" t="s">
        <v>15</v>
      </c>
      <c r="D17" s="46">
        <v>1253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1253</v>
      </c>
      <c r="O17" s="47">
        <f t="shared" si="1"/>
        <v>0.14559609574715315</v>
      </c>
      <c r="P17" s="9"/>
    </row>
    <row r="18" spans="1:16">
      <c r="A18" s="12"/>
      <c r="B18" s="25">
        <v>323.7</v>
      </c>
      <c r="C18" s="20" t="s">
        <v>82</v>
      </c>
      <c r="D18" s="46">
        <v>113072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113072</v>
      </c>
      <c r="O18" s="47">
        <f t="shared" si="1"/>
        <v>13.138740413664886</v>
      </c>
      <c r="P18" s="9"/>
    </row>
    <row r="19" spans="1:16">
      <c r="A19" s="12"/>
      <c r="B19" s="25">
        <v>329</v>
      </c>
      <c r="C19" s="20" t="s">
        <v>16</v>
      </c>
      <c r="D19" s="46">
        <v>15459</v>
      </c>
      <c r="E19" s="46">
        <v>25515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40974</v>
      </c>
      <c r="O19" s="47">
        <f t="shared" si="1"/>
        <v>4.7610969091331627</v>
      </c>
      <c r="P19" s="9"/>
    </row>
    <row r="20" spans="1:16" ht="15.75">
      <c r="A20" s="29" t="s">
        <v>18</v>
      </c>
      <c r="B20" s="30"/>
      <c r="C20" s="31"/>
      <c r="D20" s="32">
        <f t="shared" ref="D20:M20" si="5">SUM(D21:D33)</f>
        <v>1081396</v>
      </c>
      <c r="E20" s="32">
        <f t="shared" si="5"/>
        <v>0</v>
      </c>
      <c r="F20" s="32">
        <f t="shared" si="5"/>
        <v>0</v>
      </c>
      <c r="G20" s="32">
        <f t="shared" si="5"/>
        <v>740322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1821718</v>
      </c>
      <c r="O20" s="45">
        <f t="shared" si="1"/>
        <v>211.67999070415988</v>
      </c>
      <c r="P20" s="10"/>
    </row>
    <row r="21" spans="1:16">
      <c r="A21" s="12"/>
      <c r="B21" s="25">
        <v>331.2</v>
      </c>
      <c r="C21" s="20" t="s">
        <v>17</v>
      </c>
      <c r="D21" s="46">
        <v>3419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3419</v>
      </c>
      <c r="O21" s="47">
        <f t="shared" si="1"/>
        <v>0.39728096676737162</v>
      </c>
      <c r="P21" s="9"/>
    </row>
    <row r="22" spans="1:16">
      <c r="A22" s="12"/>
      <c r="B22" s="25">
        <v>331.39</v>
      </c>
      <c r="C22" s="20" t="s">
        <v>129</v>
      </c>
      <c r="D22" s="46">
        <v>0</v>
      </c>
      <c r="E22" s="46">
        <v>0</v>
      </c>
      <c r="F22" s="46">
        <v>0</v>
      </c>
      <c r="G22" s="46">
        <v>360322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360322</v>
      </c>
      <c r="O22" s="47">
        <f t="shared" si="1"/>
        <v>41.868696258424357</v>
      </c>
      <c r="P22" s="9"/>
    </row>
    <row r="23" spans="1:16">
      <c r="A23" s="12"/>
      <c r="B23" s="25">
        <v>334.9</v>
      </c>
      <c r="C23" s="20" t="s">
        <v>119</v>
      </c>
      <c r="D23" s="46">
        <v>15000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6">SUM(D23:M23)</f>
        <v>15000</v>
      </c>
      <c r="O23" s="47">
        <f t="shared" si="1"/>
        <v>1.7429700209156402</v>
      </c>
      <c r="P23" s="9"/>
    </row>
    <row r="24" spans="1:16">
      <c r="A24" s="12"/>
      <c r="B24" s="25">
        <v>335.12</v>
      </c>
      <c r="C24" s="20" t="s">
        <v>103</v>
      </c>
      <c r="D24" s="46">
        <v>344274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344274</v>
      </c>
      <c r="O24" s="47">
        <f t="shared" si="1"/>
        <v>40.003950732047407</v>
      </c>
      <c r="P24" s="9"/>
    </row>
    <row r="25" spans="1:16">
      <c r="A25" s="12"/>
      <c r="B25" s="25">
        <v>335.14</v>
      </c>
      <c r="C25" s="20" t="s">
        <v>104</v>
      </c>
      <c r="D25" s="46">
        <v>629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629</v>
      </c>
      <c r="O25" s="47">
        <f t="shared" si="1"/>
        <v>7.3088542877062512E-2</v>
      </c>
      <c r="P25" s="9"/>
    </row>
    <row r="26" spans="1:16">
      <c r="A26" s="12"/>
      <c r="B26" s="25">
        <v>335.15</v>
      </c>
      <c r="C26" s="20" t="s">
        <v>105</v>
      </c>
      <c r="D26" s="46">
        <v>7859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7859</v>
      </c>
      <c r="O26" s="47">
        <f t="shared" si="1"/>
        <v>0.9132000929584011</v>
      </c>
      <c r="P26" s="9"/>
    </row>
    <row r="27" spans="1:16">
      <c r="A27" s="12"/>
      <c r="B27" s="25">
        <v>335.17</v>
      </c>
      <c r="C27" s="20" t="s">
        <v>106</v>
      </c>
      <c r="D27" s="46">
        <v>103223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103223</v>
      </c>
      <c r="O27" s="47">
        <f t="shared" si="1"/>
        <v>11.994306297931676</v>
      </c>
      <c r="P27" s="9"/>
    </row>
    <row r="28" spans="1:16">
      <c r="A28" s="12"/>
      <c r="B28" s="25">
        <v>335.18</v>
      </c>
      <c r="C28" s="20" t="s">
        <v>107</v>
      </c>
      <c r="D28" s="46">
        <v>451220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451220</v>
      </c>
      <c r="O28" s="47">
        <f t="shared" si="1"/>
        <v>52.430862189170348</v>
      </c>
      <c r="P28" s="9"/>
    </row>
    <row r="29" spans="1:16">
      <c r="A29" s="12"/>
      <c r="B29" s="25">
        <v>335.21</v>
      </c>
      <c r="C29" s="20" t="s">
        <v>27</v>
      </c>
      <c r="D29" s="46">
        <v>7560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7560</v>
      </c>
      <c r="O29" s="47">
        <f t="shared" si="1"/>
        <v>0.87845689054148268</v>
      </c>
      <c r="P29" s="9"/>
    </row>
    <row r="30" spans="1:16">
      <c r="A30" s="12"/>
      <c r="B30" s="25">
        <v>335.49</v>
      </c>
      <c r="C30" s="20" t="s">
        <v>28</v>
      </c>
      <c r="D30" s="46">
        <v>135092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135092</v>
      </c>
      <c r="O30" s="47">
        <f t="shared" si="1"/>
        <v>15.697420404369044</v>
      </c>
      <c r="P30" s="9"/>
    </row>
    <row r="31" spans="1:16">
      <c r="A31" s="12"/>
      <c r="B31" s="25">
        <v>337.1</v>
      </c>
      <c r="C31" s="20" t="s">
        <v>29</v>
      </c>
      <c r="D31" s="46">
        <v>0</v>
      </c>
      <c r="E31" s="46">
        <v>0</v>
      </c>
      <c r="F31" s="46">
        <v>0</v>
      </c>
      <c r="G31" s="46">
        <v>380000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380000</v>
      </c>
      <c r="O31" s="47">
        <f t="shared" si="1"/>
        <v>44.155240529862887</v>
      </c>
      <c r="P31" s="9"/>
    </row>
    <row r="32" spans="1:16">
      <c r="A32" s="12"/>
      <c r="B32" s="25">
        <v>337.2</v>
      </c>
      <c r="C32" s="20" t="s">
        <v>83</v>
      </c>
      <c r="D32" s="46">
        <v>9000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9000</v>
      </c>
      <c r="O32" s="47">
        <f t="shared" si="1"/>
        <v>1.0457820125493842</v>
      </c>
      <c r="P32" s="9"/>
    </row>
    <row r="33" spans="1:16">
      <c r="A33" s="12"/>
      <c r="B33" s="25">
        <v>337.7</v>
      </c>
      <c r="C33" s="20" t="s">
        <v>84</v>
      </c>
      <c r="D33" s="46">
        <v>4120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4120</v>
      </c>
      <c r="O33" s="47">
        <f t="shared" si="1"/>
        <v>0.47873576574482918</v>
      </c>
      <c r="P33" s="9"/>
    </row>
    <row r="34" spans="1:16" ht="15.75">
      <c r="A34" s="29" t="s">
        <v>34</v>
      </c>
      <c r="B34" s="30"/>
      <c r="C34" s="31"/>
      <c r="D34" s="32">
        <f t="shared" ref="D34:M34" si="7">SUM(D35:D46)</f>
        <v>661645</v>
      </c>
      <c r="E34" s="32">
        <f t="shared" si="7"/>
        <v>300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5398566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6060511</v>
      </c>
      <c r="O34" s="45">
        <f t="shared" si="1"/>
        <v>704.21926562863121</v>
      </c>
      <c r="P34" s="10"/>
    </row>
    <row r="35" spans="1:16">
      <c r="A35" s="12"/>
      <c r="B35" s="25">
        <v>341.2</v>
      </c>
      <c r="C35" s="20" t="s">
        <v>120</v>
      </c>
      <c r="D35" s="46">
        <v>2242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6" si="8">SUM(D35:M35)</f>
        <v>2242</v>
      </c>
      <c r="O35" s="47">
        <f t="shared" si="1"/>
        <v>0.26051591912619104</v>
      </c>
      <c r="P35" s="9"/>
    </row>
    <row r="36" spans="1:16">
      <c r="A36" s="12"/>
      <c r="B36" s="25">
        <v>341.9</v>
      </c>
      <c r="C36" s="20" t="s">
        <v>109</v>
      </c>
      <c r="D36" s="46">
        <v>18497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18497</v>
      </c>
      <c r="O36" s="47">
        <f t="shared" si="1"/>
        <v>2.1493144317917734</v>
      </c>
      <c r="P36" s="9"/>
    </row>
    <row r="37" spans="1:16">
      <c r="A37" s="12"/>
      <c r="B37" s="25">
        <v>342.5</v>
      </c>
      <c r="C37" s="20" t="s">
        <v>40</v>
      </c>
      <c r="D37" s="46">
        <v>6560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6560</v>
      </c>
      <c r="O37" s="47">
        <f t="shared" ref="O37:O62" si="9">(N37/O$64)</f>
        <v>0.76225888914710671</v>
      </c>
      <c r="P37" s="9"/>
    </row>
    <row r="38" spans="1:16">
      <c r="A38" s="12"/>
      <c r="B38" s="25">
        <v>343.3</v>
      </c>
      <c r="C38" s="20" t="s">
        <v>41</v>
      </c>
      <c r="D38" s="46">
        <v>218000</v>
      </c>
      <c r="E38" s="46">
        <v>0</v>
      </c>
      <c r="F38" s="46">
        <v>0</v>
      </c>
      <c r="G38" s="46">
        <v>0</v>
      </c>
      <c r="H38" s="46">
        <v>0</v>
      </c>
      <c r="I38" s="46">
        <v>2174123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2392123</v>
      </c>
      <c r="O38" s="47">
        <f t="shared" si="9"/>
        <v>277.95991168951895</v>
      </c>
      <c r="P38" s="9"/>
    </row>
    <row r="39" spans="1:16">
      <c r="A39" s="12"/>
      <c r="B39" s="25">
        <v>343.4</v>
      </c>
      <c r="C39" s="20" t="s">
        <v>42</v>
      </c>
      <c r="D39" s="46">
        <v>109000</v>
      </c>
      <c r="E39" s="46">
        <v>0</v>
      </c>
      <c r="F39" s="46">
        <v>0</v>
      </c>
      <c r="G39" s="46">
        <v>0</v>
      </c>
      <c r="H39" s="46">
        <v>0</v>
      </c>
      <c r="I39" s="46">
        <v>537530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646530</v>
      </c>
      <c r="O39" s="47">
        <f t="shared" si="9"/>
        <v>75.125493841505929</v>
      </c>
      <c r="P39" s="9"/>
    </row>
    <row r="40" spans="1:16">
      <c r="A40" s="12"/>
      <c r="B40" s="25">
        <v>343.5</v>
      </c>
      <c r="C40" s="20" t="s">
        <v>43</v>
      </c>
      <c r="D40" s="46">
        <v>210000</v>
      </c>
      <c r="E40" s="46">
        <v>0</v>
      </c>
      <c r="F40" s="46">
        <v>0</v>
      </c>
      <c r="G40" s="46">
        <v>0</v>
      </c>
      <c r="H40" s="46">
        <v>0</v>
      </c>
      <c r="I40" s="46">
        <v>2632795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2842795</v>
      </c>
      <c r="O40" s="47">
        <f t="shared" si="9"/>
        <v>330.32709737392514</v>
      </c>
      <c r="P40" s="9"/>
    </row>
    <row r="41" spans="1:16">
      <c r="A41" s="12"/>
      <c r="B41" s="25">
        <v>343.6</v>
      </c>
      <c r="C41" s="20" t="s">
        <v>121</v>
      </c>
      <c r="D41" s="46">
        <v>-13</v>
      </c>
      <c r="E41" s="46">
        <v>0</v>
      </c>
      <c r="F41" s="46">
        <v>0</v>
      </c>
      <c r="G41" s="46">
        <v>0</v>
      </c>
      <c r="H41" s="46">
        <v>0</v>
      </c>
      <c r="I41" s="46">
        <v>45398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45385</v>
      </c>
      <c r="O41" s="47">
        <f t="shared" si="9"/>
        <v>5.2736462932837558</v>
      </c>
      <c r="P41" s="9"/>
    </row>
    <row r="42" spans="1:16">
      <c r="A42" s="12"/>
      <c r="B42" s="25">
        <v>343.8</v>
      </c>
      <c r="C42" s="20" t="s">
        <v>44</v>
      </c>
      <c r="D42" s="46">
        <v>0</v>
      </c>
      <c r="E42" s="46">
        <v>300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300</v>
      </c>
      <c r="O42" s="47">
        <f t="shared" si="9"/>
        <v>3.4859400418312807E-2</v>
      </c>
      <c r="P42" s="9"/>
    </row>
    <row r="43" spans="1:16">
      <c r="A43" s="12"/>
      <c r="B43" s="25">
        <v>343.9</v>
      </c>
      <c r="C43" s="20" t="s">
        <v>122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8720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8720</v>
      </c>
      <c r="O43" s="47">
        <f t="shared" si="9"/>
        <v>1.013246572158959</v>
      </c>
      <c r="P43" s="9"/>
    </row>
    <row r="44" spans="1:16">
      <c r="A44" s="12"/>
      <c r="B44" s="25">
        <v>347.4</v>
      </c>
      <c r="C44" s="20" t="s">
        <v>111</v>
      </c>
      <c r="D44" s="46">
        <v>56305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56305</v>
      </c>
      <c r="O44" s="47">
        <f t="shared" si="9"/>
        <v>6.5425284685103415</v>
      </c>
      <c r="P44" s="9"/>
    </row>
    <row r="45" spans="1:16">
      <c r="A45" s="12"/>
      <c r="B45" s="25">
        <v>347.5</v>
      </c>
      <c r="C45" s="20" t="s">
        <v>112</v>
      </c>
      <c r="D45" s="46">
        <v>17338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17338</v>
      </c>
      <c r="O45" s="47">
        <f t="shared" si="9"/>
        <v>2.0146409481756913</v>
      </c>
      <c r="P45" s="9"/>
    </row>
    <row r="46" spans="1:16">
      <c r="A46" s="12"/>
      <c r="B46" s="25">
        <v>347.9</v>
      </c>
      <c r="C46" s="20" t="s">
        <v>123</v>
      </c>
      <c r="D46" s="46">
        <v>23716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23716</v>
      </c>
      <c r="O46" s="47">
        <f t="shared" si="9"/>
        <v>2.7557518010690214</v>
      </c>
      <c r="P46" s="9"/>
    </row>
    <row r="47" spans="1:16" ht="15.75">
      <c r="A47" s="29" t="s">
        <v>35</v>
      </c>
      <c r="B47" s="30"/>
      <c r="C47" s="31"/>
      <c r="D47" s="32">
        <f t="shared" ref="D47:M47" si="10">SUM(D48:D52)</f>
        <v>607421</v>
      </c>
      <c r="E47" s="32">
        <f t="shared" si="10"/>
        <v>53180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62" si="11">SUM(D47:M47)</f>
        <v>660601</v>
      </c>
      <c r="O47" s="45">
        <f t="shared" si="9"/>
        <v>76.760515919126192</v>
      </c>
      <c r="P47" s="10"/>
    </row>
    <row r="48" spans="1:16">
      <c r="A48" s="13"/>
      <c r="B48" s="39">
        <v>351.1</v>
      </c>
      <c r="C48" s="21" t="s">
        <v>48</v>
      </c>
      <c r="D48" s="46">
        <v>53264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53264</v>
      </c>
      <c r="O48" s="47">
        <f t="shared" si="9"/>
        <v>6.1891703462700445</v>
      </c>
      <c r="P48" s="9"/>
    </row>
    <row r="49" spans="1:119">
      <c r="A49" s="13"/>
      <c r="B49" s="39">
        <v>351.2</v>
      </c>
      <c r="C49" s="21" t="s">
        <v>49</v>
      </c>
      <c r="D49" s="46">
        <v>0</v>
      </c>
      <c r="E49" s="46">
        <v>45957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45957</v>
      </c>
      <c r="O49" s="47">
        <f t="shared" si="9"/>
        <v>5.340111550081339</v>
      </c>
      <c r="P49" s="9"/>
    </row>
    <row r="50" spans="1:119">
      <c r="A50" s="13"/>
      <c r="B50" s="39">
        <v>351.5</v>
      </c>
      <c r="C50" s="21" t="s">
        <v>86</v>
      </c>
      <c r="D50" s="46">
        <v>0</v>
      </c>
      <c r="E50" s="46">
        <v>7223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7223</v>
      </c>
      <c r="O50" s="47">
        <f t="shared" si="9"/>
        <v>0.83929816407157798</v>
      </c>
      <c r="P50" s="9"/>
    </row>
    <row r="51" spans="1:119">
      <c r="A51" s="13"/>
      <c r="B51" s="39">
        <v>351.9</v>
      </c>
      <c r="C51" s="21" t="s">
        <v>113</v>
      </c>
      <c r="D51" s="46">
        <v>549447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549447</v>
      </c>
      <c r="O51" s="47">
        <f t="shared" si="9"/>
        <v>63.84464327213572</v>
      </c>
      <c r="P51" s="9"/>
    </row>
    <row r="52" spans="1:119">
      <c r="A52" s="13"/>
      <c r="B52" s="39">
        <v>354</v>
      </c>
      <c r="C52" s="21" t="s">
        <v>51</v>
      </c>
      <c r="D52" s="46">
        <v>4710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4710</v>
      </c>
      <c r="O52" s="47">
        <f t="shared" si="9"/>
        <v>0.54729258656751101</v>
      </c>
      <c r="P52" s="9"/>
    </row>
    <row r="53" spans="1:119" ht="15.75">
      <c r="A53" s="29" t="s">
        <v>3</v>
      </c>
      <c r="B53" s="30"/>
      <c r="C53" s="31"/>
      <c r="D53" s="32">
        <f t="shared" ref="D53:M53" si="12">SUM(D54:D59)</f>
        <v>102142</v>
      </c>
      <c r="E53" s="32">
        <f t="shared" si="12"/>
        <v>230</v>
      </c>
      <c r="F53" s="32">
        <f t="shared" si="12"/>
        <v>0</v>
      </c>
      <c r="G53" s="32">
        <f t="shared" si="12"/>
        <v>14188</v>
      </c>
      <c r="H53" s="32">
        <f t="shared" si="12"/>
        <v>0</v>
      </c>
      <c r="I53" s="32">
        <f t="shared" si="12"/>
        <v>12465</v>
      </c>
      <c r="J53" s="32">
        <f t="shared" si="12"/>
        <v>0</v>
      </c>
      <c r="K53" s="32">
        <f t="shared" si="12"/>
        <v>5199040</v>
      </c>
      <c r="L53" s="32">
        <f t="shared" si="12"/>
        <v>0</v>
      </c>
      <c r="M53" s="32">
        <f t="shared" si="12"/>
        <v>0</v>
      </c>
      <c r="N53" s="32">
        <f t="shared" si="11"/>
        <v>5328065</v>
      </c>
      <c r="O53" s="45">
        <f t="shared" si="9"/>
        <v>619.11050429932607</v>
      </c>
      <c r="P53" s="10"/>
    </row>
    <row r="54" spans="1:119">
      <c r="A54" s="12"/>
      <c r="B54" s="25">
        <v>361.1</v>
      </c>
      <c r="C54" s="20" t="s">
        <v>53</v>
      </c>
      <c r="D54" s="46">
        <v>-6594</v>
      </c>
      <c r="E54" s="46">
        <v>230</v>
      </c>
      <c r="F54" s="46">
        <v>0</v>
      </c>
      <c r="G54" s="46">
        <v>4188</v>
      </c>
      <c r="H54" s="46">
        <v>0</v>
      </c>
      <c r="I54" s="46">
        <v>11816</v>
      </c>
      <c r="J54" s="46">
        <v>0</v>
      </c>
      <c r="K54" s="46">
        <v>706570</v>
      </c>
      <c r="L54" s="46">
        <v>0</v>
      </c>
      <c r="M54" s="46">
        <v>0</v>
      </c>
      <c r="N54" s="46">
        <f t="shared" si="11"/>
        <v>716210</v>
      </c>
      <c r="O54" s="47">
        <f t="shared" si="9"/>
        <v>83.222170578666052</v>
      </c>
      <c r="P54" s="9"/>
    </row>
    <row r="55" spans="1:119">
      <c r="A55" s="12"/>
      <c r="B55" s="25">
        <v>361.3</v>
      </c>
      <c r="C55" s="20" t="s">
        <v>54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2920701</v>
      </c>
      <c r="L55" s="46">
        <v>0</v>
      </c>
      <c r="M55" s="46">
        <v>0</v>
      </c>
      <c r="N55" s="46">
        <f t="shared" si="11"/>
        <v>2920701</v>
      </c>
      <c r="O55" s="47">
        <f t="shared" si="9"/>
        <v>339.37961887055542</v>
      </c>
      <c r="P55" s="9"/>
    </row>
    <row r="56" spans="1:119">
      <c r="A56" s="12"/>
      <c r="B56" s="25">
        <v>362</v>
      </c>
      <c r="C56" s="20" t="s">
        <v>55</v>
      </c>
      <c r="D56" s="46">
        <v>6070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6070</v>
      </c>
      <c r="O56" s="47">
        <f t="shared" si="9"/>
        <v>0.70532186846386247</v>
      </c>
      <c r="P56" s="9"/>
    </row>
    <row r="57" spans="1:119">
      <c r="A57" s="12"/>
      <c r="B57" s="25">
        <v>366</v>
      </c>
      <c r="C57" s="20" t="s">
        <v>57</v>
      </c>
      <c r="D57" s="46">
        <v>20582</v>
      </c>
      <c r="E57" s="46">
        <v>0</v>
      </c>
      <c r="F57" s="46">
        <v>0</v>
      </c>
      <c r="G57" s="46">
        <v>10000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30582</v>
      </c>
      <c r="O57" s="47">
        <f t="shared" si="9"/>
        <v>3.5535672786428072</v>
      </c>
      <c r="P57" s="9"/>
    </row>
    <row r="58" spans="1:119">
      <c r="A58" s="12"/>
      <c r="B58" s="25">
        <v>368</v>
      </c>
      <c r="C58" s="20" t="s">
        <v>58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1571769</v>
      </c>
      <c r="L58" s="46">
        <v>0</v>
      </c>
      <c r="M58" s="46">
        <v>0</v>
      </c>
      <c r="N58" s="46">
        <f t="shared" si="11"/>
        <v>1571769</v>
      </c>
      <c r="O58" s="47">
        <f t="shared" si="9"/>
        <v>182.636416453637</v>
      </c>
      <c r="P58" s="9"/>
    </row>
    <row r="59" spans="1:119">
      <c r="A59" s="12"/>
      <c r="B59" s="25">
        <v>369.9</v>
      </c>
      <c r="C59" s="20" t="s">
        <v>59</v>
      </c>
      <c r="D59" s="46">
        <v>82084</v>
      </c>
      <c r="E59" s="46">
        <v>0</v>
      </c>
      <c r="F59" s="46">
        <v>0</v>
      </c>
      <c r="G59" s="46">
        <v>0</v>
      </c>
      <c r="H59" s="46">
        <v>0</v>
      </c>
      <c r="I59" s="46">
        <v>649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82733</v>
      </c>
      <c r="O59" s="47">
        <f t="shared" si="9"/>
        <v>9.6134092493609113</v>
      </c>
      <c r="P59" s="9"/>
    </row>
    <row r="60" spans="1:119" ht="15.75">
      <c r="A60" s="29" t="s">
        <v>36</v>
      </c>
      <c r="B60" s="30"/>
      <c r="C60" s="31"/>
      <c r="D60" s="32">
        <f t="shared" ref="D60:M60" si="13">SUM(D61:D61)</f>
        <v>576400</v>
      </c>
      <c r="E60" s="32">
        <f t="shared" si="13"/>
        <v>0</v>
      </c>
      <c r="F60" s="32">
        <f t="shared" si="13"/>
        <v>0</v>
      </c>
      <c r="G60" s="32">
        <f t="shared" si="13"/>
        <v>6200</v>
      </c>
      <c r="H60" s="32">
        <f t="shared" si="13"/>
        <v>0</v>
      </c>
      <c r="I60" s="32">
        <f t="shared" si="13"/>
        <v>9598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1"/>
        <v>592198</v>
      </c>
      <c r="O60" s="45">
        <f t="shared" si="9"/>
        <v>68.812224029746687</v>
      </c>
      <c r="P60" s="9"/>
    </row>
    <row r="61" spans="1:119" ht="15.75" thickBot="1">
      <c r="A61" s="12"/>
      <c r="B61" s="25">
        <v>381</v>
      </c>
      <c r="C61" s="20" t="s">
        <v>60</v>
      </c>
      <c r="D61" s="46">
        <v>576400</v>
      </c>
      <c r="E61" s="46">
        <v>0</v>
      </c>
      <c r="F61" s="46">
        <v>0</v>
      </c>
      <c r="G61" s="46">
        <v>6200</v>
      </c>
      <c r="H61" s="46">
        <v>0</v>
      </c>
      <c r="I61" s="46">
        <v>9598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592198</v>
      </c>
      <c r="O61" s="47">
        <f t="shared" si="9"/>
        <v>68.812224029746687</v>
      </c>
      <c r="P61" s="9"/>
    </row>
    <row r="62" spans="1:119" ht="16.5" thickBot="1">
      <c r="A62" s="14" t="s">
        <v>46</v>
      </c>
      <c r="B62" s="23"/>
      <c r="C62" s="22"/>
      <c r="D62" s="15">
        <f t="shared" ref="D62:M62" si="14">SUM(D5,D14,D20,D34,D47,D53,D60)</f>
        <v>8535604</v>
      </c>
      <c r="E62" s="15">
        <f t="shared" si="14"/>
        <v>427193</v>
      </c>
      <c r="F62" s="15">
        <f t="shared" si="14"/>
        <v>0</v>
      </c>
      <c r="G62" s="15">
        <f t="shared" si="14"/>
        <v>2278785</v>
      </c>
      <c r="H62" s="15">
        <f t="shared" si="14"/>
        <v>0</v>
      </c>
      <c r="I62" s="15">
        <f t="shared" si="14"/>
        <v>5420629</v>
      </c>
      <c r="J62" s="15">
        <f t="shared" si="14"/>
        <v>0</v>
      </c>
      <c r="K62" s="15">
        <f t="shared" si="14"/>
        <v>5199040</v>
      </c>
      <c r="L62" s="15">
        <f t="shared" si="14"/>
        <v>0</v>
      </c>
      <c r="M62" s="15">
        <f t="shared" si="14"/>
        <v>0</v>
      </c>
      <c r="N62" s="15">
        <f t="shared" si="11"/>
        <v>21861251</v>
      </c>
      <c r="O62" s="38">
        <f t="shared" si="9"/>
        <v>2540.233674180804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21" t="s">
        <v>133</v>
      </c>
      <c r="M64" s="121"/>
      <c r="N64" s="121"/>
      <c r="O64" s="43">
        <v>8606</v>
      </c>
    </row>
    <row r="65" spans="1:15">
      <c r="A65" s="122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  <row r="66" spans="1:15" ht="15.75" customHeight="1" thickBot="1">
      <c r="A66" s="123" t="s">
        <v>77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3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61</v>
      </c>
      <c r="B3" s="111"/>
      <c r="C3" s="112"/>
      <c r="D3" s="131" t="s">
        <v>30</v>
      </c>
      <c r="E3" s="132"/>
      <c r="F3" s="132"/>
      <c r="G3" s="132"/>
      <c r="H3" s="133"/>
      <c r="I3" s="131" t="s">
        <v>31</v>
      </c>
      <c r="J3" s="133"/>
      <c r="K3" s="131" t="s">
        <v>33</v>
      </c>
      <c r="L3" s="133"/>
      <c r="M3" s="36"/>
      <c r="N3" s="37"/>
      <c r="O3" s="134" t="s">
        <v>66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32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4187034</v>
      </c>
      <c r="E5" s="27">
        <f t="shared" si="0"/>
        <v>295876</v>
      </c>
      <c r="F5" s="27">
        <f t="shared" si="0"/>
        <v>0</v>
      </c>
      <c r="G5" s="27">
        <f t="shared" si="0"/>
        <v>1425635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5908545</v>
      </c>
      <c r="O5" s="33">
        <f t="shared" ref="O5:O36" si="1">(N5/O$64)</f>
        <v>694.30611045828437</v>
      </c>
      <c r="P5" s="6"/>
    </row>
    <row r="6" spans="1:133">
      <c r="A6" s="12"/>
      <c r="B6" s="25">
        <v>311</v>
      </c>
      <c r="C6" s="20" t="s">
        <v>2</v>
      </c>
      <c r="D6" s="46">
        <v>2876910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2876910</v>
      </c>
      <c r="O6" s="47">
        <f t="shared" si="1"/>
        <v>338.06227967097533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295876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295876</v>
      </c>
      <c r="O7" s="47">
        <f t="shared" si="1"/>
        <v>34.768037602820215</v>
      </c>
      <c r="P7" s="9"/>
    </row>
    <row r="8" spans="1:133">
      <c r="A8" s="12"/>
      <c r="B8" s="25">
        <v>312.51</v>
      </c>
      <c r="C8" s="20" t="s">
        <v>68</v>
      </c>
      <c r="D8" s="46">
        <v>99592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99592</v>
      </c>
      <c r="O8" s="47">
        <f t="shared" si="1"/>
        <v>11.702937720329025</v>
      </c>
      <c r="P8" s="9"/>
    </row>
    <row r="9" spans="1:133">
      <c r="A9" s="12"/>
      <c r="B9" s="25">
        <v>312.52</v>
      </c>
      <c r="C9" s="20" t="s">
        <v>100</v>
      </c>
      <c r="D9" s="46">
        <v>129319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129319</v>
      </c>
      <c r="O9" s="47">
        <f t="shared" si="1"/>
        <v>15.196122209165688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1425635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1425635</v>
      </c>
      <c r="O10" s="47">
        <f t="shared" si="1"/>
        <v>167.5246768507638</v>
      </c>
      <c r="P10" s="9"/>
    </row>
    <row r="11" spans="1:133">
      <c r="A11" s="12"/>
      <c r="B11" s="25">
        <v>314.10000000000002</v>
      </c>
      <c r="C11" s="20" t="s">
        <v>128</v>
      </c>
      <c r="D11" s="46">
        <v>445160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445160</v>
      </c>
      <c r="O11" s="47">
        <f t="shared" si="1"/>
        <v>52.310223266745005</v>
      </c>
      <c r="P11" s="9"/>
    </row>
    <row r="12" spans="1:133">
      <c r="A12" s="12"/>
      <c r="B12" s="25">
        <v>315</v>
      </c>
      <c r="C12" s="20" t="s">
        <v>101</v>
      </c>
      <c r="D12" s="46">
        <v>552597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552597</v>
      </c>
      <c r="O12" s="47">
        <f t="shared" si="1"/>
        <v>64.935017626321979</v>
      </c>
      <c r="P12" s="9"/>
    </row>
    <row r="13" spans="1:133">
      <c r="A13" s="12"/>
      <c r="B13" s="25">
        <v>316</v>
      </c>
      <c r="C13" s="20" t="s">
        <v>102</v>
      </c>
      <c r="D13" s="46">
        <v>83456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83456</v>
      </c>
      <c r="O13" s="47">
        <f t="shared" si="1"/>
        <v>9.8068155111633377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SUM(D15:D17)</f>
        <v>1013866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1013866</v>
      </c>
      <c r="O14" s="45">
        <f t="shared" si="1"/>
        <v>119.13819036427732</v>
      </c>
      <c r="P14" s="10"/>
    </row>
    <row r="15" spans="1:133">
      <c r="A15" s="12"/>
      <c r="B15" s="25">
        <v>322</v>
      </c>
      <c r="C15" s="20" t="s">
        <v>0</v>
      </c>
      <c r="D15" s="46">
        <v>52866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52866</v>
      </c>
      <c r="O15" s="47">
        <f t="shared" si="1"/>
        <v>6.212220916568743</v>
      </c>
      <c r="P15" s="9"/>
    </row>
    <row r="16" spans="1:133">
      <c r="A16" s="12"/>
      <c r="B16" s="25">
        <v>323.89999999999998</v>
      </c>
      <c r="C16" s="20" t="s">
        <v>118</v>
      </c>
      <c r="D16" s="46">
        <v>912827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912827</v>
      </c>
      <c r="O16" s="47">
        <f t="shared" si="1"/>
        <v>107.26521739130435</v>
      </c>
      <c r="P16" s="9"/>
    </row>
    <row r="17" spans="1:16">
      <c r="A17" s="12"/>
      <c r="B17" s="25">
        <v>329</v>
      </c>
      <c r="C17" s="20" t="s">
        <v>16</v>
      </c>
      <c r="D17" s="46">
        <v>48173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48173</v>
      </c>
      <c r="O17" s="47">
        <f t="shared" si="1"/>
        <v>5.6607520564042302</v>
      </c>
      <c r="P17" s="9"/>
    </row>
    <row r="18" spans="1:16" ht="15.75">
      <c r="A18" s="29" t="s">
        <v>18</v>
      </c>
      <c r="B18" s="30"/>
      <c r="C18" s="31"/>
      <c r="D18" s="32">
        <f t="shared" ref="D18:M18" si="5">SUM(D19:D31)</f>
        <v>1045213</v>
      </c>
      <c r="E18" s="32">
        <f t="shared" si="5"/>
        <v>0</v>
      </c>
      <c r="F18" s="32">
        <f t="shared" si="5"/>
        <v>0</v>
      </c>
      <c r="G18" s="32">
        <f t="shared" si="5"/>
        <v>22040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1067253</v>
      </c>
      <c r="O18" s="45">
        <f t="shared" si="1"/>
        <v>125.41163337250293</v>
      </c>
      <c r="P18" s="10"/>
    </row>
    <row r="19" spans="1:16">
      <c r="A19" s="12"/>
      <c r="B19" s="25">
        <v>331.2</v>
      </c>
      <c r="C19" s="20" t="s">
        <v>17</v>
      </c>
      <c r="D19" s="46">
        <v>2020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2020</v>
      </c>
      <c r="O19" s="47">
        <f t="shared" si="1"/>
        <v>0.23736780258519388</v>
      </c>
      <c r="P19" s="9"/>
    </row>
    <row r="20" spans="1:16">
      <c r="A20" s="12"/>
      <c r="B20" s="25">
        <v>331.39</v>
      </c>
      <c r="C20" s="20" t="s">
        <v>129</v>
      </c>
      <c r="D20" s="46">
        <v>0</v>
      </c>
      <c r="E20" s="46">
        <v>0</v>
      </c>
      <c r="F20" s="46">
        <v>0</v>
      </c>
      <c r="G20" s="46">
        <v>22040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22040</v>
      </c>
      <c r="O20" s="47">
        <f t="shared" si="1"/>
        <v>2.589894242068155</v>
      </c>
      <c r="P20" s="9"/>
    </row>
    <row r="21" spans="1:16">
      <c r="A21" s="12"/>
      <c r="B21" s="25">
        <v>334.9</v>
      </c>
      <c r="C21" s="20" t="s">
        <v>119</v>
      </c>
      <c r="D21" s="46">
        <v>24750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6">SUM(D21:M21)</f>
        <v>24750</v>
      </c>
      <c r="O21" s="47">
        <f t="shared" si="1"/>
        <v>2.9083431257344299</v>
      </c>
      <c r="P21" s="9"/>
    </row>
    <row r="22" spans="1:16">
      <c r="A22" s="12"/>
      <c r="B22" s="25">
        <v>335.12</v>
      </c>
      <c r="C22" s="20" t="s">
        <v>103</v>
      </c>
      <c r="D22" s="46">
        <v>343770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343770</v>
      </c>
      <c r="O22" s="47">
        <f t="shared" si="1"/>
        <v>40.396004700352528</v>
      </c>
      <c r="P22" s="9"/>
    </row>
    <row r="23" spans="1:16">
      <c r="A23" s="12"/>
      <c r="B23" s="25">
        <v>335.14</v>
      </c>
      <c r="C23" s="20" t="s">
        <v>104</v>
      </c>
      <c r="D23" s="46">
        <v>649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649</v>
      </c>
      <c r="O23" s="47">
        <f t="shared" si="1"/>
        <v>7.6263219741480606E-2</v>
      </c>
      <c r="P23" s="9"/>
    </row>
    <row r="24" spans="1:16">
      <c r="A24" s="12"/>
      <c r="B24" s="25">
        <v>335.15</v>
      </c>
      <c r="C24" s="20" t="s">
        <v>105</v>
      </c>
      <c r="D24" s="46">
        <v>9015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9015</v>
      </c>
      <c r="O24" s="47">
        <f t="shared" si="1"/>
        <v>1.0593419506462984</v>
      </c>
      <c r="P24" s="9"/>
    </row>
    <row r="25" spans="1:16">
      <c r="A25" s="12"/>
      <c r="B25" s="25">
        <v>335.17</v>
      </c>
      <c r="C25" s="20" t="s">
        <v>106</v>
      </c>
      <c r="D25" s="46">
        <v>93829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93829</v>
      </c>
      <c r="O25" s="47">
        <f t="shared" si="1"/>
        <v>11.025734430082256</v>
      </c>
      <c r="P25" s="9"/>
    </row>
    <row r="26" spans="1:16">
      <c r="A26" s="12"/>
      <c r="B26" s="25">
        <v>335.18</v>
      </c>
      <c r="C26" s="20" t="s">
        <v>107</v>
      </c>
      <c r="D26" s="46">
        <v>435022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435022</v>
      </c>
      <c r="O26" s="47">
        <f t="shared" si="1"/>
        <v>51.118918918918922</v>
      </c>
      <c r="P26" s="9"/>
    </row>
    <row r="27" spans="1:16">
      <c r="A27" s="12"/>
      <c r="B27" s="25">
        <v>335.21</v>
      </c>
      <c r="C27" s="20" t="s">
        <v>27</v>
      </c>
      <c r="D27" s="46">
        <v>15316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15316</v>
      </c>
      <c r="O27" s="47">
        <f t="shared" si="1"/>
        <v>1.7997649823736781</v>
      </c>
      <c r="P27" s="9"/>
    </row>
    <row r="28" spans="1:16">
      <c r="A28" s="12"/>
      <c r="B28" s="25">
        <v>335.49</v>
      </c>
      <c r="C28" s="20" t="s">
        <v>28</v>
      </c>
      <c r="D28" s="46">
        <v>110272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110272</v>
      </c>
      <c r="O28" s="47">
        <f t="shared" si="1"/>
        <v>12.957931844888366</v>
      </c>
      <c r="P28" s="9"/>
    </row>
    <row r="29" spans="1:16">
      <c r="A29" s="12"/>
      <c r="B29" s="25">
        <v>337.2</v>
      </c>
      <c r="C29" s="20" t="s">
        <v>83</v>
      </c>
      <c r="D29" s="46">
        <v>9000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9000</v>
      </c>
      <c r="O29" s="47">
        <f t="shared" si="1"/>
        <v>1.0575793184488838</v>
      </c>
      <c r="P29" s="9"/>
    </row>
    <row r="30" spans="1:16">
      <c r="A30" s="12"/>
      <c r="B30" s="25">
        <v>337.4</v>
      </c>
      <c r="C30" s="20" t="s">
        <v>130</v>
      </c>
      <c r="D30" s="46">
        <v>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70</v>
      </c>
      <c r="O30" s="47">
        <f t="shared" si="1"/>
        <v>8.2256169212690956E-3</v>
      </c>
      <c r="P30" s="9"/>
    </row>
    <row r="31" spans="1:16">
      <c r="A31" s="12"/>
      <c r="B31" s="25">
        <v>337.7</v>
      </c>
      <c r="C31" s="20" t="s">
        <v>84</v>
      </c>
      <c r="D31" s="46">
        <v>1500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1500</v>
      </c>
      <c r="O31" s="47">
        <f t="shared" si="1"/>
        <v>0.1762632197414806</v>
      </c>
      <c r="P31" s="9"/>
    </row>
    <row r="32" spans="1:16" ht="15.75">
      <c r="A32" s="29" t="s">
        <v>34</v>
      </c>
      <c r="B32" s="30"/>
      <c r="C32" s="31"/>
      <c r="D32" s="32">
        <f t="shared" ref="D32:M32" si="7">SUM(D33:D45)</f>
        <v>645978</v>
      </c>
      <c r="E32" s="32">
        <f t="shared" si="7"/>
        <v>450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5374428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6020856</v>
      </c>
      <c r="O32" s="45">
        <f t="shared" si="1"/>
        <v>707.50364277320796</v>
      </c>
      <c r="P32" s="10"/>
    </row>
    <row r="33" spans="1:16">
      <c r="A33" s="12"/>
      <c r="B33" s="25">
        <v>341.2</v>
      </c>
      <c r="C33" s="20" t="s">
        <v>120</v>
      </c>
      <c r="D33" s="46">
        <v>2669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5" si="8">SUM(D33:M33)</f>
        <v>2669</v>
      </c>
      <c r="O33" s="47">
        <f t="shared" si="1"/>
        <v>0.3136310223266745</v>
      </c>
      <c r="P33" s="9"/>
    </row>
    <row r="34" spans="1:16">
      <c r="A34" s="12"/>
      <c r="B34" s="25">
        <v>341.3</v>
      </c>
      <c r="C34" s="20" t="s">
        <v>108</v>
      </c>
      <c r="D34" s="46">
        <v>537000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537000</v>
      </c>
      <c r="O34" s="47">
        <f t="shared" si="1"/>
        <v>63.10223266745006</v>
      </c>
      <c r="P34" s="9"/>
    </row>
    <row r="35" spans="1:16">
      <c r="A35" s="12"/>
      <c r="B35" s="25">
        <v>341.9</v>
      </c>
      <c r="C35" s="20" t="s">
        <v>109</v>
      </c>
      <c r="D35" s="46">
        <v>18865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18865</v>
      </c>
      <c r="O35" s="47">
        <f t="shared" si="1"/>
        <v>2.216803760282021</v>
      </c>
      <c r="P35" s="9"/>
    </row>
    <row r="36" spans="1:16">
      <c r="A36" s="12"/>
      <c r="B36" s="25">
        <v>342.5</v>
      </c>
      <c r="C36" s="20" t="s">
        <v>40</v>
      </c>
      <c r="D36" s="46">
        <v>4305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4305</v>
      </c>
      <c r="O36" s="47">
        <f t="shared" si="1"/>
        <v>0.50587544065804935</v>
      </c>
      <c r="P36" s="9"/>
    </row>
    <row r="37" spans="1:16">
      <c r="A37" s="12"/>
      <c r="B37" s="25">
        <v>343.3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2135015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2135015</v>
      </c>
      <c r="O37" s="47">
        <f t="shared" ref="O37:O62" si="9">(N37/O$64)</f>
        <v>250.88307873090483</v>
      </c>
      <c r="P37" s="9"/>
    </row>
    <row r="38" spans="1:16">
      <c r="A38" s="12"/>
      <c r="B38" s="25">
        <v>343.4</v>
      </c>
      <c r="C38" s="20" t="s">
        <v>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537898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537898</v>
      </c>
      <c r="O38" s="47">
        <f t="shared" si="9"/>
        <v>63.207755581668629</v>
      </c>
      <c r="P38" s="9"/>
    </row>
    <row r="39" spans="1:16">
      <c r="A39" s="12"/>
      <c r="B39" s="25">
        <v>343.5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2641338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2641338</v>
      </c>
      <c r="O39" s="47">
        <f t="shared" si="9"/>
        <v>310.3804935370153</v>
      </c>
      <c r="P39" s="9"/>
    </row>
    <row r="40" spans="1:16">
      <c r="A40" s="12"/>
      <c r="B40" s="25">
        <v>343.6</v>
      </c>
      <c r="C40" s="20" t="s">
        <v>121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51637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51637</v>
      </c>
      <c r="O40" s="47">
        <f t="shared" si="9"/>
        <v>6.0678025851938893</v>
      </c>
      <c r="P40" s="9"/>
    </row>
    <row r="41" spans="1:16">
      <c r="A41" s="12"/>
      <c r="B41" s="25">
        <v>343.8</v>
      </c>
      <c r="C41" s="20" t="s">
        <v>44</v>
      </c>
      <c r="D41" s="46">
        <v>0</v>
      </c>
      <c r="E41" s="46">
        <v>450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450</v>
      </c>
      <c r="O41" s="47">
        <f t="shared" si="9"/>
        <v>5.2878965922444184E-2</v>
      </c>
      <c r="P41" s="9"/>
    </row>
    <row r="42" spans="1:16">
      <c r="A42" s="12"/>
      <c r="B42" s="25">
        <v>343.9</v>
      </c>
      <c r="C42" s="20" t="s">
        <v>122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8540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8540</v>
      </c>
      <c r="O42" s="47">
        <f t="shared" si="9"/>
        <v>1.0035252643948296</v>
      </c>
      <c r="P42" s="9"/>
    </row>
    <row r="43" spans="1:16">
      <c r="A43" s="12"/>
      <c r="B43" s="25">
        <v>346.4</v>
      </c>
      <c r="C43" s="20" t="s">
        <v>79</v>
      </c>
      <c r="D43" s="46">
        <v>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30</v>
      </c>
      <c r="O43" s="47">
        <f t="shared" si="9"/>
        <v>3.5252643948296123E-3</v>
      </c>
      <c r="P43" s="9"/>
    </row>
    <row r="44" spans="1:16">
      <c r="A44" s="12"/>
      <c r="B44" s="25">
        <v>347.4</v>
      </c>
      <c r="C44" s="20" t="s">
        <v>111</v>
      </c>
      <c r="D44" s="46">
        <v>68926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68926</v>
      </c>
      <c r="O44" s="47">
        <f t="shared" si="9"/>
        <v>8.0994124559341945</v>
      </c>
      <c r="P44" s="9"/>
    </row>
    <row r="45" spans="1:16">
      <c r="A45" s="12"/>
      <c r="B45" s="25">
        <v>347.5</v>
      </c>
      <c r="C45" s="20" t="s">
        <v>112</v>
      </c>
      <c r="D45" s="46">
        <v>14183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14183</v>
      </c>
      <c r="O45" s="47">
        <f t="shared" si="9"/>
        <v>1.6666274970622796</v>
      </c>
      <c r="P45" s="9"/>
    </row>
    <row r="46" spans="1:16" ht="15.75">
      <c r="A46" s="29" t="s">
        <v>35</v>
      </c>
      <c r="B46" s="30"/>
      <c r="C46" s="31"/>
      <c r="D46" s="32">
        <f t="shared" ref="D46:M46" si="10">SUM(D47:D51)</f>
        <v>499568</v>
      </c>
      <c r="E46" s="32">
        <f t="shared" si="10"/>
        <v>9853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3" si="11">SUM(D46:M46)</f>
        <v>509421</v>
      </c>
      <c r="O46" s="45">
        <f t="shared" si="9"/>
        <v>59.861457109283194</v>
      </c>
      <c r="P46" s="10"/>
    </row>
    <row r="47" spans="1:16">
      <c r="A47" s="13"/>
      <c r="B47" s="39">
        <v>351.1</v>
      </c>
      <c r="C47" s="21" t="s">
        <v>48</v>
      </c>
      <c r="D47" s="46">
        <v>51603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51603</v>
      </c>
      <c r="O47" s="47">
        <f t="shared" si="9"/>
        <v>6.0638072855464156</v>
      </c>
      <c r="P47" s="9"/>
    </row>
    <row r="48" spans="1:16">
      <c r="A48" s="13"/>
      <c r="B48" s="39">
        <v>351.2</v>
      </c>
      <c r="C48" s="21" t="s">
        <v>49</v>
      </c>
      <c r="D48" s="46">
        <v>0</v>
      </c>
      <c r="E48" s="46">
        <v>2705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2705</v>
      </c>
      <c r="O48" s="47">
        <f t="shared" si="9"/>
        <v>0.31786133960047003</v>
      </c>
      <c r="P48" s="9"/>
    </row>
    <row r="49" spans="1:119">
      <c r="A49" s="13"/>
      <c r="B49" s="39">
        <v>351.5</v>
      </c>
      <c r="C49" s="21" t="s">
        <v>86</v>
      </c>
      <c r="D49" s="46">
        <v>0</v>
      </c>
      <c r="E49" s="46">
        <v>7148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7148</v>
      </c>
      <c r="O49" s="47">
        <f t="shared" si="9"/>
        <v>0.83995299647473565</v>
      </c>
      <c r="P49" s="9"/>
    </row>
    <row r="50" spans="1:119">
      <c r="A50" s="13"/>
      <c r="B50" s="39">
        <v>351.9</v>
      </c>
      <c r="C50" s="21" t="s">
        <v>113</v>
      </c>
      <c r="D50" s="46">
        <v>439965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439965</v>
      </c>
      <c r="O50" s="47">
        <f t="shared" si="9"/>
        <v>51.699764982373679</v>
      </c>
      <c r="P50" s="9"/>
    </row>
    <row r="51" spans="1:119">
      <c r="A51" s="13"/>
      <c r="B51" s="39">
        <v>354</v>
      </c>
      <c r="C51" s="21" t="s">
        <v>51</v>
      </c>
      <c r="D51" s="46">
        <v>8000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8000</v>
      </c>
      <c r="O51" s="47">
        <f t="shared" si="9"/>
        <v>0.9400705052878966</v>
      </c>
      <c r="P51" s="9"/>
    </row>
    <row r="52" spans="1:119" ht="15.75">
      <c r="A52" s="29" t="s">
        <v>3</v>
      </c>
      <c r="B52" s="30"/>
      <c r="C52" s="31"/>
      <c r="D52" s="32">
        <f t="shared" ref="D52:M52" si="12">SUM(D53:D59)</f>
        <v>98851</v>
      </c>
      <c r="E52" s="32">
        <f t="shared" si="12"/>
        <v>511</v>
      </c>
      <c r="F52" s="32">
        <f t="shared" si="12"/>
        <v>0</v>
      </c>
      <c r="G52" s="32">
        <f t="shared" si="12"/>
        <v>10088</v>
      </c>
      <c r="H52" s="32">
        <f t="shared" si="12"/>
        <v>0</v>
      </c>
      <c r="I52" s="32">
        <f t="shared" si="12"/>
        <v>33818</v>
      </c>
      <c r="J52" s="32">
        <f t="shared" si="12"/>
        <v>0</v>
      </c>
      <c r="K52" s="32">
        <f t="shared" si="12"/>
        <v>2180594</v>
      </c>
      <c r="L52" s="32">
        <f t="shared" si="12"/>
        <v>0</v>
      </c>
      <c r="M52" s="32">
        <f t="shared" si="12"/>
        <v>0</v>
      </c>
      <c r="N52" s="32">
        <f t="shared" si="11"/>
        <v>2323862</v>
      </c>
      <c r="O52" s="45">
        <f t="shared" si="9"/>
        <v>273.07426556991777</v>
      </c>
      <c r="P52" s="10"/>
    </row>
    <row r="53" spans="1:119">
      <c r="A53" s="12"/>
      <c r="B53" s="25">
        <v>361.1</v>
      </c>
      <c r="C53" s="20" t="s">
        <v>53</v>
      </c>
      <c r="D53" s="46">
        <v>2164</v>
      </c>
      <c r="E53" s="46">
        <v>511</v>
      </c>
      <c r="F53" s="46">
        <v>0</v>
      </c>
      <c r="G53" s="46">
        <v>10088</v>
      </c>
      <c r="H53" s="46">
        <v>0</v>
      </c>
      <c r="I53" s="46">
        <v>32568</v>
      </c>
      <c r="J53" s="46">
        <v>0</v>
      </c>
      <c r="K53" s="46">
        <v>785906</v>
      </c>
      <c r="L53" s="46">
        <v>0</v>
      </c>
      <c r="M53" s="46">
        <v>0</v>
      </c>
      <c r="N53" s="46">
        <f t="shared" si="11"/>
        <v>831237</v>
      </c>
      <c r="O53" s="47">
        <f t="shared" si="9"/>
        <v>97.677673325499413</v>
      </c>
      <c r="P53" s="9"/>
    </row>
    <row r="54" spans="1:119">
      <c r="A54" s="12"/>
      <c r="B54" s="25">
        <v>361.3</v>
      </c>
      <c r="C54" s="20" t="s">
        <v>54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-330604</v>
      </c>
      <c r="L54" s="46">
        <v>0</v>
      </c>
      <c r="M54" s="46">
        <v>0</v>
      </c>
      <c r="N54" s="46">
        <f t="shared" ref="N54:N59" si="13">SUM(D54:M54)</f>
        <v>-330604</v>
      </c>
      <c r="O54" s="47">
        <f t="shared" si="9"/>
        <v>-38.848883666274972</v>
      </c>
      <c r="P54" s="9"/>
    </row>
    <row r="55" spans="1:119">
      <c r="A55" s="12"/>
      <c r="B55" s="25">
        <v>362</v>
      </c>
      <c r="C55" s="20" t="s">
        <v>55</v>
      </c>
      <c r="D55" s="46">
        <v>6190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6190</v>
      </c>
      <c r="O55" s="47">
        <f t="shared" si="9"/>
        <v>0.72737955346650995</v>
      </c>
      <c r="P55" s="9"/>
    </row>
    <row r="56" spans="1:119">
      <c r="A56" s="12"/>
      <c r="B56" s="25">
        <v>366</v>
      </c>
      <c r="C56" s="20" t="s">
        <v>57</v>
      </c>
      <c r="D56" s="46">
        <v>24309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24309</v>
      </c>
      <c r="O56" s="47">
        <f t="shared" si="9"/>
        <v>2.8565217391304349</v>
      </c>
      <c r="P56" s="9"/>
    </row>
    <row r="57" spans="1:119">
      <c r="A57" s="12"/>
      <c r="B57" s="25">
        <v>368</v>
      </c>
      <c r="C57" s="20" t="s">
        <v>58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1705138</v>
      </c>
      <c r="L57" s="46">
        <v>0</v>
      </c>
      <c r="M57" s="46">
        <v>0</v>
      </c>
      <c r="N57" s="46">
        <f t="shared" si="13"/>
        <v>1705138</v>
      </c>
      <c r="O57" s="47">
        <f t="shared" si="9"/>
        <v>200.36874265569918</v>
      </c>
      <c r="P57" s="9"/>
    </row>
    <row r="58" spans="1:119">
      <c r="A58" s="12"/>
      <c r="B58" s="25">
        <v>369.3</v>
      </c>
      <c r="C58" s="20" t="s">
        <v>125</v>
      </c>
      <c r="D58" s="46">
        <v>3925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3925</v>
      </c>
      <c r="O58" s="47">
        <f t="shared" si="9"/>
        <v>0.46122209165687428</v>
      </c>
      <c r="P58" s="9"/>
    </row>
    <row r="59" spans="1:119">
      <c r="A59" s="12"/>
      <c r="B59" s="25">
        <v>369.9</v>
      </c>
      <c r="C59" s="20" t="s">
        <v>59</v>
      </c>
      <c r="D59" s="46">
        <v>62263</v>
      </c>
      <c r="E59" s="46">
        <v>0</v>
      </c>
      <c r="F59" s="46">
        <v>0</v>
      </c>
      <c r="G59" s="46">
        <v>0</v>
      </c>
      <c r="H59" s="46">
        <v>0</v>
      </c>
      <c r="I59" s="46">
        <v>1250</v>
      </c>
      <c r="J59" s="46">
        <v>0</v>
      </c>
      <c r="K59" s="46">
        <v>20154</v>
      </c>
      <c r="L59" s="46">
        <v>0</v>
      </c>
      <c r="M59" s="46">
        <v>0</v>
      </c>
      <c r="N59" s="46">
        <f t="shared" si="13"/>
        <v>83667</v>
      </c>
      <c r="O59" s="47">
        <f t="shared" si="9"/>
        <v>9.831609870740305</v>
      </c>
      <c r="P59" s="9"/>
    </row>
    <row r="60" spans="1:119" ht="15.75">
      <c r="A60" s="29" t="s">
        <v>36</v>
      </c>
      <c r="B60" s="30"/>
      <c r="C60" s="31"/>
      <c r="D60" s="32">
        <f t="shared" ref="D60:M60" si="14">SUM(D61:D61)</f>
        <v>669400</v>
      </c>
      <c r="E60" s="32">
        <f t="shared" si="14"/>
        <v>0</v>
      </c>
      <c r="F60" s="32">
        <f t="shared" si="14"/>
        <v>0</v>
      </c>
      <c r="G60" s="32">
        <f t="shared" si="14"/>
        <v>427453</v>
      </c>
      <c r="H60" s="32">
        <f t="shared" si="14"/>
        <v>0</v>
      </c>
      <c r="I60" s="32">
        <f t="shared" si="14"/>
        <v>0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1096853</v>
      </c>
      <c r="O60" s="45">
        <f t="shared" si="9"/>
        <v>128.88989424206815</v>
      </c>
      <c r="P60" s="9"/>
    </row>
    <row r="61" spans="1:119" ht="15.75" thickBot="1">
      <c r="A61" s="12"/>
      <c r="B61" s="25">
        <v>381</v>
      </c>
      <c r="C61" s="20" t="s">
        <v>60</v>
      </c>
      <c r="D61" s="46">
        <v>669400</v>
      </c>
      <c r="E61" s="46">
        <v>0</v>
      </c>
      <c r="F61" s="46">
        <v>0</v>
      </c>
      <c r="G61" s="46">
        <v>427453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1096853</v>
      </c>
      <c r="O61" s="47">
        <f t="shared" si="9"/>
        <v>128.88989424206815</v>
      </c>
      <c r="P61" s="9"/>
    </row>
    <row r="62" spans="1:119" ht="16.5" thickBot="1">
      <c r="A62" s="14" t="s">
        <v>46</v>
      </c>
      <c r="B62" s="23"/>
      <c r="C62" s="22"/>
      <c r="D62" s="15">
        <f t="shared" ref="D62:M62" si="15">SUM(D5,D14,D18,D32,D46,D52,D60)</f>
        <v>8159910</v>
      </c>
      <c r="E62" s="15">
        <f t="shared" si="15"/>
        <v>306690</v>
      </c>
      <c r="F62" s="15">
        <f t="shared" si="15"/>
        <v>0</v>
      </c>
      <c r="G62" s="15">
        <f t="shared" si="15"/>
        <v>1885216</v>
      </c>
      <c r="H62" s="15">
        <f t="shared" si="15"/>
        <v>0</v>
      </c>
      <c r="I62" s="15">
        <f t="shared" si="15"/>
        <v>5408246</v>
      </c>
      <c r="J62" s="15">
        <f t="shared" si="15"/>
        <v>0</v>
      </c>
      <c r="K62" s="15">
        <f t="shared" si="15"/>
        <v>2180594</v>
      </c>
      <c r="L62" s="15">
        <f t="shared" si="15"/>
        <v>0</v>
      </c>
      <c r="M62" s="15">
        <f t="shared" si="15"/>
        <v>0</v>
      </c>
      <c r="N62" s="15">
        <f>SUM(D62:M62)</f>
        <v>17940656</v>
      </c>
      <c r="O62" s="38">
        <f t="shared" si="9"/>
        <v>2108.1851938895416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21" t="s">
        <v>131</v>
      </c>
      <c r="M64" s="121"/>
      <c r="N64" s="121"/>
      <c r="O64" s="43">
        <v>8510</v>
      </c>
    </row>
    <row r="65" spans="1:15">
      <c r="A65" s="122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  <row r="66" spans="1:15" ht="15.75" customHeight="1" thickBot="1">
      <c r="A66" s="123" t="s">
        <v>77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3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2025-04-22T20:37:58Z</cp:lastPrinted>
  <dcterms:created xsi:type="dcterms:W3CDTF">2000-08-31T21:26:31Z</dcterms:created>
  <dcterms:modified xsi:type="dcterms:W3CDTF">2025-04-22T20:39:26Z</dcterms:modified>
</cp:coreProperties>
</file>