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FE73BC6953457F626E2F3D368D11973418FA6067" xr6:coauthVersionLast="47" xr6:coauthVersionMax="47" xr10:uidLastSave="{86CD9873-7B45-4C53-94EB-9CB3C90857A0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'2007'!$A$1:$O$28</definedName>
    <definedName name="_xlnm.Print_Area" localSheetId="15">'2008'!$A$1:$O$29</definedName>
    <definedName name="_xlnm.Print_Area" localSheetId="14">'2009'!$A$1:$O$29</definedName>
    <definedName name="_xlnm.Print_Area" localSheetId="13">'2010'!$A$1:$O$29</definedName>
    <definedName name="_xlnm.Print_Area" localSheetId="12">'2011'!$A$1:$O$29</definedName>
    <definedName name="_xlnm.Print_Area" localSheetId="11">'2012'!$A$1:$O$29</definedName>
    <definedName name="_xlnm.Print_Area" localSheetId="10">'2013'!$A$1:$O$29</definedName>
    <definedName name="_xlnm.Print_Area" localSheetId="9">'2014'!$A$1:$O$29</definedName>
    <definedName name="_xlnm.Print_Area" localSheetId="8">'2015'!$A$1:$O$29</definedName>
    <definedName name="_xlnm.Print_Area" localSheetId="7">'2016'!$A$1:$O$30</definedName>
    <definedName name="_xlnm.Print_Area" localSheetId="6">'2017'!$A$1:$O$33</definedName>
    <definedName name="_xlnm.Print_Area" localSheetId="5">'2018'!$A$1:$O$33</definedName>
    <definedName name="_xlnm.Print_Area" localSheetId="4">'2019'!$A$1:$O$33</definedName>
    <definedName name="_xlnm.Print_Area" localSheetId="3">'2020'!$A$1:$O$33</definedName>
    <definedName name="_xlnm.Print_Area" localSheetId="2">'2021'!$A$1:$P$33</definedName>
    <definedName name="_xlnm.Print_Area" localSheetId="1">'2022'!$A$1:$P$33</definedName>
    <definedName name="_xlnm.Print_Area" localSheetId="0">'2023'!$A$1:$P$34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9" l="1"/>
  <c r="F30" i="49"/>
  <c r="G30" i="49"/>
  <c r="H30" i="49"/>
  <c r="I30" i="49"/>
  <c r="J30" i="49"/>
  <c r="K30" i="49"/>
  <c r="L30" i="49"/>
  <c r="M30" i="49"/>
  <c r="N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26" i="49"/>
  <c r="P26" i="49" s="1"/>
  <c r="O24" i="49"/>
  <c r="P24" i="49" s="1"/>
  <c r="O22" i="49"/>
  <c r="P22" i="49" s="1"/>
  <c r="O16" i="49"/>
  <c r="P16" i="49" s="1"/>
  <c r="O11" i="49"/>
  <c r="P11" i="49" s="1"/>
  <c r="O5" i="49"/>
  <c r="P5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N29" i="48" s="1"/>
  <c r="M5" i="48"/>
  <c r="L5" i="48"/>
  <c r="K5" i="48"/>
  <c r="J5" i="48"/>
  <c r="I5" i="48"/>
  <c r="H5" i="48"/>
  <c r="G5" i="48"/>
  <c r="F5" i="48"/>
  <c r="E5" i="48"/>
  <c r="D5" i="48"/>
  <c r="O30" i="49" l="1"/>
  <c r="P30" i="49" s="1"/>
  <c r="D29" i="48"/>
  <c r="E29" i="48"/>
  <c r="F29" i="48"/>
  <c r="H29" i="48"/>
  <c r="J29" i="48"/>
  <c r="K29" i="48"/>
  <c r="I29" i="48"/>
  <c r="L29" i="48"/>
  <c r="G29" i="48"/>
  <c r="M29" i="48"/>
  <c r="O27" i="48"/>
  <c r="P27" i="48" s="1"/>
  <c r="O25" i="48"/>
  <c r="P25" i="48" s="1"/>
  <c r="O23" i="48"/>
  <c r="P23" i="48" s="1"/>
  <c r="O21" i="48"/>
  <c r="P21" i="48" s="1"/>
  <c r="O16" i="48"/>
  <c r="P16" i="48" s="1"/>
  <c r="O11" i="48"/>
  <c r="P11" i="48" s="1"/>
  <c r="O5" i="48"/>
  <c r="P5" i="48" s="1"/>
  <c r="O28" i="47"/>
  <c r="P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6" i="47" s="1"/>
  <c r="P26" i="47" s="1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20" i="47" s="1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I5" i="47"/>
  <c r="I29" i="47" s="1"/>
  <c r="H5" i="47"/>
  <c r="H29" i="47" s="1"/>
  <c r="G5" i="47"/>
  <c r="G29" i="47" s="1"/>
  <c r="F5" i="47"/>
  <c r="E5" i="47"/>
  <c r="D5" i="47"/>
  <c r="N28" i="46"/>
  <c r="O28" i="46" s="1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/>
  <c r="M24" i="46"/>
  <c r="N24" i="46" s="1"/>
  <c r="O24" i="46" s="1"/>
  <c r="L24" i="46"/>
  <c r="K24" i="46"/>
  <c r="J24" i="46"/>
  <c r="I24" i="46"/>
  <c r="H24" i="46"/>
  <c r="G24" i="46"/>
  <c r="F24" i="46"/>
  <c r="E24" i="46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 s="1"/>
  <c r="N13" i="46"/>
  <c r="O13" i="46" s="1"/>
  <c r="N12" i="46"/>
  <c r="O12" i="46" s="1"/>
  <c r="M11" i="46"/>
  <c r="L11" i="46"/>
  <c r="K11" i="46"/>
  <c r="J11" i="46"/>
  <c r="J29" i="46" s="1"/>
  <c r="I11" i="46"/>
  <c r="H11" i="46"/>
  <c r="G11" i="46"/>
  <c r="N11" i="46" s="1"/>
  <c r="O11" i="46" s="1"/>
  <c r="F11" i="46"/>
  <c r="E11" i="46"/>
  <c r="D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29" i="46" s="1"/>
  <c r="N28" i="45"/>
  <c r="O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M24" i="45"/>
  <c r="L24" i="45"/>
  <c r="K24" i="45"/>
  <c r="J24" i="45"/>
  <c r="I24" i="45"/>
  <c r="N24" i="45" s="1"/>
  <c r="O24" i="45" s="1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 s="1"/>
  <c r="N12" i="45"/>
  <c r="O12" i="45"/>
  <c r="M11" i="45"/>
  <c r="L11" i="45"/>
  <c r="L29" i="45" s="1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/>
  <c r="N8" i="44"/>
  <c r="O8" i="44" s="1"/>
  <c r="N7" i="44"/>
  <c r="O7" i="44"/>
  <c r="N6" i="44"/>
  <c r="O6" i="44" s="1"/>
  <c r="M5" i="44"/>
  <c r="M29" i="44" s="1"/>
  <c r="L5" i="44"/>
  <c r="K5" i="44"/>
  <c r="J5" i="44"/>
  <c r="I5" i="44"/>
  <c r="H5" i="44"/>
  <c r="G5" i="44"/>
  <c r="F5" i="44"/>
  <c r="E5" i="44"/>
  <c r="D5" i="44"/>
  <c r="N28" i="43"/>
  <c r="O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I29" i="43" s="1"/>
  <c r="H5" i="43"/>
  <c r="H29" i="43" s="1"/>
  <c r="G5" i="43"/>
  <c r="F5" i="43"/>
  <c r="E5" i="43"/>
  <c r="D5" i="43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G26" i="42" s="1"/>
  <c r="F5" i="42"/>
  <c r="E5" i="42"/>
  <c r="D5" i="42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D25" i="41" s="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25" i="41" s="1"/>
  <c r="K5" i="41"/>
  <c r="K25" i="41" s="1"/>
  <c r="J5" i="41"/>
  <c r="J25" i="41" s="1"/>
  <c r="I5" i="41"/>
  <c r="H5" i="41"/>
  <c r="G5" i="41"/>
  <c r="F5" i="41"/>
  <c r="E5" i="41"/>
  <c r="D5" i="4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M15" i="40"/>
  <c r="L15" i="40"/>
  <c r="K15" i="40"/>
  <c r="J15" i="40"/>
  <c r="I15" i="40"/>
  <c r="H15" i="40"/>
  <c r="G15" i="40"/>
  <c r="F15" i="40"/>
  <c r="E15" i="40"/>
  <c r="D15" i="40"/>
  <c r="N15" i="40"/>
  <c r="O15" i="40" s="1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H24" i="40" s="1"/>
  <c r="G5" i="40"/>
  <c r="G24" i="40" s="1"/>
  <c r="F5" i="40"/>
  <c r="E5" i="40"/>
  <c r="D5" i="40"/>
  <c r="D24" i="40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D25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N12" i="39"/>
  <c r="O12" i="39" s="1"/>
  <c r="M11" i="39"/>
  <c r="L11" i="39"/>
  <c r="K11" i="39"/>
  <c r="K25" i="39" s="1"/>
  <c r="J11" i="39"/>
  <c r="I11" i="39"/>
  <c r="I25" i="39" s="1"/>
  <c r="H11" i="39"/>
  <c r="G11" i="39"/>
  <c r="F11" i="39"/>
  <c r="E11" i="39"/>
  <c r="D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E25" i="39" s="1"/>
  <c r="D5" i="39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E25" i="38" s="1"/>
  <c r="D18" i="38"/>
  <c r="N17" i="38"/>
  <c r="O17" i="38" s="1"/>
  <c r="N16" i="38"/>
  <c r="O16" i="38" s="1"/>
  <c r="M15" i="38"/>
  <c r="L15" i="38"/>
  <c r="N15" i="38" s="1"/>
  <c r="O15" i="38" s="1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25" i="38"/>
  <c r="G5" i="38"/>
  <c r="F5" i="38"/>
  <c r="F25" i="38" s="1"/>
  <c r="E5" i="38"/>
  <c r="D5" i="38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/>
  <c r="O22" i="37"/>
  <c r="N21" i="37"/>
  <c r="O21" i="37" s="1"/>
  <c r="M20" i="37"/>
  <c r="L20" i="37"/>
  <c r="K20" i="37"/>
  <c r="J20" i="37"/>
  <c r="I20" i="37"/>
  <c r="N20" i="37" s="1"/>
  <c r="O20" i="37" s="1"/>
  <c r="H20" i="37"/>
  <c r="G20" i="37"/>
  <c r="F20" i="37"/>
  <c r="E20" i="37"/>
  <c r="D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/>
  <c r="N12" i="37"/>
  <c r="O12" i="37" s="1"/>
  <c r="M11" i="37"/>
  <c r="L11" i="37"/>
  <c r="L25" i="37" s="1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25" i="37" s="1"/>
  <c r="H5" i="37"/>
  <c r="H25" i="37" s="1"/>
  <c r="G5" i="37"/>
  <c r="F5" i="37"/>
  <c r="E5" i="37"/>
  <c r="D5" i="37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 s="1"/>
  <c r="M11" i="36"/>
  <c r="M25" i="36" s="1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25" i="36" s="1"/>
  <c r="K5" i="36"/>
  <c r="K25" i="36" s="1"/>
  <c r="J5" i="36"/>
  <c r="I5" i="36"/>
  <c r="H5" i="36"/>
  <c r="H25" i="36" s="1"/>
  <c r="G5" i="36"/>
  <c r="G25" i="36" s="1"/>
  <c r="F5" i="36"/>
  <c r="E5" i="36"/>
  <c r="D5" i="36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E25" i="35" s="1"/>
  <c r="D15" i="35"/>
  <c r="N14" i="35"/>
  <c r="O14" i="35" s="1"/>
  <c r="N13" i="35"/>
  <c r="O13" i="35" s="1"/>
  <c r="N12" i="35"/>
  <c r="O12" i="35" s="1"/>
  <c r="M11" i="35"/>
  <c r="L11" i="35"/>
  <c r="K11" i="35"/>
  <c r="J11" i="35"/>
  <c r="I11" i="35"/>
  <c r="I25" i="35" s="1"/>
  <c r="H11" i="35"/>
  <c r="G11" i="35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25" i="35" s="1"/>
  <c r="L5" i="35"/>
  <c r="L25" i="35" s="1"/>
  <c r="K5" i="35"/>
  <c r="J5" i="35"/>
  <c r="I5" i="35"/>
  <c r="H5" i="35"/>
  <c r="G5" i="35"/>
  <c r="F5" i="35"/>
  <c r="E5" i="35"/>
  <c r="D5" i="35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J25" i="34" s="1"/>
  <c r="I18" i="34"/>
  <c r="H18" i="34"/>
  <c r="G18" i="34"/>
  <c r="F18" i="34"/>
  <c r="E18" i="34"/>
  <c r="D18" i="34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/>
  <c r="N13" i="34"/>
  <c r="O13" i="34" s="1"/>
  <c r="N12" i="34"/>
  <c r="O12" i="34" s="1"/>
  <c r="M11" i="34"/>
  <c r="L11" i="34"/>
  <c r="K11" i="34"/>
  <c r="J11" i="34"/>
  <c r="I11" i="34"/>
  <c r="I25" i="34" s="1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 s="1"/>
  <c r="N6" i="34"/>
  <c r="O6" i="34"/>
  <c r="M5" i="34"/>
  <c r="M25" i="34" s="1"/>
  <c r="L5" i="34"/>
  <c r="L25" i="34" s="1"/>
  <c r="K5" i="34"/>
  <c r="K25" i="34" s="1"/>
  <c r="J5" i="34"/>
  <c r="I5" i="34"/>
  <c r="H5" i="34"/>
  <c r="G5" i="34"/>
  <c r="G25" i="34" s="1"/>
  <c r="F5" i="34"/>
  <c r="E5" i="34"/>
  <c r="D5" i="34"/>
  <c r="E22" i="33"/>
  <c r="F22" i="33"/>
  <c r="G22" i="33"/>
  <c r="H22" i="33"/>
  <c r="H25" i="33" s="1"/>
  <c r="I22" i="33"/>
  <c r="I25" i="33" s="1"/>
  <c r="J22" i="33"/>
  <c r="K22" i="33"/>
  <c r="L22" i="33"/>
  <c r="M22" i="33"/>
  <c r="D22" i="33"/>
  <c r="E20" i="33"/>
  <c r="F20" i="33"/>
  <c r="G20" i="33"/>
  <c r="H20" i="33"/>
  <c r="I20" i="33"/>
  <c r="J20" i="33"/>
  <c r="K20" i="33"/>
  <c r="L20" i="33"/>
  <c r="M20" i="33"/>
  <c r="E18" i="33"/>
  <c r="F18" i="33"/>
  <c r="G18" i="33"/>
  <c r="H18" i="33"/>
  <c r="I18" i="33"/>
  <c r="J18" i="33"/>
  <c r="K18" i="33"/>
  <c r="L18" i="33"/>
  <c r="M18" i="33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J11" i="33"/>
  <c r="K11" i="33"/>
  <c r="L11" i="33"/>
  <c r="L25" i="33" s="1"/>
  <c r="M11" i="33"/>
  <c r="E5" i="33"/>
  <c r="F5" i="33"/>
  <c r="F25" i="33" s="1"/>
  <c r="G5" i="33"/>
  <c r="G25" i="33" s="1"/>
  <c r="H5" i="33"/>
  <c r="I5" i="33"/>
  <c r="J5" i="33"/>
  <c r="K5" i="33"/>
  <c r="L5" i="33"/>
  <c r="M5" i="33"/>
  <c r="D20" i="33"/>
  <c r="N20" i="33" s="1"/>
  <c r="O20" i="33" s="1"/>
  <c r="D18" i="33"/>
  <c r="D15" i="33"/>
  <c r="D11" i="33"/>
  <c r="D5" i="33"/>
  <c r="N24" i="33"/>
  <c r="O24" i="33" s="1"/>
  <c r="N23" i="33"/>
  <c r="O23" i="33"/>
  <c r="N21" i="33"/>
  <c r="O21" i="33" s="1"/>
  <c r="N19" i="33"/>
  <c r="O19" i="33"/>
  <c r="N13" i="33"/>
  <c r="O13" i="33" s="1"/>
  <c r="N14" i="33"/>
  <c r="O14" i="33" s="1"/>
  <c r="N7" i="33"/>
  <c r="O7" i="33" s="1"/>
  <c r="N8" i="33"/>
  <c r="O8" i="33" s="1"/>
  <c r="N9" i="33"/>
  <c r="O9" i="33" s="1"/>
  <c r="N10" i="33"/>
  <c r="O10" i="33"/>
  <c r="N6" i="33"/>
  <c r="O6" i="33" s="1"/>
  <c r="N16" i="33"/>
  <c r="O16" i="33" s="1"/>
  <c r="N17" i="33"/>
  <c r="O17" i="33" s="1"/>
  <c r="N12" i="33"/>
  <c r="O12" i="33"/>
  <c r="N20" i="41"/>
  <c r="O20" i="41" s="1"/>
  <c r="N21" i="42"/>
  <c r="O21" i="42" s="1"/>
  <c r="N11" i="43"/>
  <c r="O11" i="43" s="1"/>
  <c r="N26" i="44"/>
  <c r="O26" i="44" s="1"/>
  <c r="N5" i="33" l="1"/>
  <c r="O5" i="33" s="1"/>
  <c r="N15" i="42"/>
  <c r="O15" i="42" s="1"/>
  <c r="J25" i="38"/>
  <c r="J25" i="35"/>
  <c r="N18" i="36"/>
  <c r="O18" i="36" s="1"/>
  <c r="N11" i="38"/>
  <c r="O11" i="38" s="1"/>
  <c r="F25" i="39"/>
  <c r="H25" i="39"/>
  <c r="J24" i="40"/>
  <c r="N5" i="41"/>
  <c r="O5" i="41" s="1"/>
  <c r="N11" i="41"/>
  <c r="O11" i="41" s="1"/>
  <c r="K26" i="42"/>
  <c r="E29" i="43"/>
  <c r="E29" i="47"/>
  <c r="N26" i="43"/>
  <c r="O26" i="43" s="1"/>
  <c r="I25" i="36"/>
  <c r="G25" i="37"/>
  <c r="D25" i="38"/>
  <c r="G25" i="38"/>
  <c r="N25" i="38" s="1"/>
  <c r="O25" i="38" s="1"/>
  <c r="G25" i="39"/>
  <c r="N15" i="39"/>
  <c r="O15" i="39" s="1"/>
  <c r="E24" i="40"/>
  <c r="H25" i="41"/>
  <c r="N22" i="41"/>
  <c r="O22" i="41" s="1"/>
  <c r="L26" i="42"/>
  <c r="F29" i="43"/>
  <c r="K29" i="43"/>
  <c r="K29" i="44"/>
  <c r="F29" i="47"/>
  <c r="F25" i="36"/>
  <c r="M25" i="39"/>
  <c r="F24" i="40"/>
  <c r="I25" i="41"/>
  <c r="M25" i="41"/>
  <c r="M26" i="42"/>
  <c r="G29" i="43"/>
  <c r="L29" i="43"/>
  <c r="N22" i="43"/>
  <c r="O22" i="43" s="1"/>
  <c r="L29" i="44"/>
  <c r="N22" i="44"/>
  <c r="O22" i="44" s="1"/>
  <c r="O24" i="47"/>
  <c r="P24" i="47" s="1"/>
  <c r="N5" i="40"/>
  <c r="O5" i="40" s="1"/>
  <c r="J29" i="43"/>
  <c r="N21" i="40"/>
  <c r="O21" i="40" s="1"/>
  <c r="G29" i="46"/>
  <c r="O5" i="47"/>
  <c r="P5" i="47" s="1"/>
  <c r="N29" i="47"/>
  <c r="N11" i="34"/>
  <c r="O11" i="34" s="1"/>
  <c r="N15" i="35"/>
  <c r="O15" i="35" s="1"/>
  <c r="L25" i="38"/>
  <c r="N18" i="39"/>
  <c r="O18" i="39" s="1"/>
  <c r="N20" i="44"/>
  <c r="O20" i="44" s="1"/>
  <c r="K29" i="45"/>
  <c r="N22" i="45"/>
  <c r="O22" i="45" s="1"/>
  <c r="K29" i="46"/>
  <c r="E25" i="36"/>
  <c r="F29" i="45"/>
  <c r="N26" i="45"/>
  <c r="O26" i="45" s="1"/>
  <c r="M29" i="46"/>
  <c r="N11" i="35"/>
  <c r="O11" i="35" s="1"/>
  <c r="N18" i="33"/>
  <c r="O18" i="33" s="1"/>
  <c r="F25" i="34"/>
  <c r="N20" i="34"/>
  <c r="O20" i="34" s="1"/>
  <c r="G25" i="35"/>
  <c r="N15" i="36"/>
  <c r="O15" i="36" s="1"/>
  <c r="D26" i="42"/>
  <c r="N23" i="42"/>
  <c r="O23" i="42" s="1"/>
  <c r="N24" i="43"/>
  <c r="O24" i="43" s="1"/>
  <c r="G29" i="45"/>
  <c r="N18" i="38"/>
  <c r="O18" i="38" s="1"/>
  <c r="N22" i="39"/>
  <c r="O22" i="39" s="1"/>
  <c r="E29" i="45"/>
  <c r="N15" i="33"/>
  <c r="O15" i="33" s="1"/>
  <c r="H25" i="34"/>
  <c r="N5" i="35"/>
  <c r="O5" i="35" s="1"/>
  <c r="D25" i="36"/>
  <c r="N25" i="36" s="1"/>
  <c r="O25" i="36" s="1"/>
  <c r="J25" i="36"/>
  <c r="N19" i="40"/>
  <c r="O19" i="40" s="1"/>
  <c r="E26" i="42"/>
  <c r="N26" i="42" s="1"/>
  <c r="O26" i="42" s="1"/>
  <c r="D29" i="44"/>
  <c r="N29" i="44" s="1"/>
  <c r="O29" i="44" s="1"/>
  <c r="N24" i="44"/>
  <c r="O24" i="44" s="1"/>
  <c r="H29" i="45"/>
  <c r="L29" i="47"/>
  <c r="L24" i="40"/>
  <c r="M29" i="43"/>
  <c r="D25" i="34"/>
  <c r="N25" i="34" s="1"/>
  <c r="O25" i="34" s="1"/>
  <c r="I29" i="45"/>
  <c r="N26" i="46"/>
  <c r="O26" i="46" s="1"/>
  <c r="M25" i="33"/>
  <c r="J25" i="37"/>
  <c r="E29" i="44"/>
  <c r="N15" i="41"/>
  <c r="O15" i="41" s="1"/>
  <c r="K25" i="35"/>
  <c r="N20" i="36"/>
  <c r="O20" i="36" s="1"/>
  <c r="J25" i="39"/>
  <c r="F26" i="42"/>
  <c r="N11" i="42"/>
  <c r="O11" i="42" s="1"/>
  <c r="J29" i="45"/>
  <c r="N16" i="46"/>
  <c r="O16" i="46" s="1"/>
  <c r="K25" i="33"/>
  <c r="I25" i="38"/>
  <c r="N22" i="38"/>
  <c r="O22" i="38" s="1"/>
  <c r="K24" i="40"/>
  <c r="F29" i="44"/>
  <c r="N11" i="45"/>
  <c r="O11" i="45" s="1"/>
  <c r="M25" i="37"/>
  <c r="K25" i="38"/>
  <c r="M25" i="38"/>
  <c r="L29" i="46"/>
  <c r="H26" i="42"/>
  <c r="N5" i="34"/>
  <c r="O5" i="34" s="1"/>
  <c r="H25" i="35"/>
  <c r="N18" i="35"/>
  <c r="O18" i="35" s="1"/>
  <c r="N15" i="37"/>
  <c r="O15" i="37" s="1"/>
  <c r="D29" i="43"/>
  <c r="N29" i="43" s="1"/>
  <c r="O29" i="43" s="1"/>
  <c r="G29" i="44"/>
  <c r="J29" i="44"/>
  <c r="F29" i="46"/>
  <c r="O11" i="47"/>
  <c r="P11" i="47" s="1"/>
  <c r="N18" i="34"/>
  <c r="O18" i="34" s="1"/>
  <c r="N18" i="37"/>
  <c r="O18" i="37" s="1"/>
  <c r="N5" i="39"/>
  <c r="O5" i="39" s="1"/>
  <c r="D29" i="45"/>
  <c r="D25" i="35"/>
  <c r="I29" i="46"/>
  <c r="M24" i="40"/>
  <c r="N17" i="40"/>
  <c r="O17" i="40" s="1"/>
  <c r="N19" i="42"/>
  <c r="O19" i="42" s="1"/>
  <c r="N11" i="33"/>
  <c r="O11" i="33" s="1"/>
  <c r="N20" i="43"/>
  <c r="O20" i="43" s="1"/>
  <c r="N22" i="46"/>
  <c r="O22" i="46" s="1"/>
  <c r="D25" i="33"/>
  <c r="N25" i="33" s="1"/>
  <c r="O25" i="33" s="1"/>
  <c r="N5" i="36"/>
  <c r="O5" i="36" s="1"/>
  <c r="D25" i="37"/>
  <c r="N25" i="37" s="1"/>
  <c r="O25" i="37" s="1"/>
  <c r="E25" i="37"/>
  <c r="K25" i="37"/>
  <c r="N20" i="38"/>
  <c r="O20" i="38" s="1"/>
  <c r="N11" i="39"/>
  <c r="O11" i="39" s="1"/>
  <c r="N11" i="40"/>
  <c r="O11" i="40" s="1"/>
  <c r="E25" i="41"/>
  <c r="I26" i="42"/>
  <c r="H29" i="44"/>
  <c r="N11" i="44"/>
  <c r="O11" i="44" s="1"/>
  <c r="O16" i="47"/>
  <c r="P16" i="47" s="1"/>
  <c r="K29" i="47"/>
  <c r="H29" i="46"/>
  <c r="N15" i="34"/>
  <c r="O15" i="34" s="1"/>
  <c r="J25" i="33"/>
  <c r="F25" i="35"/>
  <c r="N25" i="35" s="1"/>
  <c r="O25" i="35" s="1"/>
  <c r="F25" i="41"/>
  <c r="N18" i="41"/>
  <c r="O18" i="41" s="1"/>
  <c r="J26" i="42"/>
  <c r="I29" i="44"/>
  <c r="N5" i="45"/>
  <c r="O5" i="45" s="1"/>
  <c r="N20" i="45"/>
  <c r="O20" i="45" s="1"/>
  <c r="N20" i="46"/>
  <c r="O20" i="46" s="1"/>
  <c r="D29" i="47"/>
  <c r="J29" i="47"/>
  <c r="O22" i="47"/>
  <c r="P22" i="47" s="1"/>
  <c r="O29" i="48"/>
  <c r="P29" i="48" s="1"/>
  <c r="N5" i="37"/>
  <c r="O5" i="37" s="1"/>
  <c r="N22" i="33"/>
  <c r="O22" i="33" s="1"/>
  <c r="L25" i="39"/>
  <c r="N25" i="39" s="1"/>
  <c r="O25" i="39" s="1"/>
  <c r="N5" i="44"/>
  <c r="O5" i="44" s="1"/>
  <c r="E25" i="33"/>
  <c r="N5" i="38"/>
  <c r="O5" i="38" s="1"/>
  <c r="N20" i="39"/>
  <c r="O20" i="39" s="1"/>
  <c r="N16" i="45"/>
  <c r="O16" i="45" s="1"/>
  <c r="G25" i="41"/>
  <c r="M29" i="47"/>
  <c r="M29" i="45"/>
  <c r="E25" i="34"/>
  <c r="F25" i="37"/>
  <c r="N16" i="44"/>
  <c r="O16" i="44" s="1"/>
  <c r="N5" i="43"/>
  <c r="O5" i="43" s="1"/>
  <c r="N5" i="46"/>
  <c r="O5" i="46" s="1"/>
  <c r="N20" i="35"/>
  <c r="O20" i="35" s="1"/>
  <c r="I24" i="40"/>
  <c r="N16" i="43"/>
  <c r="O16" i="43" s="1"/>
  <c r="N5" i="42"/>
  <c r="O5" i="42" s="1"/>
  <c r="E29" i="46"/>
  <c r="N11" i="36"/>
  <c r="O11" i="36" s="1"/>
  <c r="N29" i="45" l="1"/>
  <c r="O29" i="45" s="1"/>
  <c r="O29" i="47"/>
  <c r="P29" i="47" s="1"/>
  <c r="N25" i="41"/>
  <c r="O25" i="41" s="1"/>
  <c r="N29" i="46"/>
  <c r="O29" i="46" s="1"/>
  <c r="N24" i="40"/>
  <c r="O24" i="40" s="1"/>
</calcChain>
</file>

<file path=xl/sharedStrings.xml><?xml version="1.0" encoding="utf-8"?>
<sst xmlns="http://schemas.openxmlformats.org/spreadsheetml/2006/main" count="729" uniqueCount="91">
  <si>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</si>
  <si>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</si>
  <si>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</si>
  <si>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</si>
  <si>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</si>
  <si>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</si>
  <si>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</si>
  <si>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</si>
  <si>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</si>
  <si>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</si>
  <si>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</si>
  <si>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</si>
  <si>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</si>
  <si>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</si>
  <si>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</si>
  <si>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</si>
  <si>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</si>
  <si>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</si>
  <si>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</si>
  <si>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</si>
  <si>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</si>
  <si>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</si>
  <si>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</si>
  <si>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</si>
  <si>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</si>
  <si>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</si>
  <si>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</si>
  <si>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</si>
  <si>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</si>
  <si>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</si>
  <si>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</si>
  <si>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</si>
  <si>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</si>
  <si>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</si>
  <si>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</si>
  <si>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</si>
  <si>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</si>
  <si>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</si>
  <si>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</si>
  <si>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Orange City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</si>
  <si>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</si>
  <si>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</si>
  <si>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</si>
  <si>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</si>
  <si>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</si>
  <si>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</si>
  <si>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</si>
  <si>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</si>
  <si>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</si>
  <si>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</si>
  <si>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</si>
  <si>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</si>
  <si>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</si>
  <si>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</si>
  <si>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</si>
  <si>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</si>
  <si>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</si>
  <si>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</si>
  <si>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</si>
  <si>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</si>
  <si>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</si>
  <si>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</si>
  <si>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</si>
  <si>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</si>
  <si>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</si>
  <si>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Flood Control / Stormwater Control</t>
  </si>
  <si>
    <t>2016 Municipal Population:</t>
  </si>
  <si>
    <t>Local Fiscal Year Ended September 30, 2017</t>
  </si>
  <si>
    <t>Emergency and Disaster Relief Services</t>
  </si>
  <si>
    <t>Economic Environment</t>
  </si>
  <si>
    <t>Industry Development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</si>
  <si>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</si>
  <si>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</si>
  <si>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</si>
  <si>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</si>
  <si>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</si>
  <si>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</si>
  <si>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</si>
  <si>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</si>
  <si>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</si>
  <si>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</si>
  <si>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</si>
  <si>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</si>
  <si>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</si>
  <si>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</si>
  <si>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</si>
  <si>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Sewer / Wastewater Services</t>
  </si>
  <si>
    <t>2022 Municipal Population:</t>
  </si>
  <si>
    <t>Local Fiscal Year Ended September 30, 2023</t>
  </si>
  <si>
    <t>Conservation and Resource Management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</si>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</sst>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18" fillId="0" borderId="1" xfId="0" applyFont="1" applyBorder="1" applyAlignment="1">
      <alignment vertical="center"/>
    </xf>
    <xf numFmtId="1" fontId="18" fillId="0" borderId="20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990E-E535-461C-9F05-1CFF86C0EF47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39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88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79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80</v>
      </c>
      <c r="N4" s="98" t="s">
        <v>5</v>
      </c>
      <c r="O4" s="98" t="s">
        <v>81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SUM(D6:D10)</f>
        <v>3410293</v>
      </c>
      <c r="E5" s="103">
        <f>SUM(E6:E10)</f>
        <v>0</v>
      </c>
      <c r="F5" s="103">
        <f>SUM(F6:F10)</f>
        <v>0</v>
      </c>
      <c r="G5" s="103">
        <f>SUM(G6:G10)</f>
        <v>0</v>
      </c>
      <c r="H5" s="103">
        <f>SUM(H6:H10)</f>
        <v>0</v>
      </c>
      <c r="I5" s="103">
        <f>SUM(I6:I10)</f>
        <v>0</v>
      </c>
      <c r="J5" s="103">
        <f>SUM(J6:J10)</f>
        <v>0</v>
      </c>
      <c r="K5" s="103">
        <f>SUM(K6:K10)</f>
        <v>0</v>
      </c>
      <c r="L5" s="103">
        <f>SUM(L6:L10)</f>
        <v>0</v>
      </c>
      <c r="M5" s="103">
        <f>SUM(M6:M10)</f>
        <v>0</v>
      </c>
      <c r="N5" s="103">
        <f>SUM(N6:N10)</f>
        <v>0</v>
      </c>
      <c r="O5" s="104">
        <f>SUM(D5:N5)</f>
        <v>3410293</v>
      </c>
      <c r="P5" s="105">
        <f>(O5/P$32)</f>
        <v>238.26542304198981</v>
      </c>
      <c r="Q5" s="106"/>
    </row>
    <row r="6" spans="1:134">
      <c r="A6" s="108"/>
      <c r="B6" s="109">
        <v>511</v>
      </c>
      <c r="C6" s="110" t="s">
        <v>19</v>
      </c>
      <c r="D6" s="111">
        <v>219740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219740</v>
      </c>
      <c r="P6" s="112">
        <f>(O6/P$32)</f>
        <v>15.352476769370503</v>
      </c>
      <c r="Q6" s="113"/>
    </row>
    <row r="7" spans="1:134">
      <c r="A7" s="108"/>
      <c r="B7" s="109">
        <v>512</v>
      </c>
      <c r="C7" s="110" t="s">
        <v>20</v>
      </c>
      <c r="D7" s="111">
        <v>1210951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0">SUM(D7:N7)</f>
        <v>1210951</v>
      </c>
      <c r="P7" s="112">
        <f>(O7/P$32)</f>
        <v>84.604974498707463</v>
      </c>
      <c r="Q7" s="113"/>
    </row>
    <row r="8" spans="1:134">
      <c r="A8" s="108"/>
      <c r="B8" s="109">
        <v>513</v>
      </c>
      <c r="C8" s="110" t="s">
        <v>21</v>
      </c>
      <c r="D8" s="111">
        <v>693189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693189</v>
      </c>
      <c r="P8" s="112">
        <f>(O8/P$32)</f>
        <v>48.430727310836303</v>
      </c>
      <c r="Q8" s="113"/>
    </row>
    <row r="9" spans="1:134">
      <c r="A9" s="108"/>
      <c r="B9" s="109">
        <v>515</v>
      </c>
      <c r="C9" s="110" t="s">
        <v>22</v>
      </c>
      <c r="D9" s="111">
        <v>476262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476262</v>
      </c>
      <c r="P9" s="112">
        <f>(O9/P$32)</f>
        <v>33.274785160343747</v>
      </c>
      <c r="Q9" s="113"/>
    </row>
    <row r="10" spans="1:134">
      <c r="A10" s="108"/>
      <c r="B10" s="109">
        <v>519</v>
      </c>
      <c r="C10" s="110" t="s">
        <v>23</v>
      </c>
      <c r="D10" s="111">
        <v>810151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810151</v>
      </c>
      <c r="P10" s="112">
        <f>(O10/P$32)</f>
        <v>56.602459302731781</v>
      </c>
      <c r="Q10" s="113"/>
    </row>
    <row r="11" spans="1:134" ht="15.75">
      <c r="A11" s="114" t="s">
        <v>24</v>
      </c>
      <c r="B11" s="115"/>
      <c r="C11" s="116"/>
      <c r="D11" s="117">
        <f>SUM(D12:D15)</f>
        <v>8854735</v>
      </c>
      <c r="E11" s="117">
        <f>SUM(E12:E15)</f>
        <v>809176</v>
      </c>
      <c r="F11" s="117">
        <f>SUM(F12:F15)</f>
        <v>0</v>
      </c>
      <c r="G11" s="117">
        <f>SUM(G12:G15)</f>
        <v>0</v>
      </c>
      <c r="H11" s="117">
        <f>SUM(H12:H15)</f>
        <v>0</v>
      </c>
      <c r="I11" s="117">
        <f>SUM(I12:I15)</f>
        <v>0</v>
      </c>
      <c r="J11" s="117">
        <f>SUM(J12:J15)</f>
        <v>0</v>
      </c>
      <c r="K11" s="117">
        <f>SUM(K12:K15)</f>
        <v>0</v>
      </c>
      <c r="L11" s="117">
        <f>SUM(L12:L15)</f>
        <v>0</v>
      </c>
      <c r="M11" s="117">
        <f>SUM(M12:M15)</f>
        <v>0</v>
      </c>
      <c r="N11" s="117">
        <f>SUM(N12:N15)</f>
        <v>0</v>
      </c>
      <c r="O11" s="118">
        <f>SUM(D11:N11)</f>
        <v>9663911</v>
      </c>
      <c r="P11" s="119">
        <f>(O11/P$32)</f>
        <v>675.18416823866414</v>
      </c>
      <c r="Q11" s="120"/>
    </row>
    <row r="12" spans="1:134">
      <c r="A12" s="108"/>
      <c r="B12" s="109">
        <v>521</v>
      </c>
      <c r="C12" s="110" t="s">
        <v>25</v>
      </c>
      <c r="D12" s="111">
        <v>3796749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3796749</v>
      </c>
      <c r="P12" s="112">
        <f>(O12/P$32)</f>
        <v>265.2657723747642</v>
      </c>
      <c r="Q12" s="113"/>
    </row>
    <row r="13" spans="1:134">
      <c r="A13" s="108"/>
      <c r="B13" s="109">
        <v>522</v>
      </c>
      <c r="C13" s="110" t="s">
        <v>26</v>
      </c>
      <c r="D13" s="111">
        <v>4738875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5" si="1">SUM(D13:N13)</f>
        <v>4738875</v>
      </c>
      <c r="P13" s="112">
        <f>(O13/P$32)</f>
        <v>331.08887025780757</v>
      </c>
      <c r="Q13" s="113"/>
    </row>
    <row r="14" spans="1:134">
      <c r="A14" s="108"/>
      <c r="B14" s="109">
        <v>524</v>
      </c>
      <c r="C14" s="110" t="s">
        <v>27</v>
      </c>
      <c r="D14" s="111">
        <v>0</v>
      </c>
      <c r="E14" s="111">
        <v>809176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809176</v>
      </c>
      <c r="P14" s="112">
        <f>(O14/P$32)</f>
        <v>56.534339411723607</v>
      </c>
      <c r="Q14" s="113"/>
    </row>
    <row r="15" spans="1:134">
      <c r="A15" s="108"/>
      <c r="B15" s="109">
        <v>525</v>
      </c>
      <c r="C15" s="110" t="s">
        <v>68</v>
      </c>
      <c r="D15" s="111">
        <v>319111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319111</v>
      </c>
      <c r="P15" s="112">
        <f>(O15/P$32)</f>
        <v>22.295186194368757</v>
      </c>
      <c r="Q15" s="113"/>
    </row>
    <row r="16" spans="1:134" ht="15.75">
      <c r="A16" s="114" t="s">
        <v>28</v>
      </c>
      <c r="B16" s="115"/>
      <c r="C16" s="116"/>
      <c r="D16" s="117">
        <f>SUM(D17:D21)</f>
        <v>0</v>
      </c>
      <c r="E16" s="117">
        <f>SUM(E17:E21)</f>
        <v>441793</v>
      </c>
      <c r="F16" s="117">
        <f>SUM(F17:F21)</f>
        <v>0</v>
      </c>
      <c r="G16" s="117">
        <f>SUM(G17:G21)</f>
        <v>0</v>
      </c>
      <c r="H16" s="117">
        <f>SUM(H17:H21)</f>
        <v>0</v>
      </c>
      <c r="I16" s="117">
        <f>SUM(I17:I21)</f>
        <v>8174242</v>
      </c>
      <c r="J16" s="117">
        <f>SUM(J17:J21)</f>
        <v>0</v>
      </c>
      <c r="K16" s="117">
        <f>SUM(K17:K21)</f>
        <v>0</v>
      </c>
      <c r="L16" s="117">
        <f>SUM(L17:L21)</f>
        <v>0</v>
      </c>
      <c r="M16" s="117">
        <f>SUM(M17:M21)</f>
        <v>0</v>
      </c>
      <c r="N16" s="117">
        <f>SUM(N17:N21)</f>
        <v>0</v>
      </c>
      <c r="O16" s="118">
        <f>SUM(D16:N16)</f>
        <v>8616035</v>
      </c>
      <c r="P16" s="119">
        <f>(O16/P$32)</f>
        <v>601.97268217704186</v>
      </c>
      <c r="Q16" s="120"/>
    </row>
    <row r="17" spans="1:120">
      <c r="A17" s="108"/>
      <c r="B17" s="109">
        <v>533</v>
      </c>
      <c r="C17" s="110" t="s">
        <v>29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5291314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27" si="2">SUM(D17:N17)</f>
        <v>5291314</v>
      </c>
      <c r="P17" s="112">
        <f>(O17/P$32)</f>
        <v>369.68587996925874</v>
      </c>
      <c r="Q17" s="113"/>
    </row>
    <row r="18" spans="1:120">
      <c r="A18" s="108"/>
      <c r="B18" s="109">
        <v>534</v>
      </c>
      <c r="C18" s="110" t="s">
        <v>30</v>
      </c>
      <c r="D18" s="111">
        <v>0</v>
      </c>
      <c r="E18" s="111">
        <v>441343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441343</v>
      </c>
      <c r="P18" s="112">
        <f>(O18/P$32)</f>
        <v>30.835114930482778</v>
      </c>
      <c r="Q18" s="113"/>
    </row>
    <row r="19" spans="1:120">
      <c r="A19" s="108"/>
      <c r="B19" s="109">
        <v>535</v>
      </c>
      <c r="C19" s="110" t="s">
        <v>86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1824607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1824607</v>
      </c>
      <c r="P19" s="112">
        <f>(O19/P$32)</f>
        <v>127.4790051002585</v>
      </c>
      <c r="Q19" s="113"/>
    </row>
    <row r="20" spans="1:120">
      <c r="A20" s="108"/>
      <c r="B20" s="109">
        <v>537</v>
      </c>
      <c r="C20" s="110" t="s">
        <v>89</v>
      </c>
      <c r="D20" s="111">
        <v>0</v>
      </c>
      <c r="E20" s="111">
        <v>450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450</v>
      </c>
      <c r="P20" s="112">
        <f>(O20/P$32)</f>
        <v>3.1439949696080487E-2</v>
      </c>
      <c r="Q20" s="113"/>
    </row>
    <row r="21" spans="1:120">
      <c r="A21" s="108"/>
      <c r="B21" s="109">
        <v>538</v>
      </c>
      <c r="C21" s="110" t="s">
        <v>82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1058321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1058321</v>
      </c>
      <c r="P21" s="112">
        <f>(O21/P$32)</f>
        <v>73.941242227345768</v>
      </c>
      <c r="Q21" s="113"/>
    </row>
    <row r="22" spans="1:120" ht="15.75">
      <c r="A22" s="114" t="s">
        <v>31</v>
      </c>
      <c r="B22" s="115"/>
      <c r="C22" s="116"/>
      <c r="D22" s="117">
        <f>SUM(D23:D23)</f>
        <v>2102266</v>
      </c>
      <c r="E22" s="117">
        <f>SUM(E23:E23)</f>
        <v>102836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2205102</v>
      </c>
      <c r="P22" s="119">
        <f>(O22/P$32)</f>
        <v>154.06287989939216</v>
      </c>
      <c r="Q22" s="120"/>
    </row>
    <row r="23" spans="1:120">
      <c r="A23" s="108"/>
      <c r="B23" s="109">
        <v>541</v>
      </c>
      <c r="C23" s="110" t="s">
        <v>32</v>
      </c>
      <c r="D23" s="111">
        <v>2102266</v>
      </c>
      <c r="E23" s="111">
        <v>102836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2205102</v>
      </c>
      <c r="P23" s="112">
        <f>(O23/P$32)</f>
        <v>154.06287989939216</v>
      </c>
      <c r="Q23" s="113"/>
    </row>
    <row r="24" spans="1:120" ht="15.75">
      <c r="A24" s="114" t="s">
        <v>69</v>
      </c>
      <c r="B24" s="115"/>
      <c r="C24" s="116"/>
      <c r="D24" s="117">
        <f>SUM(D25:D25)</f>
        <v>0</v>
      </c>
      <c r="E24" s="117">
        <f>SUM(E25:E25)</f>
        <v>46309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46309</v>
      </c>
      <c r="P24" s="119">
        <f>(O24/P$32)</f>
        <v>3.2354502899462028</v>
      </c>
      <c r="Q24" s="120"/>
    </row>
    <row r="25" spans="1:120">
      <c r="A25" s="121"/>
      <c r="B25" s="122">
        <v>552</v>
      </c>
      <c r="C25" s="123" t="s">
        <v>70</v>
      </c>
      <c r="D25" s="111">
        <v>0</v>
      </c>
      <c r="E25" s="111">
        <v>46309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46309</v>
      </c>
      <c r="P25" s="112">
        <f>(O25/P$32)</f>
        <v>3.2354502899462028</v>
      </c>
      <c r="Q25" s="113"/>
    </row>
    <row r="26" spans="1:120" ht="15.75">
      <c r="A26" s="114" t="s">
        <v>33</v>
      </c>
      <c r="B26" s="115"/>
      <c r="C26" s="116"/>
      <c r="D26" s="117">
        <f>SUM(D27:D27)</f>
        <v>936153</v>
      </c>
      <c r="E26" s="117">
        <f>SUM(E27:E27)</f>
        <v>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>SUM(D26:N26)</f>
        <v>936153</v>
      </c>
      <c r="P26" s="119">
        <f>(O26/P$32)</f>
        <v>65.405784950744078</v>
      </c>
      <c r="Q26" s="113"/>
    </row>
    <row r="27" spans="1:120">
      <c r="A27" s="108"/>
      <c r="B27" s="109">
        <v>572</v>
      </c>
      <c r="C27" s="110" t="s">
        <v>34</v>
      </c>
      <c r="D27" s="111">
        <v>936153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936153</v>
      </c>
      <c r="P27" s="112">
        <f>(O27/P$32)</f>
        <v>65.405784950744078</v>
      </c>
      <c r="Q27" s="113"/>
    </row>
    <row r="28" spans="1:120" ht="15.75">
      <c r="A28" s="114" t="s">
        <v>37</v>
      </c>
      <c r="B28" s="115"/>
      <c r="C28" s="116"/>
      <c r="D28" s="117">
        <f>SUM(D29:D29)</f>
        <v>364199</v>
      </c>
      <c r="E28" s="117">
        <f>SUM(E29:E29)</f>
        <v>278730</v>
      </c>
      <c r="F28" s="117">
        <f>SUM(F29:F29)</f>
        <v>0</v>
      </c>
      <c r="G28" s="117">
        <f>SUM(G29:G29)</f>
        <v>0</v>
      </c>
      <c r="H28" s="117">
        <f>SUM(H29:H29)</f>
        <v>0</v>
      </c>
      <c r="I28" s="117">
        <f>SUM(I29:I29)</f>
        <v>317813</v>
      </c>
      <c r="J28" s="117">
        <f>SUM(J29:J29)</f>
        <v>0</v>
      </c>
      <c r="K28" s="117">
        <f>SUM(K29:K29)</f>
        <v>0</v>
      </c>
      <c r="L28" s="117">
        <f>SUM(L29:L29)</f>
        <v>0</v>
      </c>
      <c r="M28" s="117">
        <f>SUM(M29:M29)</f>
        <v>0</v>
      </c>
      <c r="N28" s="117">
        <f>SUM(N29:N29)</f>
        <v>0</v>
      </c>
      <c r="O28" s="117">
        <f>SUM(D28:N28)</f>
        <v>960742</v>
      </c>
      <c r="P28" s="119">
        <f>(O28/P$32)</f>
        <v>67.123733668692793</v>
      </c>
      <c r="Q28" s="113"/>
    </row>
    <row r="29" spans="1:120" ht="15.75" thickBot="1">
      <c r="A29" s="108"/>
      <c r="B29" s="109">
        <v>581</v>
      </c>
      <c r="C29" s="110" t="s">
        <v>83</v>
      </c>
      <c r="D29" s="111">
        <v>364199</v>
      </c>
      <c r="E29" s="111">
        <v>278730</v>
      </c>
      <c r="F29" s="111">
        <v>0</v>
      </c>
      <c r="G29" s="111">
        <v>0</v>
      </c>
      <c r="H29" s="111">
        <v>0</v>
      </c>
      <c r="I29" s="111">
        <v>317813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960742</v>
      </c>
      <c r="P29" s="112">
        <f>(O29/P$32)</f>
        <v>67.123733668692793</v>
      </c>
      <c r="Q29" s="113"/>
    </row>
    <row r="30" spans="1:120" ht="16.5" thickBot="1">
      <c r="A30" s="124" t="s">
        <v>10</v>
      </c>
      <c r="B30" s="125"/>
      <c r="C30" s="126"/>
      <c r="D30" s="127">
        <f>SUM(D5,D11,D16,D22,D24,D26,D28)</f>
        <v>15667646</v>
      </c>
      <c r="E30" s="127">
        <f t="shared" ref="E30:N30" si="3">SUM(E5,E11,E16,E22,E24,E26,E28)</f>
        <v>1678844</v>
      </c>
      <c r="F30" s="127">
        <f t="shared" si="3"/>
        <v>0</v>
      </c>
      <c r="G30" s="127">
        <f t="shared" si="3"/>
        <v>0</v>
      </c>
      <c r="H30" s="127">
        <f t="shared" si="3"/>
        <v>0</v>
      </c>
      <c r="I30" s="127">
        <f t="shared" si="3"/>
        <v>8492055</v>
      </c>
      <c r="J30" s="127">
        <f t="shared" si="3"/>
        <v>0</v>
      </c>
      <c r="K30" s="127">
        <f t="shared" si="3"/>
        <v>0</v>
      </c>
      <c r="L30" s="127">
        <f t="shared" si="3"/>
        <v>0</v>
      </c>
      <c r="M30" s="127">
        <f t="shared" si="3"/>
        <v>0</v>
      </c>
      <c r="N30" s="127">
        <f t="shared" si="3"/>
        <v>0</v>
      </c>
      <c r="O30" s="127">
        <f>SUM(D30:N30)</f>
        <v>25838545</v>
      </c>
      <c r="P30" s="128">
        <f>(O30/P$32)</f>
        <v>1805.250122266471</v>
      </c>
      <c r="Q30" s="106"/>
      <c r="R30" s="12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30"/>
      <c r="B31" s="131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1:120">
      <c r="A32" s="134"/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9" t="s">
        <v>90</v>
      </c>
      <c r="N32" s="139"/>
      <c r="O32" s="139"/>
      <c r="P32" s="137">
        <v>14313</v>
      </c>
    </row>
    <row r="33" spans="1:16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43" t="s">
        <v>42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4" t="s">
        <v>39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5"/>
      <c r="Q1" s="46"/>
    </row>
    <row r="2" spans="1:133" ht="24" thickBot="1">
      <c r="A2" s="187" t="s">
        <v>51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5"/>
      <c r="Q2" s="46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47"/>
      <c r="N3" s="48"/>
      <c r="O3" s="199" t="s">
        <v>17</v>
      </c>
      <c r="P3" s="49"/>
      <c r="Q3" s="46"/>
    </row>
    <row r="4" spans="1:133" ht="32.25" customHeight="1" thickBot="1">
      <c r="A4" s="193"/>
      <c r="B4" s="194"/>
      <c r="C4" s="19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20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2156328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2156328</v>
      </c>
      <c r="O5" s="58">
        <f t="shared" ref="O5:O25" si="2">(N5/O$27)</f>
        <v>187.78437690498998</v>
      </c>
      <c r="P5" s="59"/>
    </row>
    <row r="6" spans="1:133">
      <c r="A6" s="61"/>
      <c r="B6" s="62">
        <v>511</v>
      </c>
      <c r="C6" s="63" t="s">
        <v>19</v>
      </c>
      <c r="D6" s="64">
        <v>81893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81893</v>
      </c>
      <c r="O6" s="65">
        <f t="shared" si="2"/>
        <v>7.1316729077767134</v>
      </c>
      <c r="P6" s="66"/>
    </row>
    <row r="7" spans="1:133">
      <c r="A7" s="61"/>
      <c r="B7" s="62">
        <v>512</v>
      </c>
      <c r="C7" s="63" t="s">
        <v>20</v>
      </c>
      <c r="D7" s="64">
        <v>545653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545653</v>
      </c>
      <c r="O7" s="65">
        <f t="shared" si="2"/>
        <v>47.518331446486108</v>
      </c>
      <c r="P7" s="66"/>
    </row>
    <row r="8" spans="1:133">
      <c r="A8" s="61"/>
      <c r="B8" s="62">
        <v>513</v>
      </c>
      <c r="C8" s="63" t="s">
        <v>21</v>
      </c>
      <c r="D8" s="64">
        <v>533442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533442</v>
      </c>
      <c r="O8" s="65">
        <f t="shared" si="2"/>
        <v>46.454933379778801</v>
      </c>
      <c r="P8" s="66"/>
    </row>
    <row r="9" spans="1:133">
      <c r="A9" s="61"/>
      <c r="B9" s="62">
        <v>515</v>
      </c>
      <c r="C9" s="63" t="s">
        <v>22</v>
      </c>
      <c r="D9" s="64">
        <v>463249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463249</v>
      </c>
      <c r="O9" s="65">
        <f t="shared" si="2"/>
        <v>40.34215797265523</v>
      </c>
      <c r="P9" s="66"/>
    </row>
    <row r="10" spans="1:133">
      <c r="A10" s="61"/>
      <c r="B10" s="62">
        <v>519</v>
      </c>
      <c r="C10" s="63" t="s">
        <v>52</v>
      </c>
      <c r="D10" s="64">
        <v>532091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532091</v>
      </c>
      <c r="O10" s="65">
        <f t="shared" si="2"/>
        <v>46.337281198293127</v>
      </c>
      <c r="P10" s="66"/>
    </row>
    <row r="11" spans="1:133" ht="15.75">
      <c r="A11" s="67" t="s">
        <v>24</v>
      </c>
      <c r="B11" s="68"/>
      <c r="C11" s="69"/>
      <c r="D11" s="70">
        <f t="shared" ref="D11:M11" si="3">SUM(D12:D14)</f>
        <v>5273498</v>
      </c>
      <c r="E11" s="70">
        <f t="shared" si="3"/>
        <v>1981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5275479</v>
      </c>
      <c r="O11" s="72">
        <f t="shared" si="2"/>
        <v>459.4164416964208</v>
      </c>
      <c r="P11" s="73"/>
    </row>
    <row r="12" spans="1:133">
      <c r="A12" s="61"/>
      <c r="B12" s="62">
        <v>521</v>
      </c>
      <c r="C12" s="63" t="s">
        <v>25</v>
      </c>
      <c r="D12" s="64">
        <v>2200239</v>
      </c>
      <c r="E12" s="64">
        <v>1981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2202220</v>
      </c>
      <c r="O12" s="65">
        <f t="shared" si="2"/>
        <v>191.78089349473134</v>
      </c>
      <c r="P12" s="66"/>
    </row>
    <row r="13" spans="1:133">
      <c r="A13" s="61"/>
      <c r="B13" s="62">
        <v>522</v>
      </c>
      <c r="C13" s="63" t="s">
        <v>26</v>
      </c>
      <c r="D13" s="64">
        <v>2891652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2891652</v>
      </c>
      <c r="O13" s="65">
        <f t="shared" si="2"/>
        <v>251.82025603065401</v>
      </c>
      <c r="P13" s="66"/>
    </row>
    <row r="14" spans="1:133">
      <c r="A14" s="61"/>
      <c r="B14" s="62">
        <v>524</v>
      </c>
      <c r="C14" s="63" t="s">
        <v>27</v>
      </c>
      <c r="D14" s="64">
        <v>181607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181607</v>
      </c>
      <c r="O14" s="65">
        <f t="shared" si="2"/>
        <v>15.815292171035443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SUM(D16:D17)</f>
        <v>0</v>
      </c>
      <c r="E15" s="70">
        <f t="shared" si="4"/>
        <v>439732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2505011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2944743</v>
      </c>
      <c r="O15" s="72">
        <f t="shared" si="2"/>
        <v>256.44369938169467</v>
      </c>
      <c r="P15" s="73"/>
    </row>
    <row r="16" spans="1:133">
      <c r="A16" s="61"/>
      <c r="B16" s="62">
        <v>533</v>
      </c>
      <c r="C16" s="63" t="s">
        <v>29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2505011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2505011</v>
      </c>
      <c r="O16" s="65">
        <f t="shared" si="2"/>
        <v>218.14952538535226</v>
      </c>
      <c r="P16" s="66"/>
    </row>
    <row r="17" spans="1:119">
      <c r="A17" s="61"/>
      <c r="B17" s="62">
        <v>534</v>
      </c>
      <c r="C17" s="63" t="s">
        <v>53</v>
      </c>
      <c r="D17" s="64">
        <v>0</v>
      </c>
      <c r="E17" s="64">
        <v>439732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439732</v>
      </c>
      <c r="O17" s="65">
        <f t="shared" si="2"/>
        <v>38.294173996342423</v>
      </c>
      <c r="P17" s="66"/>
    </row>
    <row r="18" spans="1:119" ht="15.75">
      <c r="A18" s="67" t="s">
        <v>31</v>
      </c>
      <c r="B18" s="68"/>
      <c r="C18" s="69"/>
      <c r="D18" s="70">
        <f t="shared" ref="D18:M18" si="5">SUM(D19:D19)</f>
        <v>1577455</v>
      </c>
      <c r="E18" s="70">
        <f t="shared" si="5"/>
        <v>48613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1626068</v>
      </c>
      <c r="O18" s="72">
        <f t="shared" si="2"/>
        <v>141.60654881128625</v>
      </c>
      <c r="P18" s="73"/>
    </row>
    <row r="19" spans="1:119">
      <c r="A19" s="61"/>
      <c r="B19" s="62">
        <v>541</v>
      </c>
      <c r="C19" s="63" t="s">
        <v>54</v>
      </c>
      <c r="D19" s="64">
        <v>1577455</v>
      </c>
      <c r="E19" s="64">
        <v>48613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1626068</v>
      </c>
      <c r="O19" s="65">
        <f t="shared" si="2"/>
        <v>141.60654881128625</v>
      </c>
      <c r="P19" s="66"/>
    </row>
    <row r="20" spans="1:119" ht="15.75">
      <c r="A20" s="67" t="s">
        <v>33</v>
      </c>
      <c r="B20" s="68"/>
      <c r="C20" s="69"/>
      <c r="D20" s="70">
        <f t="shared" ref="D20:M20" si="6">SUM(D21:D21)</f>
        <v>1198087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1198087</v>
      </c>
      <c r="O20" s="72">
        <f t="shared" si="2"/>
        <v>104.33571366367674</v>
      </c>
      <c r="P20" s="66"/>
    </row>
    <row r="21" spans="1:119">
      <c r="A21" s="61"/>
      <c r="B21" s="62">
        <v>572</v>
      </c>
      <c r="C21" s="63" t="s">
        <v>55</v>
      </c>
      <c r="D21" s="64">
        <v>1198087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1198087</v>
      </c>
      <c r="O21" s="65">
        <f t="shared" si="2"/>
        <v>104.33571366367674</v>
      </c>
      <c r="P21" s="66"/>
    </row>
    <row r="22" spans="1:119" ht="15.75">
      <c r="A22" s="67" t="s">
        <v>56</v>
      </c>
      <c r="B22" s="68"/>
      <c r="C22" s="69"/>
      <c r="D22" s="70">
        <f t="shared" ref="D22:M22" si="7">SUM(D23:D24)</f>
        <v>17397</v>
      </c>
      <c r="E22" s="70">
        <f t="shared" si="7"/>
        <v>0</v>
      </c>
      <c r="F22" s="70">
        <f t="shared" si="7"/>
        <v>0</v>
      </c>
      <c r="G22" s="70">
        <f t="shared" si="7"/>
        <v>0</v>
      </c>
      <c r="H22" s="70">
        <f t="shared" si="7"/>
        <v>0</v>
      </c>
      <c r="I22" s="70">
        <f t="shared" si="7"/>
        <v>733864</v>
      </c>
      <c r="J22" s="70">
        <f t="shared" si="7"/>
        <v>0</v>
      </c>
      <c r="K22" s="70">
        <f t="shared" si="7"/>
        <v>0</v>
      </c>
      <c r="L22" s="70">
        <f t="shared" si="7"/>
        <v>0</v>
      </c>
      <c r="M22" s="70">
        <f t="shared" si="7"/>
        <v>0</v>
      </c>
      <c r="N22" s="70">
        <f t="shared" si="1"/>
        <v>751261</v>
      </c>
      <c r="O22" s="72">
        <f t="shared" si="2"/>
        <v>65.423756857963951</v>
      </c>
      <c r="P22" s="66"/>
    </row>
    <row r="23" spans="1:119">
      <c r="A23" s="61"/>
      <c r="B23" s="62">
        <v>581</v>
      </c>
      <c r="C23" s="63" t="s">
        <v>57</v>
      </c>
      <c r="D23" s="64">
        <v>17397</v>
      </c>
      <c r="E23" s="64">
        <v>0</v>
      </c>
      <c r="F23" s="64">
        <v>0</v>
      </c>
      <c r="G23" s="64">
        <v>0</v>
      </c>
      <c r="H23" s="64">
        <v>0</v>
      </c>
      <c r="I23" s="64">
        <v>154500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171897</v>
      </c>
      <c r="O23" s="65">
        <f t="shared" si="2"/>
        <v>14.969694330749805</v>
      </c>
      <c r="P23" s="66"/>
    </row>
    <row r="24" spans="1:119" ht="15.75" thickBot="1">
      <c r="A24" s="61"/>
      <c r="B24" s="62">
        <v>590</v>
      </c>
      <c r="C24" s="63" t="s">
        <v>58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579364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579364</v>
      </c>
      <c r="O24" s="65">
        <f t="shared" si="2"/>
        <v>50.454062527214141</v>
      </c>
      <c r="P24" s="66"/>
    </row>
    <row r="25" spans="1:119" ht="16.5" thickBot="1">
      <c r="A25" s="74" t="s">
        <v>10</v>
      </c>
      <c r="B25" s="75"/>
      <c r="C25" s="76"/>
      <c r="D25" s="77">
        <f>SUM(D5,D11,D15,D18,D20,D22)</f>
        <v>10222765</v>
      </c>
      <c r="E25" s="77">
        <f t="shared" ref="E25:M25" si="8">SUM(E5,E11,E15,E18,E20,E22)</f>
        <v>490326</v>
      </c>
      <c r="F25" s="77">
        <f t="shared" si="8"/>
        <v>0</v>
      </c>
      <c r="G25" s="77">
        <f t="shared" si="8"/>
        <v>0</v>
      </c>
      <c r="H25" s="77">
        <f t="shared" si="8"/>
        <v>0</v>
      </c>
      <c r="I25" s="77">
        <f t="shared" si="8"/>
        <v>3238875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13951966</v>
      </c>
      <c r="O25" s="78">
        <f t="shared" si="2"/>
        <v>1215.0105373160325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77" t="s">
        <v>59</v>
      </c>
      <c r="M27" s="177"/>
      <c r="N27" s="177"/>
      <c r="O27" s="88">
        <v>11483</v>
      </c>
    </row>
    <row r="28" spans="1:119">
      <c r="A28" s="178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80"/>
    </row>
    <row r="29" spans="1:119" ht="15.75" customHeight="1" thickBot="1">
      <c r="A29" s="181" t="s">
        <v>42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3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1901274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1901274</v>
      </c>
      <c r="O5" s="30">
        <f t="shared" ref="O5:O25" si="2">(N5/O$27)</f>
        <v>167.70521301931728</v>
      </c>
      <c r="P5" s="6"/>
    </row>
    <row r="6" spans="1:133">
      <c r="A6" s="12"/>
      <c r="B6" s="42">
        <v>511</v>
      </c>
      <c r="C6" s="19" t="s">
        <v>19</v>
      </c>
      <c r="D6" s="43">
        <v>66530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66530</v>
      </c>
      <c r="O6" s="44">
        <f t="shared" si="2"/>
        <v>5.8683955190967625</v>
      </c>
      <c r="P6" s="9"/>
    </row>
    <row r="7" spans="1:133">
      <c r="A7" s="12"/>
      <c r="B7" s="42">
        <v>512</v>
      </c>
      <c r="C7" s="19" t="s">
        <v>20</v>
      </c>
      <c r="D7" s="43">
        <v>446588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446588</v>
      </c>
      <c r="O7" s="44">
        <f t="shared" si="2"/>
        <v>39.39207903325395</v>
      </c>
      <c r="P7" s="9"/>
    </row>
    <row r="8" spans="1:133">
      <c r="A8" s="12"/>
      <c r="B8" s="42">
        <v>513</v>
      </c>
      <c r="C8" s="19" t="s">
        <v>21</v>
      </c>
      <c r="D8" s="43">
        <v>445591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445591</v>
      </c>
      <c r="O8" s="44">
        <f t="shared" si="2"/>
        <v>39.304136896886298</v>
      </c>
      <c r="P8" s="9"/>
    </row>
    <row r="9" spans="1:133">
      <c r="A9" s="12"/>
      <c r="B9" s="42">
        <v>515</v>
      </c>
      <c r="C9" s="19" t="s">
        <v>22</v>
      </c>
      <c r="D9" s="43">
        <v>400567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400567</v>
      </c>
      <c r="O9" s="44">
        <f t="shared" si="2"/>
        <v>35.332715886036873</v>
      </c>
      <c r="P9" s="9"/>
    </row>
    <row r="10" spans="1:133">
      <c r="A10" s="12"/>
      <c r="B10" s="42">
        <v>519</v>
      </c>
      <c r="C10" s="19" t="s">
        <v>23</v>
      </c>
      <c r="D10" s="43">
        <v>541998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541998</v>
      </c>
      <c r="O10" s="44">
        <f t="shared" si="2"/>
        <v>47.807885684043399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4451266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4451266</v>
      </c>
      <c r="O11" s="41">
        <f t="shared" si="2"/>
        <v>392.63173679103818</v>
      </c>
      <c r="P11" s="10"/>
    </row>
    <row r="12" spans="1:133">
      <c r="A12" s="12"/>
      <c r="B12" s="42">
        <v>521</v>
      </c>
      <c r="C12" s="19" t="s">
        <v>25</v>
      </c>
      <c r="D12" s="43">
        <v>1887935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1887935</v>
      </c>
      <c r="O12" s="44">
        <f t="shared" si="2"/>
        <v>166.52862309252887</v>
      </c>
      <c r="P12" s="9"/>
    </row>
    <row r="13" spans="1:133">
      <c r="A13" s="12"/>
      <c r="B13" s="42">
        <v>522</v>
      </c>
      <c r="C13" s="19" t="s">
        <v>26</v>
      </c>
      <c r="D13" s="43">
        <v>2414481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2414481</v>
      </c>
      <c r="O13" s="44">
        <f t="shared" si="2"/>
        <v>212.97353797300875</v>
      </c>
      <c r="P13" s="9"/>
    </row>
    <row r="14" spans="1:133">
      <c r="A14" s="12"/>
      <c r="B14" s="42">
        <v>524</v>
      </c>
      <c r="C14" s="19" t="s">
        <v>27</v>
      </c>
      <c r="D14" s="43">
        <v>148850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148850</v>
      </c>
      <c r="O14" s="44">
        <f t="shared" si="2"/>
        <v>13.129575725500573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439696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1973557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2413253</v>
      </c>
      <c r="O15" s="41">
        <f t="shared" si="2"/>
        <v>212.86522007585782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1973557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1973557</v>
      </c>
      <c r="O16" s="44">
        <f t="shared" si="2"/>
        <v>174.08106200934992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439696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439696</v>
      </c>
      <c r="O17" s="44">
        <f t="shared" si="2"/>
        <v>38.784158066507892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1283983</v>
      </c>
      <c r="E18" s="29">
        <f t="shared" si="5"/>
        <v>78120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1362103</v>
      </c>
      <c r="O18" s="41">
        <f t="shared" si="2"/>
        <v>120.14668783628827</v>
      </c>
      <c r="P18" s="10"/>
    </row>
    <row r="19" spans="1:119">
      <c r="A19" s="12"/>
      <c r="B19" s="42">
        <v>541</v>
      </c>
      <c r="C19" s="19" t="s">
        <v>32</v>
      </c>
      <c r="D19" s="43">
        <v>1283983</v>
      </c>
      <c r="E19" s="43">
        <v>78120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1362103</v>
      </c>
      <c r="O19" s="44">
        <f t="shared" si="2"/>
        <v>120.14668783628827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265132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265132</v>
      </c>
      <c r="O20" s="41">
        <f t="shared" si="2"/>
        <v>23.386433800829142</v>
      </c>
      <c r="P20" s="9"/>
    </row>
    <row r="21" spans="1:119">
      <c r="A21" s="12"/>
      <c r="B21" s="42">
        <v>572</v>
      </c>
      <c r="C21" s="19" t="s">
        <v>34</v>
      </c>
      <c r="D21" s="43">
        <v>265132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265132</v>
      </c>
      <c r="O21" s="44">
        <f t="shared" si="2"/>
        <v>23.386433800829142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18532</v>
      </c>
      <c r="E22" s="29">
        <f t="shared" si="7"/>
        <v>22190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902246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942968</v>
      </c>
      <c r="O22" s="41">
        <f t="shared" si="2"/>
        <v>83.176148893005205</v>
      </c>
      <c r="P22" s="9"/>
    </row>
    <row r="23" spans="1:119">
      <c r="A23" s="12"/>
      <c r="B23" s="42">
        <v>581</v>
      </c>
      <c r="C23" s="19" t="s">
        <v>35</v>
      </c>
      <c r="D23" s="43">
        <v>18532</v>
      </c>
      <c r="E23" s="43">
        <v>22190</v>
      </c>
      <c r="F23" s="43">
        <v>0</v>
      </c>
      <c r="G23" s="43">
        <v>0</v>
      </c>
      <c r="H23" s="43">
        <v>0</v>
      </c>
      <c r="I23" s="43">
        <v>150000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190722</v>
      </c>
      <c r="O23" s="44">
        <f t="shared" si="2"/>
        <v>16.822969039428422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752246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752246</v>
      </c>
      <c r="O24" s="44">
        <f t="shared" si="2"/>
        <v>66.35317985357679</v>
      </c>
      <c r="P24" s="9"/>
    </row>
    <row r="25" spans="1:119" ht="16.5" thickBot="1">
      <c r="A25" s="13" t="s">
        <v>10</v>
      </c>
      <c r="B25" s="21"/>
      <c r="C25" s="20"/>
      <c r="D25" s="14">
        <f>SUM(D5,D11,D15,D18,D20,D22)</f>
        <v>7920187</v>
      </c>
      <c r="E25" s="14">
        <f t="shared" ref="E25:M25" si="8">SUM(E5,E11,E15,E18,E20,E22)</f>
        <v>540006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2875803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11335996</v>
      </c>
      <c r="O25" s="35">
        <f t="shared" si="2"/>
        <v>999.91144041633584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50</v>
      </c>
      <c r="M27" s="163"/>
      <c r="N27" s="163"/>
      <c r="O27" s="39">
        <v>11337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1894178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1894178</v>
      </c>
      <c r="O5" s="30">
        <f t="shared" ref="O5:O25" si="2">(N5/O$27)</f>
        <v>168.73133796543738</v>
      </c>
      <c r="P5" s="6"/>
    </row>
    <row r="6" spans="1:133">
      <c r="A6" s="12"/>
      <c r="B6" s="42">
        <v>511</v>
      </c>
      <c r="C6" s="19" t="s">
        <v>19</v>
      </c>
      <c r="D6" s="43">
        <v>68354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68354</v>
      </c>
      <c r="O6" s="44">
        <f t="shared" si="2"/>
        <v>6.088900766078746</v>
      </c>
      <c r="P6" s="9"/>
    </row>
    <row r="7" spans="1:133">
      <c r="A7" s="12"/>
      <c r="B7" s="42">
        <v>512</v>
      </c>
      <c r="C7" s="19" t="s">
        <v>20</v>
      </c>
      <c r="D7" s="43">
        <v>403220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403220</v>
      </c>
      <c r="O7" s="44">
        <f t="shared" si="2"/>
        <v>35.918403705683232</v>
      </c>
      <c r="P7" s="9"/>
    </row>
    <row r="8" spans="1:133">
      <c r="A8" s="12"/>
      <c r="B8" s="42">
        <v>513</v>
      </c>
      <c r="C8" s="19" t="s">
        <v>21</v>
      </c>
      <c r="D8" s="43">
        <v>404330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404330</v>
      </c>
      <c r="O8" s="44">
        <f t="shared" si="2"/>
        <v>36.01728131124176</v>
      </c>
      <c r="P8" s="9"/>
    </row>
    <row r="9" spans="1:133">
      <c r="A9" s="12"/>
      <c r="B9" s="42">
        <v>515</v>
      </c>
      <c r="C9" s="19" t="s">
        <v>22</v>
      </c>
      <c r="D9" s="43">
        <v>344276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344276</v>
      </c>
      <c r="O9" s="44">
        <f t="shared" si="2"/>
        <v>30.667735613753784</v>
      </c>
      <c r="P9" s="9"/>
    </row>
    <row r="10" spans="1:133">
      <c r="A10" s="12"/>
      <c r="B10" s="42">
        <v>519</v>
      </c>
      <c r="C10" s="19" t="s">
        <v>23</v>
      </c>
      <c r="D10" s="43">
        <v>673998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673998</v>
      </c>
      <c r="O10" s="44">
        <f t="shared" si="2"/>
        <v>60.039016568679848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4366921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4366921</v>
      </c>
      <c r="O11" s="41">
        <f t="shared" si="2"/>
        <v>389.00062355246746</v>
      </c>
      <c r="P11" s="10"/>
    </row>
    <row r="12" spans="1:133">
      <c r="A12" s="12"/>
      <c r="B12" s="42">
        <v>521</v>
      </c>
      <c r="C12" s="19" t="s">
        <v>25</v>
      </c>
      <c r="D12" s="43">
        <v>1843505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1843505</v>
      </c>
      <c r="O12" s="44">
        <f t="shared" si="2"/>
        <v>164.21744165330483</v>
      </c>
      <c r="P12" s="9"/>
    </row>
    <row r="13" spans="1:133">
      <c r="A13" s="12"/>
      <c r="B13" s="42">
        <v>522</v>
      </c>
      <c r="C13" s="19" t="s">
        <v>26</v>
      </c>
      <c r="D13" s="43">
        <v>2257294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2257294</v>
      </c>
      <c r="O13" s="44">
        <f t="shared" si="2"/>
        <v>201.07732050596829</v>
      </c>
      <c r="P13" s="9"/>
    </row>
    <row r="14" spans="1:133">
      <c r="A14" s="12"/>
      <c r="B14" s="42">
        <v>524</v>
      </c>
      <c r="C14" s="19" t="s">
        <v>27</v>
      </c>
      <c r="D14" s="43">
        <v>266122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266122</v>
      </c>
      <c r="O14" s="44">
        <f t="shared" si="2"/>
        <v>23.705861393194372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439345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1978342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2417687</v>
      </c>
      <c r="O15" s="41">
        <f t="shared" si="2"/>
        <v>215.36495635132727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1978342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1978342</v>
      </c>
      <c r="O16" s="44">
        <f t="shared" si="2"/>
        <v>176.22857651879565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439345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439345</v>
      </c>
      <c r="O17" s="44">
        <f t="shared" si="2"/>
        <v>39.136379832531624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1377140</v>
      </c>
      <c r="E18" s="29">
        <f t="shared" si="5"/>
        <v>48660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1425800</v>
      </c>
      <c r="O18" s="41">
        <f t="shared" si="2"/>
        <v>127.0087297345448</v>
      </c>
      <c r="P18" s="10"/>
    </row>
    <row r="19" spans="1:119">
      <c r="A19" s="12"/>
      <c r="B19" s="42">
        <v>541</v>
      </c>
      <c r="C19" s="19" t="s">
        <v>32</v>
      </c>
      <c r="D19" s="43">
        <v>1377140</v>
      </c>
      <c r="E19" s="43">
        <v>48660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1425800</v>
      </c>
      <c r="O19" s="44">
        <f t="shared" si="2"/>
        <v>127.0087297345448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488766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488766</v>
      </c>
      <c r="O20" s="41">
        <f t="shared" si="2"/>
        <v>43.538749331908072</v>
      </c>
      <c r="P20" s="9"/>
    </row>
    <row r="21" spans="1:119">
      <c r="A21" s="12"/>
      <c r="B21" s="42">
        <v>572</v>
      </c>
      <c r="C21" s="19" t="s">
        <v>34</v>
      </c>
      <c r="D21" s="43">
        <v>488766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488766</v>
      </c>
      <c r="O21" s="44">
        <f t="shared" si="2"/>
        <v>43.538749331908072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18636</v>
      </c>
      <c r="E22" s="29">
        <f t="shared" si="7"/>
        <v>147344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953601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1119581</v>
      </c>
      <c r="O22" s="41">
        <f t="shared" si="2"/>
        <v>99.7310707286656</v>
      </c>
      <c r="P22" s="9"/>
    </row>
    <row r="23" spans="1:119">
      <c r="A23" s="12"/>
      <c r="B23" s="42">
        <v>581</v>
      </c>
      <c r="C23" s="19" t="s">
        <v>35</v>
      </c>
      <c r="D23" s="43">
        <v>18636</v>
      </c>
      <c r="E23" s="43">
        <v>147344</v>
      </c>
      <c r="F23" s="43">
        <v>0</v>
      </c>
      <c r="G23" s="43">
        <v>0</v>
      </c>
      <c r="H23" s="43">
        <v>0</v>
      </c>
      <c r="I23" s="43">
        <v>150000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315980</v>
      </c>
      <c r="O23" s="44">
        <f t="shared" si="2"/>
        <v>28.14715838232674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803601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803601</v>
      </c>
      <c r="O24" s="44">
        <f t="shared" si="2"/>
        <v>71.583912346338863</v>
      </c>
      <c r="P24" s="9"/>
    </row>
    <row r="25" spans="1:119" ht="16.5" thickBot="1">
      <c r="A25" s="13" t="s">
        <v>10</v>
      </c>
      <c r="B25" s="21"/>
      <c r="C25" s="20"/>
      <c r="D25" s="14">
        <f>SUM(D5,D11,D15,D18,D20,D22)</f>
        <v>8145641</v>
      </c>
      <c r="E25" s="14">
        <f t="shared" ref="E25:M25" si="8">SUM(E5,E11,E15,E18,E20,E22)</f>
        <v>635349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2931943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11712933</v>
      </c>
      <c r="O25" s="35">
        <f t="shared" si="2"/>
        <v>1043.3754676643507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46</v>
      </c>
      <c r="M27" s="163"/>
      <c r="N27" s="163"/>
      <c r="O27" s="39">
        <v>11226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1664665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1664665</v>
      </c>
      <c r="O5" s="30">
        <f t="shared" ref="O5:O25" si="2">(N5/O$27)</f>
        <v>149.39109755003142</v>
      </c>
      <c r="P5" s="6"/>
    </row>
    <row r="6" spans="1:133">
      <c r="A6" s="12"/>
      <c r="B6" s="42">
        <v>511</v>
      </c>
      <c r="C6" s="19" t="s">
        <v>19</v>
      </c>
      <c r="D6" s="43">
        <v>66815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66815</v>
      </c>
      <c r="O6" s="44">
        <f t="shared" si="2"/>
        <v>5.996141075114422</v>
      </c>
      <c r="P6" s="9"/>
    </row>
    <row r="7" spans="1:133">
      <c r="A7" s="12"/>
      <c r="B7" s="42">
        <v>512</v>
      </c>
      <c r="C7" s="19" t="s">
        <v>20</v>
      </c>
      <c r="D7" s="43">
        <v>305326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305326</v>
      </c>
      <c r="O7" s="44">
        <f t="shared" si="2"/>
        <v>27.400699991025757</v>
      </c>
      <c r="P7" s="9"/>
    </row>
    <row r="8" spans="1:133">
      <c r="A8" s="12"/>
      <c r="B8" s="42">
        <v>513</v>
      </c>
      <c r="C8" s="19" t="s">
        <v>21</v>
      </c>
      <c r="D8" s="43">
        <v>434702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434702</v>
      </c>
      <c r="O8" s="44">
        <f t="shared" si="2"/>
        <v>39.011217804899935</v>
      </c>
      <c r="P8" s="9"/>
    </row>
    <row r="9" spans="1:133">
      <c r="A9" s="12"/>
      <c r="B9" s="42">
        <v>515</v>
      </c>
      <c r="C9" s="19" t="s">
        <v>22</v>
      </c>
      <c r="D9" s="43">
        <v>310451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310451</v>
      </c>
      <c r="O9" s="44">
        <f t="shared" si="2"/>
        <v>27.860629991923179</v>
      </c>
      <c r="P9" s="9"/>
    </row>
    <row r="10" spans="1:133">
      <c r="A10" s="12"/>
      <c r="B10" s="42">
        <v>519</v>
      </c>
      <c r="C10" s="19" t="s">
        <v>23</v>
      </c>
      <c r="D10" s="43">
        <v>547371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547371</v>
      </c>
      <c r="O10" s="44">
        <f t="shared" si="2"/>
        <v>49.122408687068116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4585490</v>
      </c>
      <c r="E11" s="29">
        <f t="shared" si="3"/>
        <v>14650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4600140</v>
      </c>
      <c r="O11" s="41">
        <f t="shared" si="2"/>
        <v>412.82778425917616</v>
      </c>
      <c r="P11" s="10"/>
    </row>
    <row r="12" spans="1:133">
      <c r="A12" s="12"/>
      <c r="B12" s="42">
        <v>521</v>
      </c>
      <c r="C12" s="19" t="s">
        <v>25</v>
      </c>
      <c r="D12" s="43">
        <v>2043164</v>
      </c>
      <c r="E12" s="43">
        <v>14650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2057814</v>
      </c>
      <c r="O12" s="44">
        <f t="shared" si="2"/>
        <v>184.67324777887464</v>
      </c>
      <c r="P12" s="9"/>
    </row>
    <row r="13" spans="1:133">
      <c r="A13" s="12"/>
      <c r="B13" s="42">
        <v>522</v>
      </c>
      <c r="C13" s="19" t="s">
        <v>26</v>
      </c>
      <c r="D13" s="43">
        <v>2370968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2370968</v>
      </c>
      <c r="O13" s="44">
        <f t="shared" si="2"/>
        <v>212.77645158395404</v>
      </c>
      <c r="P13" s="9"/>
    </row>
    <row r="14" spans="1:133">
      <c r="A14" s="12"/>
      <c r="B14" s="42">
        <v>524</v>
      </c>
      <c r="C14" s="19" t="s">
        <v>27</v>
      </c>
      <c r="D14" s="43">
        <v>171358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171358</v>
      </c>
      <c r="O14" s="44">
        <f t="shared" si="2"/>
        <v>15.378084896347483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474867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1892510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2367377</v>
      </c>
      <c r="O15" s="41">
        <f t="shared" si="2"/>
        <v>212.45418648478866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1892510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1892510</v>
      </c>
      <c r="O16" s="44">
        <f t="shared" si="2"/>
        <v>169.83846360944091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474867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474867</v>
      </c>
      <c r="O17" s="44">
        <f t="shared" si="2"/>
        <v>42.61572287534775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1268916</v>
      </c>
      <c r="E18" s="29">
        <f t="shared" si="5"/>
        <v>48761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1317677</v>
      </c>
      <c r="O18" s="41">
        <f t="shared" si="2"/>
        <v>118.25154805707619</v>
      </c>
      <c r="P18" s="10"/>
    </row>
    <row r="19" spans="1:119">
      <c r="A19" s="12"/>
      <c r="B19" s="42">
        <v>541</v>
      </c>
      <c r="C19" s="19" t="s">
        <v>32</v>
      </c>
      <c r="D19" s="43">
        <v>1268916</v>
      </c>
      <c r="E19" s="43">
        <v>48761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1317677</v>
      </c>
      <c r="O19" s="44">
        <f t="shared" si="2"/>
        <v>118.25154805707619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205170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205170</v>
      </c>
      <c r="O20" s="41">
        <f t="shared" si="2"/>
        <v>18.41245625056089</v>
      </c>
      <c r="P20" s="9"/>
    </row>
    <row r="21" spans="1:119">
      <c r="A21" s="12"/>
      <c r="B21" s="42">
        <v>572</v>
      </c>
      <c r="C21" s="19" t="s">
        <v>34</v>
      </c>
      <c r="D21" s="43">
        <v>205170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205170</v>
      </c>
      <c r="O21" s="44">
        <f t="shared" si="2"/>
        <v>18.41245625056089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17102</v>
      </c>
      <c r="E22" s="29">
        <f t="shared" si="7"/>
        <v>88754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1000865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1106721</v>
      </c>
      <c r="O22" s="41">
        <f t="shared" si="2"/>
        <v>99.319842053307013</v>
      </c>
      <c r="P22" s="9"/>
    </row>
    <row r="23" spans="1:119">
      <c r="A23" s="12"/>
      <c r="B23" s="42">
        <v>581</v>
      </c>
      <c r="C23" s="19" t="s">
        <v>35</v>
      </c>
      <c r="D23" s="43">
        <v>17102</v>
      </c>
      <c r="E23" s="43">
        <v>88754</v>
      </c>
      <c r="F23" s="43">
        <v>0</v>
      </c>
      <c r="G23" s="43">
        <v>0</v>
      </c>
      <c r="H23" s="43">
        <v>0</v>
      </c>
      <c r="I23" s="43">
        <v>150000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255856</v>
      </c>
      <c r="O23" s="44">
        <f t="shared" si="2"/>
        <v>22.961141523826619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850865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850865</v>
      </c>
      <c r="O24" s="44">
        <f t="shared" si="2"/>
        <v>76.358700529480387</v>
      </c>
      <c r="P24" s="9"/>
    </row>
    <row r="25" spans="1:119" ht="16.5" thickBot="1">
      <c r="A25" s="13" t="s">
        <v>10</v>
      </c>
      <c r="B25" s="21"/>
      <c r="C25" s="20"/>
      <c r="D25" s="14">
        <f>SUM(D5,D11,D15,D18,D20,D22)</f>
        <v>7741343</v>
      </c>
      <c r="E25" s="14">
        <f t="shared" ref="E25:M25" si="8">SUM(E5,E11,E15,E18,E20,E22)</f>
        <v>627032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2893375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11261750</v>
      </c>
      <c r="O25" s="35">
        <f t="shared" si="2"/>
        <v>1010.6569146549404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44</v>
      </c>
      <c r="M27" s="163"/>
      <c r="N27" s="163"/>
      <c r="O27" s="39">
        <v>11143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1853987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1853987</v>
      </c>
      <c r="O5" s="30">
        <f t="shared" ref="O5:O25" si="2">(N5/O$27)</f>
        <v>174.92093593735257</v>
      </c>
      <c r="P5" s="6"/>
    </row>
    <row r="6" spans="1:133">
      <c r="A6" s="12"/>
      <c r="B6" s="42">
        <v>511</v>
      </c>
      <c r="C6" s="19" t="s">
        <v>19</v>
      </c>
      <c r="D6" s="43">
        <v>74842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74842</v>
      </c>
      <c r="O6" s="44">
        <f t="shared" si="2"/>
        <v>7.0612321917161998</v>
      </c>
      <c r="P6" s="9"/>
    </row>
    <row r="7" spans="1:133">
      <c r="A7" s="12"/>
      <c r="B7" s="42">
        <v>512</v>
      </c>
      <c r="C7" s="19" t="s">
        <v>20</v>
      </c>
      <c r="D7" s="43">
        <v>386844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386844</v>
      </c>
      <c r="O7" s="44">
        <f t="shared" si="2"/>
        <v>36.498160203792814</v>
      </c>
      <c r="P7" s="9"/>
    </row>
    <row r="8" spans="1:133">
      <c r="A8" s="12"/>
      <c r="B8" s="42">
        <v>513</v>
      </c>
      <c r="C8" s="19" t="s">
        <v>21</v>
      </c>
      <c r="D8" s="43">
        <v>436255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436255</v>
      </c>
      <c r="O8" s="44">
        <f t="shared" si="2"/>
        <v>41.160015095763754</v>
      </c>
      <c r="P8" s="9"/>
    </row>
    <row r="9" spans="1:133">
      <c r="A9" s="12"/>
      <c r="B9" s="42">
        <v>515</v>
      </c>
      <c r="C9" s="19" t="s">
        <v>22</v>
      </c>
      <c r="D9" s="43">
        <v>318230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318230</v>
      </c>
      <c r="O9" s="44">
        <f t="shared" si="2"/>
        <v>30.024530616095859</v>
      </c>
      <c r="P9" s="9"/>
    </row>
    <row r="10" spans="1:133">
      <c r="A10" s="12"/>
      <c r="B10" s="42">
        <v>519</v>
      </c>
      <c r="C10" s="19" t="s">
        <v>23</v>
      </c>
      <c r="D10" s="43">
        <v>637816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637816</v>
      </c>
      <c r="O10" s="44">
        <f t="shared" si="2"/>
        <v>60.176997829983961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5220469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5220469</v>
      </c>
      <c r="O11" s="41">
        <f t="shared" si="2"/>
        <v>492.54354184357015</v>
      </c>
      <c r="P11" s="10"/>
    </row>
    <row r="12" spans="1:133">
      <c r="A12" s="12"/>
      <c r="B12" s="42">
        <v>521</v>
      </c>
      <c r="C12" s="19" t="s">
        <v>25</v>
      </c>
      <c r="D12" s="43">
        <v>2388196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2388196</v>
      </c>
      <c r="O12" s="44">
        <f t="shared" si="2"/>
        <v>225.32276629870742</v>
      </c>
      <c r="P12" s="9"/>
    </row>
    <row r="13" spans="1:133">
      <c r="A13" s="12"/>
      <c r="B13" s="42">
        <v>522</v>
      </c>
      <c r="C13" s="19" t="s">
        <v>26</v>
      </c>
      <c r="D13" s="43">
        <v>2637221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2637221</v>
      </c>
      <c r="O13" s="44">
        <f t="shared" si="2"/>
        <v>248.81790734974999</v>
      </c>
      <c r="P13" s="9"/>
    </row>
    <row r="14" spans="1:133">
      <c r="A14" s="12"/>
      <c r="B14" s="42">
        <v>524</v>
      </c>
      <c r="C14" s="19" t="s">
        <v>27</v>
      </c>
      <c r="D14" s="43">
        <v>195052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195052</v>
      </c>
      <c r="O14" s="44">
        <f t="shared" si="2"/>
        <v>18.402868195112745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585595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1908955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2494550</v>
      </c>
      <c r="O15" s="41">
        <f t="shared" si="2"/>
        <v>235.35710916124162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1908955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1908955</v>
      </c>
      <c r="O16" s="44">
        <f t="shared" si="2"/>
        <v>180.10708557411076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585595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585595</v>
      </c>
      <c r="O17" s="44">
        <f t="shared" si="2"/>
        <v>55.250023587130862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1312073</v>
      </c>
      <c r="E18" s="29">
        <f t="shared" si="5"/>
        <v>36341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1348414</v>
      </c>
      <c r="O18" s="41">
        <f t="shared" si="2"/>
        <v>127.22086989338617</v>
      </c>
      <c r="P18" s="10"/>
    </row>
    <row r="19" spans="1:119">
      <c r="A19" s="12"/>
      <c r="B19" s="42">
        <v>541</v>
      </c>
      <c r="C19" s="19" t="s">
        <v>32</v>
      </c>
      <c r="D19" s="43">
        <v>1312073</v>
      </c>
      <c r="E19" s="43">
        <v>36341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1348414</v>
      </c>
      <c r="O19" s="44">
        <f t="shared" si="2"/>
        <v>127.22086989338617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347567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347567</v>
      </c>
      <c r="O20" s="41">
        <f t="shared" si="2"/>
        <v>32.792433248419663</v>
      </c>
      <c r="P20" s="9"/>
    </row>
    <row r="21" spans="1:119">
      <c r="A21" s="12"/>
      <c r="B21" s="42">
        <v>572</v>
      </c>
      <c r="C21" s="19" t="s">
        <v>34</v>
      </c>
      <c r="D21" s="43">
        <v>347567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347567</v>
      </c>
      <c r="O21" s="44">
        <f t="shared" si="2"/>
        <v>32.792433248419663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16413</v>
      </c>
      <c r="E22" s="29">
        <f t="shared" si="7"/>
        <v>108310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1005327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1130050</v>
      </c>
      <c r="O22" s="41">
        <f t="shared" si="2"/>
        <v>106.61854891970941</v>
      </c>
      <c r="P22" s="9"/>
    </row>
    <row r="23" spans="1:119">
      <c r="A23" s="12"/>
      <c r="B23" s="42">
        <v>581</v>
      </c>
      <c r="C23" s="19" t="s">
        <v>35</v>
      </c>
      <c r="D23" s="43">
        <v>16413</v>
      </c>
      <c r="E23" s="43">
        <v>108310</v>
      </c>
      <c r="F23" s="43">
        <v>0</v>
      </c>
      <c r="G23" s="43">
        <v>0</v>
      </c>
      <c r="H23" s="43">
        <v>0</v>
      </c>
      <c r="I23" s="43">
        <v>150000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274723</v>
      </c>
      <c r="O23" s="44">
        <f t="shared" si="2"/>
        <v>25.919709406547788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855327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855327</v>
      </c>
      <c r="O24" s="44">
        <f t="shared" si="2"/>
        <v>80.698839513161616</v>
      </c>
      <c r="P24" s="9"/>
    </row>
    <row r="25" spans="1:119" ht="16.5" thickBot="1">
      <c r="A25" s="13" t="s">
        <v>10</v>
      </c>
      <c r="B25" s="21"/>
      <c r="C25" s="20"/>
      <c r="D25" s="14">
        <f>SUM(D5,D11,D15,D18,D20,D22)</f>
        <v>8750509</v>
      </c>
      <c r="E25" s="14">
        <f t="shared" ref="E25:M25" si="8">SUM(E5,E11,E15,E18,E20,E22)</f>
        <v>730246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2914282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12395037</v>
      </c>
      <c r="O25" s="35">
        <f t="shared" si="2"/>
        <v>1169.4534390036797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41</v>
      </c>
      <c r="M27" s="163"/>
      <c r="N27" s="163"/>
      <c r="O27" s="39">
        <v>10599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A29:O29"/>
    <mergeCell ref="L27:N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1862749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1862749</v>
      </c>
      <c r="O5" s="30">
        <f t="shared" ref="O5:O25" si="2">(N5/O$27)</f>
        <v>182.56875428795453</v>
      </c>
      <c r="P5" s="6"/>
    </row>
    <row r="6" spans="1:133">
      <c r="A6" s="12"/>
      <c r="B6" s="42">
        <v>511</v>
      </c>
      <c r="C6" s="19" t="s">
        <v>19</v>
      </c>
      <c r="D6" s="43">
        <v>59709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59709</v>
      </c>
      <c r="O6" s="44">
        <f t="shared" si="2"/>
        <v>5.8521023228462221</v>
      </c>
      <c r="P6" s="9"/>
    </row>
    <row r="7" spans="1:133">
      <c r="A7" s="12"/>
      <c r="B7" s="42">
        <v>512</v>
      </c>
      <c r="C7" s="19" t="s">
        <v>20</v>
      </c>
      <c r="D7" s="43">
        <v>212992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212992</v>
      </c>
      <c r="O7" s="44">
        <f t="shared" si="2"/>
        <v>20.875428795452319</v>
      </c>
      <c r="P7" s="9"/>
    </row>
    <row r="8" spans="1:133">
      <c r="A8" s="12"/>
      <c r="B8" s="42">
        <v>513</v>
      </c>
      <c r="C8" s="19" t="s">
        <v>21</v>
      </c>
      <c r="D8" s="43">
        <v>471438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471438</v>
      </c>
      <c r="O8" s="44">
        <f t="shared" si="2"/>
        <v>46.205821817112614</v>
      </c>
      <c r="P8" s="9"/>
    </row>
    <row r="9" spans="1:133">
      <c r="A9" s="12"/>
      <c r="B9" s="42">
        <v>515</v>
      </c>
      <c r="C9" s="19" t="s">
        <v>22</v>
      </c>
      <c r="D9" s="43">
        <v>446720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446720</v>
      </c>
      <c r="O9" s="44">
        <f t="shared" si="2"/>
        <v>43.783201019308045</v>
      </c>
      <c r="P9" s="9"/>
    </row>
    <row r="10" spans="1:133">
      <c r="A10" s="12"/>
      <c r="B10" s="42">
        <v>519</v>
      </c>
      <c r="C10" s="19" t="s">
        <v>23</v>
      </c>
      <c r="D10" s="43">
        <v>671890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671890</v>
      </c>
      <c r="O10" s="44">
        <f t="shared" si="2"/>
        <v>65.852200333235317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3869873</v>
      </c>
      <c r="E11" s="29">
        <f t="shared" si="3"/>
        <v>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3869880</v>
      </c>
      <c r="O11" s="41">
        <f t="shared" si="2"/>
        <v>379.28844457512497</v>
      </c>
      <c r="P11" s="10"/>
    </row>
    <row r="12" spans="1:133">
      <c r="A12" s="12"/>
      <c r="B12" s="42">
        <v>521</v>
      </c>
      <c r="C12" s="19" t="s">
        <v>25</v>
      </c>
      <c r="D12" s="43">
        <v>2149045</v>
      </c>
      <c r="E12" s="43">
        <v>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2149052</v>
      </c>
      <c r="O12" s="44">
        <f t="shared" si="2"/>
        <v>210.6294227188082</v>
      </c>
      <c r="P12" s="9"/>
    </row>
    <row r="13" spans="1:133">
      <c r="A13" s="12"/>
      <c r="B13" s="42">
        <v>522</v>
      </c>
      <c r="C13" s="19" t="s">
        <v>26</v>
      </c>
      <c r="D13" s="43">
        <v>1540773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1540773</v>
      </c>
      <c r="O13" s="44">
        <f t="shared" si="2"/>
        <v>151.01176124669215</v>
      </c>
      <c r="P13" s="9"/>
    </row>
    <row r="14" spans="1:133">
      <c r="A14" s="12"/>
      <c r="B14" s="42">
        <v>524</v>
      </c>
      <c r="C14" s="19" t="s">
        <v>27</v>
      </c>
      <c r="D14" s="43">
        <v>180055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180055</v>
      </c>
      <c r="O14" s="44">
        <f t="shared" si="2"/>
        <v>17.64726060962462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582553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1846651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2429204</v>
      </c>
      <c r="O15" s="41">
        <f t="shared" si="2"/>
        <v>238.0872292463001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1846651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1846651</v>
      </c>
      <c r="O16" s="44">
        <f t="shared" si="2"/>
        <v>180.99098304420269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582553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582553</v>
      </c>
      <c r="O17" s="44">
        <f t="shared" si="2"/>
        <v>57.096246202097426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1128445</v>
      </c>
      <c r="E18" s="29">
        <f t="shared" si="5"/>
        <v>534179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1662624</v>
      </c>
      <c r="O18" s="41">
        <f t="shared" si="2"/>
        <v>162.95442516906792</v>
      </c>
      <c r="P18" s="10"/>
    </row>
    <row r="19" spans="1:119">
      <c r="A19" s="12"/>
      <c r="B19" s="42">
        <v>541</v>
      </c>
      <c r="C19" s="19" t="s">
        <v>32</v>
      </c>
      <c r="D19" s="43">
        <v>1128445</v>
      </c>
      <c r="E19" s="43">
        <v>534179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1662624</v>
      </c>
      <c r="O19" s="44">
        <f t="shared" si="2"/>
        <v>162.95442516906792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305008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305008</v>
      </c>
      <c r="O20" s="41">
        <f t="shared" si="2"/>
        <v>29.893952758992452</v>
      </c>
      <c r="P20" s="9"/>
    </row>
    <row r="21" spans="1:119">
      <c r="A21" s="12"/>
      <c r="B21" s="42">
        <v>572</v>
      </c>
      <c r="C21" s="19" t="s">
        <v>34</v>
      </c>
      <c r="D21" s="43">
        <v>305008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305008</v>
      </c>
      <c r="O21" s="44">
        <f t="shared" si="2"/>
        <v>29.893952758992452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39238</v>
      </c>
      <c r="E22" s="29">
        <f t="shared" si="7"/>
        <v>159636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982502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1181376</v>
      </c>
      <c r="O22" s="41">
        <f t="shared" si="2"/>
        <v>115.78712143487209</v>
      </c>
      <c r="P22" s="9"/>
    </row>
    <row r="23" spans="1:119">
      <c r="A23" s="12"/>
      <c r="B23" s="42">
        <v>581</v>
      </c>
      <c r="C23" s="19" t="s">
        <v>35</v>
      </c>
      <c r="D23" s="43">
        <v>39238</v>
      </c>
      <c r="E23" s="43">
        <v>159636</v>
      </c>
      <c r="F23" s="43">
        <v>0</v>
      </c>
      <c r="G23" s="43">
        <v>0</v>
      </c>
      <c r="H23" s="43">
        <v>0</v>
      </c>
      <c r="I23" s="43">
        <v>150000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348874</v>
      </c>
      <c r="O23" s="44">
        <f t="shared" si="2"/>
        <v>34.193276487307656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832502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832502</v>
      </c>
      <c r="O24" s="44">
        <f t="shared" si="2"/>
        <v>81.593844947564435</v>
      </c>
      <c r="P24" s="9"/>
    </row>
    <row r="25" spans="1:119" ht="16.5" thickBot="1">
      <c r="A25" s="13" t="s">
        <v>10</v>
      </c>
      <c r="B25" s="21"/>
      <c r="C25" s="20"/>
      <c r="D25" s="14">
        <f>SUM(D5,D11,D15,D18,D20,D22)</f>
        <v>7205313</v>
      </c>
      <c r="E25" s="14">
        <f t="shared" ref="E25:M25" si="8">SUM(E5,E11,E15,E18,E20,E22)</f>
        <v>1276375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2829153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11310841</v>
      </c>
      <c r="O25" s="35">
        <f t="shared" si="2"/>
        <v>1108.579927472312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38</v>
      </c>
      <c r="M27" s="163"/>
      <c r="N27" s="163"/>
      <c r="O27" s="39">
        <v>10203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3245358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3245358</v>
      </c>
      <c r="O5" s="30">
        <f t="shared" ref="O5:O25" si="2">(N5/O$27)</f>
        <v>339.61469233989118</v>
      </c>
      <c r="P5" s="6"/>
    </row>
    <row r="6" spans="1:133">
      <c r="A6" s="12"/>
      <c r="B6" s="42">
        <v>511</v>
      </c>
      <c r="C6" s="19" t="s">
        <v>19</v>
      </c>
      <c r="D6" s="43">
        <v>81486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81486</v>
      </c>
      <c r="O6" s="44">
        <f t="shared" si="2"/>
        <v>8.5272080368354963</v>
      </c>
      <c r="P6" s="9"/>
    </row>
    <row r="7" spans="1:133">
      <c r="A7" s="12"/>
      <c r="B7" s="42">
        <v>512</v>
      </c>
      <c r="C7" s="19" t="s">
        <v>20</v>
      </c>
      <c r="D7" s="43">
        <v>780252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780252</v>
      </c>
      <c r="O7" s="44">
        <f t="shared" si="2"/>
        <v>81.650481372959391</v>
      </c>
      <c r="P7" s="9"/>
    </row>
    <row r="8" spans="1:133">
      <c r="A8" s="12"/>
      <c r="B8" s="42">
        <v>513</v>
      </c>
      <c r="C8" s="19" t="s">
        <v>21</v>
      </c>
      <c r="D8" s="43">
        <v>441270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441270</v>
      </c>
      <c r="O8" s="44">
        <f t="shared" si="2"/>
        <v>46.177270824612812</v>
      </c>
      <c r="P8" s="9"/>
    </row>
    <row r="9" spans="1:133">
      <c r="A9" s="12"/>
      <c r="B9" s="42">
        <v>515</v>
      </c>
      <c r="C9" s="19" t="s">
        <v>22</v>
      </c>
      <c r="D9" s="43">
        <v>392142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392142</v>
      </c>
      <c r="O9" s="44">
        <f t="shared" si="2"/>
        <v>41.036207618250316</v>
      </c>
      <c r="P9" s="9"/>
    </row>
    <row r="10" spans="1:133">
      <c r="A10" s="12"/>
      <c r="B10" s="42">
        <v>519</v>
      </c>
      <c r="C10" s="19" t="s">
        <v>23</v>
      </c>
      <c r="D10" s="43">
        <v>1550208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1550208</v>
      </c>
      <c r="O10" s="44">
        <f t="shared" si="2"/>
        <v>162.22352448723316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3969372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3969372</v>
      </c>
      <c r="O11" s="41">
        <f t="shared" si="2"/>
        <v>415.38007534533278</v>
      </c>
      <c r="P11" s="10"/>
    </row>
    <row r="12" spans="1:133">
      <c r="A12" s="12"/>
      <c r="B12" s="42">
        <v>521</v>
      </c>
      <c r="C12" s="19" t="s">
        <v>25</v>
      </c>
      <c r="D12" s="43">
        <v>2163853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2163853</v>
      </c>
      <c r="O12" s="44">
        <f t="shared" si="2"/>
        <v>226.43920050230221</v>
      </c>
      <c r="P12" s="9"/>
    </row>
    <row r="13" spans="1:133">
      <c r="A13" s="12"/>
      <c r="B13" s="42">
        <v>522</v>
      </c>
      <c r="C13" s="19" t="s">
        <v>26</v>
      </c>
      <c r="D13" s="43">
        <v>1388411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1388411</v>
      </c>
      <c r="O13" s="44">
        <f t="shared" si="2"/>
        <v>145.29206781079949</v>
      </c>
      <c r="P13" s="9"/>
    </row>
    <row r="14" spans="1:133">
      <c r="A14" s="12"/>
      <c r="B14" s="42">
        <v>524</v>
      </c>
      <c r="C14" s="19" t="s">
        <v>27</v>
      </c>
      <c r="D14" s="43">
        <v>417108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417108</v>
      </c>
      <c r="O14" s="44">
        <f t="shared" si="2"/>
        <v>43.648807032231062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584617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1770135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2354752</v>
      </c>
      <c r="O15" s="41">
        <f t="shared" si="2"/>
        <v>246.41607367099203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1770135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1770135</v>
      </c>
      <c r="O16" s="44">
        <f t="shared" si="2"/>
        <v>185.23807032231059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584617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584617</v>
      </c>
      <c r="O17" s="44">
        <f t="shared" si="2"/>
        <v>61.178003348681457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1363650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1363650</v>
      </c>
      <c r="O18" s="41">
        <f t="shared" si="2"/>
        <v>142.7009208874006</v>
      </c>
      <c r="P18" s="10"/>
    </row>
    <row r="19" spans="1:119">
      <c r="A19" s="12"/>
      <c r="B19" s="42">
        <v>541</v>
      </c>
      <c r="C19" s="19" t="s">
        <v>32</v>
      </c>
      <c r="D19" s="43">
        <v>1363650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1363650</v>
      </c>
      <c r="O19" s="44">
        <f t="shared" si="2"/>
        <v>142.7009208874006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447811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447811</v>
      </c>
      <c r="O20" s="41">
        <f t="shared" si="2"/>
        <v>46.861762243616575</v>
      </c>
      <c r="P20" s="9"/>
    </row>
    <row r="21" spans="1:119">
      <c r="A21" s="12"/>
      <c r="B21" s="42">
        <v>572</v>
      </c>
      <c r="C21" s="19" t="s">
        <v>34</v>
      </c>
      <c r="D21" s="43">
        <v>447811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447811</v>
      </c>
      <c r="O21" s="44">
        <f t="shared" si="2"/>
        <v>46.861762243616575</v>
      </c>
      <c r="P21" s="9"/>
    </row>
    <row r="22" spans="1:119" ht="15.75">
      <c r="A22" s="26" t="s">
        <v>37</v>
      </c>
      <c r="B22" s="27"/>
      <c r="C22" s="28"/>
      <c r="D22" s="29">
        <f t="shared" ref="D22:M22" si="7">SUM(D23:D24)</f>
        <v>25000</v>
      </c>
      <c r="E22" s="29">
        <f t="shared" si="7"/>
        <v>535060</v>
      </c>
      <c r="F22" s="29">
        <f t="shared" si="7"/>
        <v>408297</v>
      </c>
      <c r="G22" s="29">
        <f t="shared" si="7"/>
        <v>0</v>
      </c>
      <c r="H22" s="29">
        <f t="shared" si="7"/>
        <v>0</v>
      </c>
      <c r="I22" s="29">
        <f t="shared" si="7"/>
        <v>877961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1846318</v>
      </c>
      <c r="O22" s="41">
        <f t="shared" si="2"/>
        <v>193.2103390539975</v>
      </c>
      <c r="P22" s="9"/>
    </row>
    <row r="23" spans="1:119">
      <c r="A23" s="12"/>
      <c r="B23" s="42">
        <v>581</v>
      </c>
      <c r="C23" s="19" t="s">
        <v>35</v>
      </c>
      <c r="D23" s="43">
        <v>25000</v>
      </c>
      <c r="E23" s="43">
        <v>535060</v>
      </c>
      <c r="F23" s="43">
        <v>408297</v>
      </c>
      <c r="G23" s="43">
        <v>0</v>
      </c>
      <c r="H23" s="43">
        <v>0</v>
      </c>
      <c r="I23" s="43">
        <v>140000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1108357</v>
      </c>
      <c r="O23" s="44">
        <f t="shared" si="2"/>
        <v>115.98545416492256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737961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737961</v>
      </c>
      <c r="O24" s="44">
        <f t="shared" si="2"/>
        <v>77.224884889074929</v>
      </c>
      <c r="P24" s="9"/>
    </row>
    <row r="25" spans="1:119" ht="16.5" thickBot="1">
      <c r="A25" s="13" t="s">
        <v>10</v>
      </c>
      <c r="B25" s="21"/>
      <c r="C25" s="20"/>
      <c r="D25" s="14">
        <f>SUM(D5,D11,D15,D18,D20,D22)</f>
        <v>9051191</v>
      </c>
      <c r="E25" s="14">
        <f t="shared" ref="E25:M25" si="8">SUM(E5,E11,E15,E18,E20,E22)</f>
        <v>1119677</v>
      </c>
      <c r="F25" s="14">
        <f t="shared" si="8"/>
        <v>408297</v>
      </c>
      <c r="G25" s="14">
        <f t="shared" si="8"/>
        <v>0</v>
      </c>
      <c r="H25" s="14">
        <f t="shared" si="8"/>
        <v>0</v>
      </c>
      <c r="I25" s="14">
        <f t="shared" si="8"/>
        <v>2648096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13227261</v>
      </c>
      <c r="O25" s="35">
        <f t="shared" si="2"/>
        <v>1384.1838635412307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48</v>
      </c>
      <c r="M27" s="163"/>
      <c r="N27" s="163"/>
      <c r="O27" s="39">
        <v>9556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4917391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4917391</v>
      </c>
      <c r="O5" s="30">
        <f t="shared" ref="O5:O24" si="2">(N5/O$26)</f>
        <v>511.32276177602165</v>
      </c>
      <c r="P5" s="6"/>
    </row>
    <row r="6" spans="1:133">
      <c r="A6" s="12"/>
      <c r="B6" s="42">
        <v>511</v>
      </c>
      <c r="C6" s="19" t="s">
        <v>19</v>
      </c>
      <c r="D6" s="43">
        <v>192791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192791</v>
      </c>
      <c r="O6" s="44">
        <f t="shared" si="2"/>
        <v>20.046896121451596</v>
      </c>
      <c r="P6" s="9"/>
    </row>
    <row r="7" spans="1:133">
      <c r="A7" s="12"/>
      <c r="B7" s="42">
        <v>512</v>
      </c>
      <c r="C7" s="19" t="s">
        <v>20</v>
      </c>
      <c r="D7" s="43">
        <v>389879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389879</v>
      </c>
      <c r="O7" s="44">
        <f t="shared" si="2"/>
        <v>40.54060517833004</v>
      </c>
      <c r="P7" s="9"/>
    </row>
    <row r="8" spans="1:133">
      <c r="A8" s="12"/>
      <c r="B8" s="42">
        <v>513</v>
      </c>
      <c r="C8" s="19" t="s">
        <v>21</v>
      </c>
      <c r="D8" s="43">
        <v>403621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403621</v>
      </c>
      <c r="O8" s="44">
        <f t="shared" si="2"/>
        <v>41.969533118436104</v>
      </c>
      <c r="P8" s="9"/>
    </row>
    <row r="9" spans="1:133">
      <c r="A9" s="12"/>
      <c r="B9" s="42">
        <v>515</v>
      </c>
      <c r="C9" s="19" t="s">
        <v>22</v>
      </c>
      <c r="D9" s="43">
        <v>383472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383472</v>
      </c>
      <c r="O9" s="44">
        <f t="shared" si="2"/>
        <v>39.874389102630758</v>
      </c>
      <c r="P9" s="9"/>
    </row>
    <row r="10" spans="1:133">
      <c r="A10" s="12"/>
      <c r="B10" s="42">
        <v>519</v>
      </c>
      <c r="C10" s="19" t="s">
        <v>23</v>
      </c>
      <c r="D10" s="43">
        <v>3547628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3547628</v>
      </c>
      <c r="O10" s="44">
        <f t="shared" si="2"/>
        <v>368.89133825517314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3994224</v>
      </c>
      <c r="E11" s="29">
        <f t="shared" si="3"/>
        <v>13566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4007790</v>
      </c>
      <c r="O11" s="41">
        <f t="shared" si="2"/>
        <v>416.74014765519394</v>
      </c>
      <c r="P11" s="10"/>
    </row>
    <row r="12" spans="1:133">
      <c r="A12" s="12"/>
      <c r="B12" s="42">
        <v>521</v>
      </c>
      <c r="C12" s="19" t="s">
        <v>25</v>
      </c>
      <c r="D12" s="43">
        <v>1911445</v>
      </c>
      <c r="E12" s="43">
        <v>13566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1925011</v>
      </c>
      <c r="O12" s="44">
        <f t="shared" si="2"/>
        <v>200.16751585733596</v>
      </c>
      <c r="P12" s="9"/>
    </row>
    <row r="13" spans="1:133">
      <c r="A13" s="12"/>
      <c r="B13" s="42">
        <v>522</v>
      </c>
      <c r="C13" s="19" t="s">
        <v>26</v>
      </c>
      <c r="D13" s="43">
        <v>1446514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1446514</v>
      </c>
      <c r="O13" s="44">
        <f t="shared" si="2"/>
        <v>150.41218675262556</v>
      </c>
      <c r="P13" s="9"/>
    </row>
    <row r="14" spans="1:133">
      <c r="A14" s="12"/>
      <c r="B14" s="42">
        <v>524</v>
      </c>
      <c r="C14" s="19" t="s">
        <v>27</v>
      </c>
      <c r="D14" s="43">
        <v>636265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636265</v>
      </c>
      <c r="O14" s="44">
        <f t="shared" si="2"/>
        <v>66.160445045232407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1621115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1621115</v>
      </c>
      <c r="O15" s="41">
        <f t="shared" si="2"/>
        <v>168.56764063637308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1621115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1621115</v>
      </c>
      <c r="O16" s="44">
        <f t="shared" si="2"/>
        <v>168.56764063637308</v>
      </c>
      <c r="P16" s="9"/>
    </row>
    <row r="17" spans="1:119" ht="15.75">
      <c r="A17" s="26" t="s">
        <v>31</v>
      </c>
      <c r="B17" s="27"/>
      <c r="C17" s="28"/>
      <c r="D17" s="29">
        <f t="shared" ref="D17:M17" si="5">SUM(D18:D18)</f>
        <v>1218463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1218463</v>
      </c>
      <c r="O17" s="41">
        <f t="shared" si="2"/>
        <v>126.69886659041281</v>
      </c>
      <c r="P17" s="10"/>
    </row>
    <row r="18" spans="1:119">
      <c r="A18" s="12"/>
      <c r="B18" s="42">
        <v>541</v>
      </c>
      <c r="C18" s="19" t="s">
        <v>32</v>
      </c>
      <c r="D18" s="43">
        <v>1218463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1218463</v>
      </c>
      <c r="O18" s="44">
        <f t="shared" si="2"/>
        <v>126.69886659041281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326902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326902</v>
      </c>
      <c r="O19" s="41">
        <f t="shared" si="2"/>
        <v>33.992097327648956</v>
      </c>
      <c r="P19" s="9"/>
    </row>
    <row r="20" spans="1:119">
      <c r="A20" s="12"/>
      <c r="B20" s="42">
        <v>572</v>
      </c>
      <c r="C20" s="19" t="s">
        <v>34</v>
      </c>
      <c r="D20" s="43">
        <v>326902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326902</v>
      </c>
      <c r="O20" s="44">
        <f t="shared" si="2"/>
        <v>33.992097327648956</v>
      </c>
      <c r="P20" s="9"/>
    </row>
    <row r="21" spans="1:119" ht="15.75">
      <c r="A21" s="26" t="s">
        <v>37</v>
      </c>
      <c r="B21" s="27"/>
      <c r="C21" s="28"/>
      <c r="D21" s="29">
        <f t="shared" ref="D21:M21" si="7">SUM(D22:D23)</f>
        <v>0</v>
      </c>
      <c r="E21" s="29">
        <f t="shared" si="7"/>
        <v>138686</v>
      </c>
      <c r="F21" s="29">
        <f t="shared" si="7"/>
        <v>950091</v>
      </c>
      <c r="G21" s="29">
        <f t="shared" si="7"/>
        <v>0</v>
      </c>
      <c r="H21" s="29">
        <f t="shared" si="7"/>
        <v>0</v>
      </c>
      <c r="I21" s="29">
        <f t="shared" si="7"/>
        <v>808568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1897345</v>
      </c>
      <c r="O21" s="41">
        <f t="shared" si="2"/>
        <v>197.2907351564937</v>
      </c>
      <c r="P21" s="9"/>
    </row>
    <row r="22" spans="1:119">
      <c r="A22" s="12"/>
      <c r="B22" s="42">
        <v>581</v>
      </c>
      <c r="C22" s="19" t="s">
        <v>35</v>
      </c>
      <c r="D22" s="43">
        <v>0</v>
      </c>
      <c r="E22" s="43">
        <v>138686</v>
      </c>
      <c r="F22" s="43">
        <v>895000</v>
      </c>
      <c r="G22" s="43">
        <v>0</v>
      </c>
      <c r="H22" s="43">
        <v>0</v>
      </c>
      <c r="I22" s="43">
        <v>135000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1168686</v>
      </c>
      <c r="O22" s="44">
        <f t="shared" si="2"/>
        <v>121.52292814807113</v>
      </c>
      <c r="P22" s="9"/>
    </row>
    <row r="23" spans="1:119" ht="15.75" thickBot="1">
      <c r="A23" s="12"/>
      <c r="B23" s="42">
        <v>590</v>
      </c>
      <c r="C23" s="19" t="s">
        <v>36</v>
      </c>
      <c r="D23" s="43">
        <v>0</v>
      </c>
      <c r="E23" s="43">
        <v>0</v>
      </c>
      <c r="F23" s="43">
        <v>55091</v>
      </c>
      <c r="G23" s="43">
        <v>0</v>
      </c>
      <c r="H23" s="43">
        <v>0</v>
      </c>
      <c r="I23" s="43">
        <v>673568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728659</v>
      </c>
      <c r="O23" s="44">
        <f t="shared" si="2"/>
        <v>75.767807008422579</v>
      </c>
      <c r="P23" s="9"/>
    </row>
    <row r="24" spans="1:119" ht="16.5" thickBot="1">
      <c r="A24" s="13" t="s">
        <v>10</v>
      </c>
      <c r="B24" s="21"/>
      <c r="C24" s="20"/>
      <c r="D24" s="14">
        <f>SUM(D5,D11,D15,D17,D19,D21)</f>
        <v>10456980</v>
      </c>
      <c r="E24" s="14">
        <f t="shared" ref="E24:M24" si="8">SUM(E5,E11,E15,E17,E19,E21)</f>
        <v>152252</v>
      </c>
      <c r="F24" s="14">
        <f t="shared" si="8"/>
        <v>950091</v>
      </c>
      <c r="G24" s="14">
        <f t="shared" si="8"/>
        <v>0</v>
      </c>
      <c r="H24" s="14">
        <f t="shared" si="8"/>
        <v>0</v>
      </c>
      <c r="I24" s="14">
        <f t="shared" si="8"/>
        <v>2429683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13989006</v>
      </c>
      <c r="O24" s="35">
        <f t="shared" si="2"/>
        <v>1454.612249142144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3" t="s">
        <v>61</v>
      </c>
      <c r="M26" s="163"/>
      <c r="N26" s="163"/>
      <c r="O26" s="39">
        <v>9617</v>
      </c>
    </row>
    <row r="27" spans="1:119">
      <c r="A27" s="164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  <row r="28" spans="1:119" ht="15.75" customHeight="1" thickBot="1">
      <c r="A28" s="165" t="s">
        <v>42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5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79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2985190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2985190</v>
      </c>
      <c r="P5" s="30">
        <f t="shared" ref="P5:P29" si="1">(O5/P$31)</f>
        <v>214.79277593898402</v>
      </c>
      <c r="Q5" s="6"/>
    </row>
    <row r="6" spans="1:134">
      <c r="A6" s="12"/>
      <c r="B6" s="42">
        <v>511</v>
      </c>
      <c r="C6" s="19" t="s">
        <v>19</v>
      </c>
      <c r="D6" s="43">
        <v>213104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213104</v>
      </c>
      <c r="P6" s="44">
        <f t="shared" si="1"/>
        <v>15.333429270398618</v>
      </c>
      <c r="Q6" s="9"/>
    </row>
    <row r="7" spans="1:134">
      <c r="A7" s="12"/>
      <c r="B7" s="42">
        <v>512</v>
      </c>
      <c r="C7" s="19" t="s">
        <v>20</v>
      </c>
      <c r="D7" s="43">
        <v>958248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958248</v>
      </c>
      <c r="P7" s="44">
        <f t="shared" si="1"/>
        <v>68.948625701539797</v>
      </c>
      <c r="Q7" s="9"/>
    </row>
    <row r="8" spans="1:134">
      <c r="A8" s="12"/>
      <c r="B8" s="42">
        <v>513</v>
      </c>
      <c r="C8" s="19" t="s">
        <v>21</v>
      </c>
      <c r="D8" s="43">
        <v>465064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465064</v>
      </c>
      <c r="P8" s="44">
        <f t="shared" si="1"/>
        <v>33.462656497337747</v>
      </c>
      <c r="Q8" s="9"/>
    </row>
    <row r="9" spans="1:134">
      <c r="A9" s="12"/>
      <c r="B9" s="42">
        <v>515</v>
      </c>
      <c r="C9" s="19" t="s">
        <v>22</v>
      </c>
      <c r="D9" s="43">
        <v>601522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601522</v>
      </c>
      <c r="P9" s="44">
        <f t="shared" si="1"/>
        <v>43.281191538350839</v>
      </c>
      <c r="Q9" s="9"/>
    </row>
    <row r="10" spans="1:134">
      <c r="A10" s="12"/>
      <c r="B10" s="42">
        <v>519</v>
      </c>
      <c r="C10" s="19" t="s">
        <v>23</v>
      </c>
      <c r="D10" s="43">
        <v>747252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747252</v>
      </c>
      <c r="P10" s="44">
        <f t="shared" si="1"/>
        <v>53.766872931357028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10432933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10432933</v>
      </c>
      <c r="P11" s="41">
        <f t="shared" si="1"/>
        <v>750.67873075262628</v>
      </c>
      <c r="Q11" s="10"/>
    </row>
    <row r="12" spans="1:134">
      <c r="A12" s="12"/>
      <c r="B12" s="42">
        <v>521</v>
      </c>
      <c r="C12" s="19" t="s">
        <v>25</v>
      </c>
      <c r="D12" s="43">
        <v>3587446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3587446</v>
      </c>
      <c r="P12" s="44">
        <f t="shared" si="1"/>
        <v>258.12678083177434</v>
      </c>
      <c r="Q12" s="9"/>
    </row>
    <row r="13" spans="1:134">
      <c r="A13" s="12"/>
      <c r="B13" s="42">
        <v>522</v>
      </c>
      <c r="C13" s="19" t="s">
        <v>26</v>
      </c>
      <c r="D13" s="43">
        <v>5857749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4">SUM(D13:N13)</f>
        <v>5857749</v>
      </c>
      <c r="P13" s="44">
        <f t="shared" si="1"/>
        <v>421.48143617786729</v>
      </c>
      <c r="Q13" s="9"/>
    </row>
    <row r="14" spans="1:134">
      <c r="A14" s="12"/>
      <c r="B14" s="42">
        <v>524</v>
      </c>
      <c r="C14" s="19" t="s">
        <v>27</v>
      </c>
      <c r="D14" s="43">
        <v>929931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929931</v>
      </c>
      <c r="P14" s="44">
        <f t="shared" si="1"/>
        <v>66.911138293279606</v>
      </c>
      <c r="Q14" s="9"/>
    </row>
    <row r="15" spans="1:134">
      <c r="A15" s="12"/>
      <c r="B15" s="42">
        <v>525</v>
      </c>
      <c r="C15" s="19" t="s">
        <v>68</v>
      </c>
      <c r="D15" s="43">
        <v>57807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57807</v>
      </c>
      <c r="P15" s="44">
        <f t="shared" si="1"/>
        <v>4.159375449704994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SUM(D17:D20)</f>
        <v>0</v>
      </c>
      <c r="E16" s="29">
        <f t="shared" si="5"/>
        <v>378912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6972749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7351661</v>
      </c>
      <c r="P16" s="41">
        <f t="shared" si="1"/>
        <v>528.97258598359474</v>
      </c>
      <c r="Q16" s="10"/>
    </row>
    <row r="17" spans="1:120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4692518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6" si="6">SUM(D17:N17)</f>
        <v>4692518</v>
      </c>
      <c r="P17" s="44">
        <f t="shared" si="1"/>
        <v>337.63980428838681</v>
      </c>
      <c r="Q17" s="9"/>
    </row>
    <row r="18" spans="1:120">
      <c r="A18" s="12"/>
      <c r="B18" s="42">
        <v>534</v>
      </c>
      <c r="C18" s="19" t="s">
        <v>30</v>
      </c>
      <c r="D18" s="43">
        <v>0</v>
      </c>
      <c r="E18" s="43">
        <v>378912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378912</v>
      </c>
      <c r="P18" s="44">
        <f t="shared" si="1"/>
        <v>27.263778961001584</v>
      </c>
      <c r="Q18" s="9"/>
    </row>
    <row r="19" spans="1:120">
      <c r="A19" s="12"/>
      <c r="B19" s="42">
        <v>535</v>
      </c>
      <c r="C19" s="19" t="s">
        <v>86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1616225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1616225</v>
      </c>
      <c r="P19" s="44">
        <f t="shared" si="1"/>
        <v>116.29191250539645</v>
      </c>
      <c r="Q19" s="9"/>
    </row>
    <row r="20" spans="1:120">
      <c r="A20" s="12"/>
      <c r="B20" s="42">
        <v>538</v>
      </c>
      <c r="C20" s="19" t="s">
        <v>82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664006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664006</v>
      </c>
      <c r="P20" s="44">
        <f t="shared" si="1"/>
        <v>47.777090228809904</v>
      </c>
      <c r="Q20" s="9"/>
    </row>
    <row r="21" spans="1:120" ht="15.75">
      <c r="A21" s="26" t="s">
        <v>31</v>
      </c>
      <c r="B21" s="27"/>
      <c r="C21" s="28"/>
      <c r="D21" s="29">
        <f t="shared" ref="D21:N21" si="7">SUM(D22:D22)</f>
        <v>2174622</v>
      </c>
      <c r="E21" s="29">
        <f t="shared" si="7"/>
        <v>12063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6"/>
        <v>2186685</v>
      </c>
      <c r="P21" s="41">
        <f t="shared" si="1"/>
        <v>157.33810620233126</v>
      </c>
      <c r="Q21" s="10"/>
    </row>
    <row r="22" spans="1:120">
      <c r="A22" s="12"/>
      <c r="B22" s="42">
        <v>541</v>
      </c>
      <c r="C22" s="19" t="s">
        <v>32</v>
      </c>
      <c r="D22" s="43">
        <v>2174622</v>
      </c>
      <c r="E22" s="43">
        <v>12063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2186685</v>
      </c>
      <c r="P22" s="44">
        <f t="shared" si="1"/>
        <v>157.33810620233126</v>
      </c>
      <c r="Q22" s="9"/>
    </row>
    <row r="23" spans="1:120" ht="15.75">
      <c r="A23" s="26" t="s">
        <v>69</v>
      </c>
      <c r="B23" s="27"/>
      <c r="C23" s="28"/>
      <c r="D23" s="29">
        <f t="shared" ref="D23:N23" si="8">SUM(D24:D24)</f>
        <v>0</v>
      </c>
      <c r="E23" s="29">
        <f t="shared" si="8"/>
        <v>250355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0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8"/>
        <v>0</v>
      </c>
      <c r="O23" s="29">
        <f t="shared" si="6"/>
        <v>250355</v>
      </c>
      <c r="P23" s="41">
        <f t="shared" si="1"/>
        <v>18.0137429846021</v>
      </c>
      <c r="Q23" s="10"/>
    </row>
    <row r="24" spans="1:120">
      <c r="A24" s="90"/>
      <c r="B24" s="91">
        <v>552</v>
      </c>
      <c r="C24" s="92" t="s">
        <v>70</v>
      </c>
      <c r="D24" s="43">
        <v>0</v>
      </c>
      <c r="E24" s="43">
        <v>250355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250355</v>
      </c>
      <c r="P24" s="44">
        <f t="shared" si="1"/>
        <v>18.0137429846021</v>
      </c>
      <c r="Q24" s="9"/>
    </row>
    <row r="25" spans="1:120" ht="15.75">
      <c r="A25" s="26" t="s">
        <v>33</v>
      </c>
      <c r="B25" s="27"/>
      <c r="C25" s="28"/>
      <c r="D25" s="29">
        <f t="shared" ref="D25:N25" si="9">SUM(D26:D26)</f>
        <v>800347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800347</v>
      </c>
      <c r="P25" s="41">
        <f t="shared" si="1"/>
        <v>57.587206792344219</v>
      </c>
      <c r="Q25" s="9"/>
    </row>
    <row r="26" spans="1:120">
      <c r="A26" s="12"/>
      <c r="B26" s="42">
        <v>572</v>
      </c>
      <c r="C26" s="19" t="s">
        <v>34</v>
      </c>
      <c r="D26" s="43">
        <v>800347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800347</v>
      </c>
      <c r="P26" s="44">
        <f t="shared" si="1"/>
        <v>57.587206792344219</v>
      </c>
      <c r="Q26" s="9"/>
    </row>
    <row r="27" spans="1:120" ht="15.75">
      <c r="A27" s="26" t="s">
        <v>37</v>
      </c>
      <c r="B27" s="27"/>
      <c r="C27" s="28"/>
      <c r="D27" s="29">
        <f t="shared" ref="D27:N27" si="10">SUM(D28:D28)</f>
        <v>426760</v>
      </c>
      <c r="E27" s="29">
        <f t="shared" si="10"/>
        <v>45743</v>
      </c>
      <c r="F27" s="29">
        <f t="shared" si="10"/>
        <v>0</v>
      </c>
      <c r="G27" s="29">
        <f t="shared" si="10"/>
        <v>0</v>
      </c>
      <c r="H27" s="29">
        <f t="shared" si="10"/>
        <v>0</v>
      </c>
      <c r="I27" s="29">
        <f t="shared" si="10"/>
        <v>305588.76</v>
      </c>
      <c r="J27" s="29">
        <f t="shared" si="10"/>
        <v>0</v>
      </c>
      <c r="K27" s="29">
        <f t="shared" si="10"/>
        <v>0</v>
      </c>
      <c r="L27" s="29">
        <f t="shared" si="10"/>
        <v>0</v>
      </c>
      <c r="M27" s="29">
        <f t="shared" si="10"/>
        <v>0</v>
      </c>
      <c r="N27" s="29">
        <f t="shared" si="10"/>
        <v>0</v>
      </c>
      <c r="O27" s="29">
        <f>SUM(D27:N27)</f>
        <v>778091.76</v>
      </c>
      <c r="P27" s="41">
        <f t="shared" si="1"/>
        <v>55.985879982731326</v>
      </c>
      <c r="Q27" s="9"/>
    </row>
    <row r="28" spans="1:120" ht="15.75" thickBot="1">
      <c r="A28" s="12"/>
      <c r="B28" s="42">
        <v>581</v>
      </c>
      <c r="C28" s="19" t="s">
        <v>83</v>
      </c>
      <c r="D28" s="43">
        <v>426760</v>
      </c>
      <c r="E28" s="43">
        <v>45743</v>
      </c>
      <c r="F28" s="43">
        <v>0</v>
      </c>
      <c r="G28" s="43">
        <v>0</v>
      </c>
      <c r="H28" s="43">
        <v>0</v>
      </c>
      <c r="I28" s="43">
        <v>305588.76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>SUM(D28:N28)</f>
        <v>778091.76</v>
      </c>
      <c r="P28" s="44">
        <f t="shared" si="1"/>
        <v>55.985879982731326</v>
      </c>
      <c r="Q28" s="9"/>
    </row>
    <row r="29" spans="1:120" ht="16.5" thickBot="1">
      <c r="A29" s="13" t="s">
        <v>10</v>
      </c>
      <c r="B29" s="21"/>
      <c r="C29" s="20"/>
      <c r="D29" s="14">
        <f>SUM(D5,D11,D16,D21,D23,D25,D27)</f>
        <v>16819852</v>
      </c>
      <c r="E29" s="14">
        <f t="shared" ref="E29:N29" si="11">SUM(E5,E11,E16,E21,E23,E25,E27)</f>
        <v>687073</v>
      </c>
      <c r="F29" s="14">
        <f t="shared" si="11"/>
        <v>0</v>
      </c>
      <c r="G29" s="14">
        <f t="shared" si="11"/>
        <v>0</v>
      </c>
      <c r="H29" s="14">
        <f t="shared" si="11"/>
        <v>0</v>
      </c>
      <c r="I29" s="14">
        <f t="shared" si="11"/>
        <v>7278337.7599999998</v>
      </c>
      <c r="J29" s="14">
        <f t="shared" si="11"/>
        <v>0</v>
      </c>
      <c r="K29" s="14">
        <f t="shared" si="11"/>
        <v>0</v>
      </c>
      <c r="L29" s="14">
        <f t="shared" si="11"/>
        <v>0</v>
      </c>
      <c r="M29" s="14">
        <f t="shared" si="11"/>
        <v>0</v>
      </c>
      <c r="N29" s="14">
        <f t="shared" si="11"/>
        <v>0</v>
      </c>
      <c r="O29" s="14">
        <f>SUM(D29:N29)</f>
        <v>24785262.759999998</v>
      </c>
      <c r="P29" s="35">
        <f t="shared" si="1"/>
        <v>1783.3690286372139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63" t="s">
        <v>87</v>
      </c>
      <c r="N31" s="163"/>
      <c r="O31" s="163"/>
      <c r="P31" s="39">
        <v>13898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42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3"/>
      <c r="O3" s="34"/>
      <c r="P3" s="176" t="s">
        <v>79</v>
      </c>
      <c r="Q3" s="11"/>
      <c r="R3"/>
    </row>
    <row r="4" spans="1:134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2743290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9" si="1">SUM(D5:N5)</f>
        <v>2743290</v>
      </c>
      <c r="P5" s="30">
        <f t="shared" ref="P5:P29" si="2">(O5/P$31)</f>
        <v>203.46287918119114</v>
      </c>
      <c r="Q5" s="6"/>
    </row>
    <row r="6" spans="1:134">
      <c r="A6" s="12"/>
      <c r="B6" s="42">
        <v>511</v>
      </c>
      <c r="C6" s="19" t="s">
        <v>19</v>
      </c>
      <c r="D6" s="43">
        <v>158434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158434</v>
      </c>
      <c r="P6" s="44">
        <f t="shared" si="2"/>
        <v>11.750648965363791</v>
      </c>
      <c r="Q6" s="9"/>
    </row>
    <row r="7" spans="1:134">
      <c r="A7" s="12"/>
      <c r="B7" s="42">
        <v>512</v>
      </c>
      <c r="C7" s="19" t="s">
        <v>20</v>
      </c>
      <c r="D7" s="43">
        <v>674281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674281</v>
      </c>
      <c r="P7" s="44">
        <f t="shared" si="2"/>
        <v>50.009715938589338</v>
      </c>
      <c r="Q7" s="9"/>
    </row>
    <row r="8" spans="1:134">
      <c r="A8" s="12"/>
      <c r="B8" s="42">
        <v>513</v>
      </c>
      <c r="C8" s="19" t="s">
        <v>21</v>
      </c>
      <c r="D8" s="43">
        <v>697191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697191</v>
      </c>
      <c r="P8" s="44">
        <f t="shared" si="2"/>
        <v>51.708892679670697</v>
      </c>
      <c r="Q8" s="9"/>
    </row>
    <row r="9" spans="1:134">
      <c r="A9" s="12"/>
      <c r="B9" s="42">
        <v>515</v>
      </c>
      <c r="C9" s="19" t="s">
        <v>22</v>
      </c>
      <c r="D9" s="43">
        <v>483015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483015</v>
      </c>
      <c r="P9" s="44">
        <f t="shared" si="2"/>
        <v>35.824000593339761</v>
      </c>
      <c r="Q9" s="9"/>
    </row>
    <row r="10" spans="1:134">
      <c r="A10" s="12"/>
      <c r="B10" s="42">
        <v>519</v>
      </c>
      <c r="C10" s="19" t="s">
        <v>23</v>
      </c>
      <c r="D10" s="43">
        <v>730369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730369</v>
      </c>
      <c r="P10" s="44">
        <f t="shared" si="2"/>
        <v>54.169621004227544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7892750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7892750</v>
      </c>
      <c r="P11" s="41">
        <f t="shared" si="2"/>
        <v>585.38530000741673</v>
      </c>
      <c r="Q11" s="10"/>
    </row>
    <row r="12" spans="1:134">
      <c r="A12" s="12"/>
      <c r="B12" s="42">
        <v>521</v>
      </c>
      <c r="C12" s="19" t="s">
        <v>25</v>
      </c>
      <c r="D12" s="43">
        <v>3000815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3000815</v>
      </c>
      <c r="P12" s="44">
        <f t="shared" si="2"/>
        <v>222.56285693095009</v>
      </c>
      <c r="Q12" s="9"/>
    </row>
    <row r="13" spans="1:134">
      <c r="A13" s="12"/>
      <c r="B13" s="42">
        <v>522</v>
      </c>
      <c r="C13" s="19" t="s">
        <v>26</v>
      </c>
      <c r="D13" s="43">
        <v>3895860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3895860</v>
      </c>
      <c r="P13" s="44">
        <f t="shared" si="2"/>
        <v>288.94608024920268</v>
      </c>
      <c r="Q13" s="9"/>
    </row>
    <row r="14" spans="1:134">
      <c r="A14" s="12"/>
      <c r="B14" s="42">
        <v>524</v>
      </c>
      <c r="C14" s="19" t="s">
        <v>27</v>
      </c>
      <c r="D14" s="43">
        <v>918626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918626</v>
      </c>
      <c r="P14" s="44">
        <f t="shared" si="2"/>
        <v>68.132166431803014</v>
      </c>
      <c r="Q14" s="9"/>
    </row>
    <row r="15" spans="1:134">
      <c r="A15" s="12"/>
      <c r="B15" s="42">
        <v>525</v>
      </c>
      <c r="C15" s="19" t="s">
        <v>68</v>
      </c>
      <c r="D15" s="43">
        <v>77449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77449</v>
      </c>
      <c r="P15" s="44">
        <f t="shared" si="2"/>
        <v>5.7441963954609507</v>
      </c>
      <c r="Q15" s="9"/>
    </row>
    <row r="16" spans="1:134" ht="15.75">
      <c r="A16" s="26" t="s">
        <v>28</v>
      </c>
      <c r="B16" s="27"/>
      <c r="C16" s="28"/>
      <c r="D16" s="29">
        <f t="shared" ref="D16:N16" si="4">SUM(D17:D19)</f>
        <v>0</v>
      </c>
      <c r="E16" s="29">
        <f t="shared" si="4"/>
        <v>377978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4234825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4612803</v>
      </c>
      <c r="P16" s="41">
        <f t="shared" si="2"/>
        <v>342.11992879922866</v>
      </c>
      <c r="Q16" s="10"/>
    </row>
    <row r="17" spans="1:120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4051496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4051496</v>
      </c>
      <c r="P17" s="44">
        <f t="shared" si="2"/>
        <v>300.48920863309354</v>
      </c>
      <c r="Q17" s="9"/>
    </row>
    <row r="18" spans="1:120">
      <c r="A18" s="12"/>
      <c r="B18" s="42">
        <v>534</v>
      </c>
      <c r="C18" s="19" t="s">
        <v>30</v>
      </c>
      <c r="D18" s="43">
        <v>0</v>
      </c>
      <c r="E18" s="43">
        <v>377978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377978</v>
      </c>
      <c r="P18" s="44">
        <f t="shared" si="2"/>
        <v>28.033672031447008</v>
      </c>
      <c r="Q18" s="9"/>
    </row>
    <row r="19" spans="1:120">
      <c r="A19" s="12"/>
      <c r="B19" s="42">
        <v>538</v>
      </c>
      <c r="C19" s="19" t="s">
        <v>82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183329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183329</v>
      </c>
      <c r="P19" s="44">
        <f t="shared" si="2"/>
        <v>13.597048134688126</v>
      </c>
      <c r="Q19" s="9"/>
    </row>
    <row r="20" spans="1:120" ht="15.75">
      <c r="A20" s="26" t="s">
        <v>31</v>
      </c>
      <c r="B20" s="27"/>
      <c r="C20" s="28"/>
      <c r="D20" s="29">
        <f t="shared" ref="D20:N20" si="5">SUM(D21:D21)</f>
        <v>1815418</v>
      </c>
      <c r="E20" s="29">
        <f t="shared" si="5"/>
        <v>13092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1828510</v>
      </c>
      <c r="P20" s="41">
        <f t="shared" si="2"/>
        <v>135.61596083957576</v>
      </c>
      <c r="Q20" s="10"/>
    </row>
    <row r="21" spans="1:120">
      <c r="A21" s="12"/>
      <c r="B21" s="42">
        <v>541</v>
      </c>
      <c r="C21" s="19" t="s">
        <v>32</v>
      </c>
      <c r="D21" s="43">
        <v>1815418</v>
      </c>
      <c r="E21" s="43">
        <v>13092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1828510</v>
      </c>
      <c r="P21" s="44">
        <f t="shared" si="2"/>
        <v>135.61596083957576</v>
      </c>
      <c r="Q21" s="9"/>
    </row>
    <row r="22" spans="1:120" ht="15.75">
      <c r="A22" s="26" t="s">
        <v>69</v>
      </c>
      <c r="B22" s="27"/>
      <c r="C22" s="28"/>
      <c r="D22" s="29">
        <f t="shared" ref="D22:N22" si="6">SUM(D23:D23)</f>
        <v>0</v>
      </c>
      <c r="E22" s="29">
        <f t="shared" si="6"/>
        <v>156623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156623</v>
      </c>
      <c r="P22" s="41">
        <f t="shared" si="2"/>
        <v>11.616331676926499</v>
      </c>
      <c r="Q22" s="10"/>
    </row>
    <row r="23" spans="1:120">
      <c r="A23" s="90"/>
      <c r="B23" s="91">
        <v>552</v>
      </c>
      <c r="C23" s="92" t="s">
        <v>70</v>
      </c>
      <c r="D23" s="43">
        <v>0</v>
      </c>
      <c r="E23" s="43">
        <v>156623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156623</v>
      </c>
      <c r="P23" s="44">
        <f t="shared" si="2"/>
        <v>11.616331676926499</v>
      </c>
      <c r="Q23" s="9"/>
    </row>
    <row r="24" spans="1:120" ht="15.75">
      <c r="A24" s="26" t="s">
        <v>33</v>
      </c>
      <c r="B24" s="27"/>
      <c r="C24" s="28"/>
      <c r="D24" s="29">
        <f t="shared" ref="D24:N24" si="7">SUM(D25:D25)</f>
        <v>676518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7"/>
        <v>0</v>
      </c>
      <c r="O24" s="29">
        <f t="shared" si="1"/>
        <v>676518</v>
      </c>
      <c r="P24" s="41">
        <f t="shared" si="2"/>
        <v>50.175628569309502</v>
      </c>
      <c r="Q24" s="9"/>
    </row>
    <row r="25" spans="1:120">
      <c r="A25" s="12"/>
      <c r="B25" s="42">
        <v>572</v>
      </c>
      <c r="C25" s="19" t="s">
        <v>34</v>
      </c>
      <c r="D25" s="43">
        <v>676518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676518</v>
      </c>
      <c r="P25" s="44">
        <f t="shared" si="2"/>
        <v>50.175628569309502</v>
      </c>
      <c r="Q25" s="9"/>
    </row>
    <row r="26" spans="1:120" ht="15.75">
      <c r="A26" s="26" t="s">
        <v>37</v>
      </c>
      <c r="B26" s="27"/>
      <c r="C26" s="28"/>
      <c r="D26" s="29">
        <f t="shared" ref="D26:N26" si="8">SUM(D27:D28)</f>
        <v>0</v>
      </c>
      <c r="E26" s="29">
        <f t="shared" si="8"/>
        <v>105054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2322387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8"/>
        <v>0</v>
      </c>
      <c r="O26" s="29">
        <f t="shared" si="1"/>
        <v>2427441</v>
      </c>
      <c r="P26" s="41">
        <f t="shared" si="2"/>
        <v>180.03715790254395</v>
      </c>
      <c r="Q26" s="9"/>
    </row>
    <row r="27" spans="1:120">
      <c r="A27" s="12"/>
      <c r="B27" s="42">
        <v>581</v>
      </c>
      <c r="C27" s="19" t="s">
        <v>83</v>
      </c>
      <c r="D27" s="43">
        <v>0</v>
      </c>
      <c r="E27" s="43">
        <v>105054</v>
      </c>
      <c r="F27" s="43">
        <v>0</v>
      </c>
      <c r="G27" s="43">
        <v>0</v>
      </c>
      <c r="H27" s="43">
        <v>0</v>
      </c>
      <c r="I27" s="43">
        <v>291037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396091</v>
      </c>
      <c r="P27" s="44">
        <f t="shared" si="2"/>
        <v>29.377067418230364</v>
      </c>
      <c r="Q27" s="9"/>
    </row>
    <row r="28" spans="1:120" ht="15.75" thickBot="1">
      <c r="A28" s="12"/>
      <c r="B28" s="42">
        <v>590</v>
      </c>
      <c r="C28" s="19" t="s">
        <v>36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2031350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2031350</v>
      </c>
      <c r="P28" s="44">
        <f t="shared" si="2"/>
        <v>150.66009048431357</v>
      </c>
      <c r="Q28" s="9"/>
    </row>
    <row r="29" spans="1:120" ht="16.5" thickBot="1">
      <c r="A29" s="13" t="s">
        <v>10</v>
      </c>
      <c r="B29" s="21"/>
      <c r="C29" s="20"/>
      <c r="D29" s="14">
        <f>SUM(D5,D11,D16,D20,D22,D24,D26)</f>
        <v>13127976</v>
      </c>
      <c r="E29" s="14">
        <f t="shared" ref="E29:N29" si="9">SUM(E5,E11,E16,E20,E22,E24,E26)</f>
        <v>652747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6557212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9"/>
        <v>0</v>
      </c>
      <c r="O29" s="14">
        <f t="shared" si="1"/>
        <v>20337935</v>
      </c>
      <c r="P29" s="35">
        <f t="shared" si="2"/>
        <v>1508.4131869761923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63" t="s">
        <v>84</v>
      </c>
      <c r="N31" s="163"/>
      <c r="O31" s="163"/>
      <c r="P31" s="39">
        <v>13483</v>
      </c>
    </row>
    <row r="32" spans="1:120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2"/>
    </row>
    <row r="33" spans="1:16" ht="15.75" customHeight="1" thickBot="1">
      <c r="A33" s="165" t="s">
        <v>42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5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2567443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2567443</v>
      </c>
      <c r="O5" s="30">
        <f t="shared" ref="O5:O29" si="2">(N5/O$31)</f>
        <v>206.45247668060469</v>
      </c>
      <c r="P5" s="6"/>
    </row>
    <row r="6" spans="1:133">
      <c r="A6" s="12"/>
      <c r="B6" s="42">
        <v>511</v>
      </c>
      <c r="C6" s="19" t="s">
        <v>19</v>
      </c>
      <c r="D6" s="43">
        <v>183517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183517</v>
      </c>
      <c r="O6" s="44">
        <f t="shared" si="2"/>
        <v>14.756915406883243</v>
      </c>
      <c r="P6" s="9"/>
    </row>
    <row r="7" spans="1:133">
      <c r="A7" s="12"/>
      <c r="B7" s="42">
        <v>512</v>
      </c>
      <c r="C7" s="19" t="s">
        <v>20</v>
      </c>
      <c r="D7" s="43">
        <v>628799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628799</v>
      </c>
      <c r="O7" s="44">
        <f t="shared" si="2"/>
        <v>50.56280154390479</v>
      </c>
      <c r="P7" s="9"/>
    </row>
    <row r="8" spans="1:133">
      <c r="A8" s="12"/>
      <c r="B8" s="42">
        <v>513</v>
      </c>
      <c r="C8" s="19" t="s">
        <v>21</v>
      </c>
      <c r="D8" s="43">
        <v>719929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719929</v>
      </c>
      <c r="O8" s="44">
        <f t="shared" si="2"/>
        <v>57.890720488903185</v>
      </c>
      <c r="P8" s="9"/>
    </row>
    <row r="9" spans="1:133">
      <c r="A9" s="12"/>
      <c r="B9" s="42">
        <v>515</v>
      </c>
      <c r="C9" s="19" t="s">
        <v>22</v>
      </c>
      <c r="D9" s="43">
        <v>512534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512534</v>
      </c>
      <c r="O9" s="44">
        <f t="shared" si="2"/>
        <v>41.213734319716949</v>
      </c>
      <c r="P9" s="9"/>
    </row>
    <row r="10" spans="1:133">
      <c r="A10" s="12"/>
      <c r="B10" s="42">
        <v>519</v>
      </c>
      <c r="C10" s="19" t="s">
        <v>52</v>
      </c>
      <c r="D10" s="43">
        <v>522664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522664</v>
      </c>
      <c r="O10" s="44">
        <f t="shared" si="2"/>
        <v>42.028304921196529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8279828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8279828</v>
      </c>
      <c r="O11" s="41">
        <f t="shared" si="2"/>
        <v>665.79511096815702</v>
      </c>
      <c r="P11" s="10"/>
    </row>
    <row r="12" spans="1:133">
      <c r="A12" s="12"/>
      <c r="B12" s="42">
        <v>521</v>
      </c>
      <c r="C12" s="19" t="s">
        <v>25</v>
      </c>
      <c r="D12" s="43">
        <v>2981549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2981549</v>
      </c>
      <c r="O12" s="44">
        <f t="shared" si="2"/>
        <v>239.751447410743</v>
      </c>
      <c r="P12" s="9"/>
    </row>
    <row r="13" spans="1:133">
      <c r="A13" s="12"/>
      <c r="B13" s="42">
        <v>522</v>
      </c>
      <c r="C13" s="19" t="s">
        <v>26</v>
      </c>
      <c r="D13" s="43">
        <v>4324134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4324134</v>
      </c>
      <c r="O13" s="44">
        <f t="shared" si="2"/>
        <v>347.71100032164685</v>
      </c>
      <c r="P13" s="9"/>
    </row>
    <row r="14" spans="1:133">
      <c r="A14" s="12"/>
      <c r="B14" s="42">
        <v>524</v>
      </c>
      <c r="C14" s="19" t="s">
        <v>27</v>
      </c>
      <c r="D14" s="43">
        <v>888105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888105</v>
      </c>
      <c r="O14" s="44">
        <f t="shared" si="2"/>
        <v>71.414039884207142</v>
      </c>
      <c r="P14" s="9"/>
    </row>
    <row r="15" spans="1:133">
      <c r="A15" s="12"/>
      <c r="B15" s="42">
        <v>525</v>
      </c>
      <c r="C15" s="19" t="s">
        <v>68</v>
      </c>
      <c r="D15" s="43">
        <v>86040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86040</v>
      </c>
      <c r="O15" s="44">
        <f t="shared" si="2"/>
        <v>6.9186233515599875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358014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4335613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4693627</v>
      </c>
      <c r="O16" s="41">
        <f t="shared" si="2"/>
        <v>377.4225635252493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4107702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4107702</v>
      </c>
      <c r="O17" s="44">
        <f t="shared" si="2"/>
        <v>330.30733354776453</v>
      </c>
      <c r="P17" s="9"/>
    </row>
    <row r="18" spans="1:119">
      <c r="A18" s="12"/>
      <c r="B18" s="42">
        <v>534</v>
      </c>
      <c r="C18" s="19" t="s">
        <v>53</v>
      </c>
      <c r="D18" s="43">
        <v>0</v>
      </c>
      <c r="E18" s="43">
        <v>358014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358014</v>
      </c>
      <c r="O18" s="44">
        <f t="shared" si="2"/>
        <v>28.7885172081055</v>
      </c>
      <c r="P18" s="9"/>
    </row>
    <row r="19" spans="1:119">
      <c r="A19" s="12"/>
      <c r="B19" s="42">
        <v>538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227911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227911</v>
      </c>
      <c r="O19" s="44">
        <f t="shared" si="2"/>
        <v>18.32671276937922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1756127</v>
      </c>
      <c r="E20" s="29">
        <f t="shared" si="5"/>
        <v>12329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1768456</v>
      </c>
      <c r="O20" s="41">
        <f t="shared" si="2"/>
        <v>142.20456738501125</v>
      </c>
      <c r="P20" s="10"/>
    </row>
    <row r="21" spans="1:119">
      <c r="A21" s="12"/>
      <c r="B21" s="42">
        <v>541</v>
      </c>
      <c r="C21" s="19" t="s">
        <v>54</v>
      </c>
      <c r="D21" s="43">
        <v>1756127</v>
      </c>
      <c r="E21" s="43">
        <v>12329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1768456</v>
      </c>
      <c r="O21" s="44">
        <f t="shared" si="2"/>
        <v>142.20456738501125</v>
      </c>
      <c r="P21" s="9"/>
    </row>
    <row r="22" spans="1:119" ht="15.75">
      <c r="A22" s="26" t="s">
        <v>69</v>
      </c>
      <c r="B22" s="27"/>
      <c r="C22" s="28"/>
      <c r="D22" s="29">
        <f t="shared" ref="D22:M22" si="6">SUM(D23:D23)</f>
        <v>0</v>
      </c>
      <c r="E22" s="29">
        <f t="shared" si="6"/>
        <v>1087241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1087241</v>
      </c>
      <c r="O22" s="41">
        <f t="shared" si="2"/>
        <v>87.426905757478295</v>
      </c>
      <c r="P22" s="10"/>
    </row>
    <row r="23" spans="1:119">
      <c r="A23" s="90"/>
      <c r="B23" s="91">
        <v>552</v>
      </c>
      <c r="C23" s="92" t="s">
        <v>70</v>
      </c>
      <c r="D23" s="43">
        <v>0</v>
      </c>
      <c r="E23" s="43">
        <v>1087241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1087241</v>
      </c>
      <c r="O23" s="44">
        <f t="shared" si="2"/>
        <v>87.426905757478295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508474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508474</v>
      </c>
      <c r="O24" s="41">
        <f t="shared" si="2"/>
        <v>40.887262785461566</v>
      </c>
      <c r="P24" s="9"/>
    </row>
    <row r="25" spans="1:119">
      <c r="A25" s="12"/>
      <c r="B25" s="42">
        <v>572</v>
      </c>
      <c r="C25" s="19" t="s">
        <v>55</v>
      </c>
      <c r="D25" s="43">
        <v>508474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508474</v>
      </c>
      <c r="O25" s="44">
        <f t="shared" si="2"/>
        <v>40.887262785461566</v>
      </c>
      <c r="P25" s="9"/>
    </row>
    <row r="26" spans="1:119" ht="15.75">
      <c r="A26" s="26" t="s">
        <v>56</v>
      </c>
      <c r="B26" s="27"/>
      <c r="C26" s="28"/>
      <c r="D26" s="29">
        <f t="shared" ref="D26:M26" si="8">SUM(D27:D28)</f>
        <v>0</v>
      </c>
      <c r="E26" s="29">
        <f t="shared" si="8"/>
        <v>177749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1375891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1553640</v>
      </c>
      <c r="O26" s="41">
        <f t="shared" si="2"/>
        <v>124.93084593116758</v>
      </c>
      <c r="P26" s="9"/>
    </row>
    <row r="27" spans="1:119">
      <c r="A27" s="12"/>
      <c r="B27" s="42">
        <v>581</v>
      </c>
      <c r="C27" s="19" t="s">
        <v>57</v>
      </c>
      <c r="D27" s="43">
        <v>0</v>
      </c>
      <c r="E27" s="43">
        <v>177749</v>
      </c>
      <c r="F27" s="43">
        <v>0</v>
      </c>
      <c r="G27" s="43">
        <v>0</v>
      </c>
      <c r="H27" s="43">
        <v>0</v>
      </c>
      <c r="I27" s="43">
        <v>277179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454928</v>
      </c>
      <c r="O27" s="44">
        <f t="shared" si="2"/>
        <v>36.581537471855903</v>
      </c>
      <c r="P27" s="9"/>
    </row>
    <row r="28" spans="1:119" ht="15.75" thickBot="1">
      <c r="A28" s="12"/>
      <c r="B28" s="42">
        <v>590</v>
      </c>
      <c r="C28" s="19" t="s">
        <v>58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1098712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1098712</v>
      </c>
      <c r="O28" s="44">
        <f t="shared" si="2"/>
        <v>88.349308459311672</v>
      </c>
      <c r="P28" s="9"/>
    </row>
    <row r="29" spans="1:119" ht="16.5" thickBot="1">
      <c r="A29" s="13" t="s">
        <v>10</v>
      </c>
      <c r="B29" s="21"/>
      <c r="C29" s="20"/>
      <c r="D29" s="14">
        <f>SUM(D5,D11,D16,D20,D22,D24,D26)</f>
        <v>13111872</v>
      </c>
      <c r="E29" s="14">
        <f t="shared" ref="E29:M29" si="9">SUM(E5,E11,E16,E20,E22,E24,E26)</f>
        <v>1635333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5711504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20458709</v>
      </c>
      <c r="O29" s="35">
        <f t="shared" si="2"/>
        <v>1645.1197330331297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77</v>
      </c>
      <c r="M31" s="163"/>
      <c r="N31" s="163"/>
      <c r="O31" s="39">
        <v>12436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2447465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2447465</v>
      </c>
      <c r="O5" s="30">
        <f t="shared" ref="O5:O29" si="2">(N5/O$31)</f>
        <v>202.21969759563746</v>
      </c>
      <c r="P5" s="6"/>
    </row>
    <row r="6" spans="1:133">
      <c r="A6" s="12"/>
      <c r="B6" s="42">
        <v>511</v>
      </c>
      <c r="C6" s="19" t="s">
        <v>19</v>
      </c>
      <c r="D6" s="43">
        <v>196591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196591</v>
      </c>
      <c r="O6" s="44">
        <f t="shared" si="2"/>
        <v>16.24316285218541</v>
      </c>
      <c r="P6" s="9"/>
    </row>
    <row r="7" spans="1:133">
      <c r="A7" s="12"/>
      <c r="B7" s="42">
        <v>512</v>
      </c>
      <c r="C7" s="19" t="s">
        <v>20</v>
      </c>
      <c r="D7" s="43">
        <v>625043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625043</v>
      </c>
      <c r="O7" s="44">
        <f t="shared" si="2"/>
        <v>51.643642072213503</v>
      </c>
      <c r="P7" s="9"/>
    </row>
    <row r="8" spans="1:133">
      <c r="A8" s="12"/>
      <c r="B8" s="42">
        <v>513</v>
      </c>
      <c r="C8" s="19" t="s">
        <v>21</v>
      </c>
      <c r="D8" s="43">
        <v>651142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651142</v>
      </c>
      <c r="O8" s="44">
        <f t="shared" si="2"/>
        <v>53.800049574485662</v>
      </c>
      <c r="P8" s="9"/>
    </row>
    <row r="9" spans="1:133">
      <c r="A9" s="12"/>
      <c r="B9" s="42">
        <v>515</v>
      </c>
      <c r="C9" s="19" t="s">
        <v>22</v>
      </c>
      <c r="D9" s="43">
        <v>464543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464543</v>
      </c>
      <c r="O9" s="44">
        <f t="shared" si="2"/>
        <v>38.382467156903246</v>
      </c>
      <c r="P9" s="9"/>
    </row>
    <row r="10" spans="1:133">
      <c r="A10" s="12"/>
      <c r="B10" s="42">
        <v>519</v>
      </c>
      <c r="C10" s="19" t="s">
        <v>52</v>
      </c>
      <c r="D10" s="43">
        <v>510146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510146</v>
      </c>
      <c r="O10" s="44">
        <f t="shared" si="2"/>
        <v>42.150375939849624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7364477</v>
      </c>
      <c r="E11" s="29">
        <f t="shared" si="3"/>
        <v>1000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7365477</v>
      </c>
      <c r="O11" s="41">
        <f t="shared" si="2"/>
        <v>608.56622325043372</v>
      </c>
      <c r="P11" s="10"/>
    </row>
    <row r="12" spans="1:133">
      <c r="A12" s="12"/>
      <c r="B12" s="42">
        <v>521</v>
      </c>
      <c r="C12" s="19" t="s">
        <v>25</v>
      </c>
      <c r="D12" s="43">
        <v>3074379</v>
      </c>
      <c r="E12" s="43">
        <v>1000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3075379</v>
      </c>
      <c r="O12" s="44">
        <f t="shared" si="2"/>
        <v>254.1005535817566</v>
      </c>
      <c r="P12" s="9"/>
    </row>
    <row r="13" spans="1:133">
      <c r="A13" s="12"/>
      <c r="B13" s="42">
        <v>522</v>
      </c>
      <c r="C13" s="19" t="s">
        <v>26</v>
      </c>
      <c r="D13" s="43">
        <v>3436892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3436892</v>
      </c>
      <c r="O13" s="44">
        <f t="shared" si="2"/>
        <v>283.97025530860117</v>
      </c>
      <c r="P13" s="9"/>
    </row>
    <row r="14" spans="1:133">
      <c r="A14" s="12"/>
      <c r="B14" s="42">
        <v>524</v>
      </c>
      <c r="C14" s="19" t="s">
        <v>27</v>
      </c>
      <c r="D14" s="43">
        <v>768416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768416</v>
      </c>
      <c r="O14" s="44">
        <f t="shared" si="2"/>
        <v>63.489713294224572</v>
      </c>
      <c r="P14" s="9"/>
    </row>
    <row r="15" spans="1:133">
      <c r="A15" s="12"/>
      <c r="B15" s="42">
        <v>525</v>
      </c>
      <c r="C15" s="19" t="s">
        <v>68</v>
      </c>
      <c r="D15" s="43">
        <v>84790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84790</v>
      </c>
      <c r="O15" s="44">
        <f t="shared" si="2"/>
        <v>7.0057010658514418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337110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3606618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3943728</v>
      </c>
      <c r="O16" s="41">
        <f t="shared" si="2"/>
        <v>325.84714533586714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3454250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3454250</v>
      </c>
      <c r="O17" s="44">
        <f t="shared" si="2"/>
        <v>285.40444517888125</v>
      </c>
      <c r="P17" s="9"/>
    </row>
    <row r="18" spans="1:119">
      <c r="A18" s="12"/>
      <c r="B18" s="42">
        <v>534</v>
      </c>
      <c r="C18" s="19" t="s">
        <v>53</v>
      </c>
      <c r="D18" s="43">
        <v>0</v>
      </c>
      <c r="E18" s="43">
        <v>337110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337110</v>
      </c>
      <c r="O18" s="44">
        <f t="shared" si="2"/>
        <v>27.853424770718004</v>
      </c>
      <c r="P18" s="9"/>
    </row>
    <row r="19" spans="1:119">
      <c r="A19" s="12"/>
      <c r="B19" s="42">
        <v>538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152368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152368</v>
      </c>
      <c r="O19" s="44">
        <f t="shared" si="2"/>
        <v>12.589275386267868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2407755</v>
      </c>
      <c r="E20" s="29">
        <f t="shared" si="5"/>
        <v>11515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2419270</v>
      </c>
      <c r="O20" s="41">
        <f t="shared" si="2"/>
        <v>199.8901098901099</v>
      </c>
      <c r="P20" s="10"/>
    </row>
    <row r="21" spans="1:119">
      <c r="A21" s="12"/>
      <c r="B21" s="42">
        <v>541</v>
      </c>
      <c r="C21" s="19" t="s">
        <v>54</v>
      </c>
      <c r="D21" s="43">
        <v>2407755</v>
      </c>
      <c r="E21" s="43">
        <v>11515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2419270</v>
      </c>
      <c r="O21" s="44">
        <f t="shared" si="2"/>
        <v>199.8901098901099</v>
      </c>
      <c r="P21" s="9"/>
    </row>
    <row r="22" spans="1:119" ht="15.75">
      <c r="A22" s="26" t="s">
        <v>69</v>
      </c>
      <c r="B22" s="27"/>
      <c r="C22" s="28"/>
      <c r="D22" s="29">
        <f t="shared" ref="D22:M22" si="6">SUM(D23:D23)</f>
        <v>0</v>
      </c>
      <c r="E22" s="29">
        <f t="shared" si="6"/>
        <v>752925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752925</v>
      </c>
      <c r="O22" s="41">
        <f t="shared" si="2"/>
        <v>62.209782698504505</v>
      </c>
      <c r="P22" s="10"/>
    </row>
    <row r="23" spans="1:119">
      <c r="A23" s="90"/>
      <c r="B23" s="91">
        <v>552</v>
      </c>
      <c r="C23" s="92" t="s">
        <v>70</v>
      </c>
      <c r="D23" s="43">
        <v>0</v>
      </c>
      <c r="E23" s="43">
        <v>752925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752925</v>
      </c>
      <c r="O23" s="44">
        <f t="shared" si="2"/>
        <v>62.209782698504505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693337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693337</v>
      </c>
      <c r="O24" s="41">
        <f t="shared" si="2"/>
        <v>57.286375278856482</v>
      </c>
      <c r="P24" s="9"/>
    </row>
    <row r="25" spans="1:119">
      <c r="A25" s="12"/>
      <c r="B25" s="42">
        <v>572</v>
      </c>
      <c r="C25" s="19" t="s">
        <v>55</v>
      </c>
      <c r="D25" s="43">
        <v>693337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693337</v>
      </c>
      <c r="O25" s="44">
        <f t="shared" si="2"/>
        <v>57.286375278856482</v>
      </c>
      <c r="P25" s="9"/>
    </row>
    <row r="26" spans="1:119" ht="15.75">
      <c r="A26" s="26" t="s">
        <v>56</v>
      </c>
      <c r="B26" s="27"/>
      <c r="C26" s="28"/>
      <c r="D26" s="29">
        <f t="shared" ref="D26:M26" si="8">SUM(D27:D28)</f>
        <v>0</v>
      </c>
      <c r="E26" s="29">
        <f t="shared" si="8"/>
        <v>54358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1177015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1231373</v>
      </c>
      <c r="O26" s="41">
        <f t="shared" si="2"/>
        <v>101.74113856068743</v>
      </c>
      <c r="P26" s="9"/>
    </row>
    <row r="27" spans="1:119">
      <c r="A27" s="12"/>
      <c r="B27" s="42">
        <v>581</v>
      </c>
      <c r="C27" s="19" t="s">
        <v>57</v>
      </c>
      <c r="D27" s="43">
        <v>0</v>
      </c>
      <c r="E27" s="43">
        <v>54358</v>
      </c>
      <c r="F27" s="43">
        <v>0</v>
      </c>
      <c r="G27" s="43">
        <v>0</v>
      </c>
      <c r="H27" s="43">
        <v>0</v>
      </c>
      <c r="I27" s="43">
        <v>267806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322164</v>
      </c>
      <c r="O27" s="44">
        <f t="shared" si="2"/>
        <v>26.618524332810047</v>
      </c>
      <c r="P27" s="9"/>
    </row>
    <row r="28" spans="1:119" ht="15.75" thickBot="1">
      <c r="A28" s="12"/>
      <c r="B28" s="42">
        <v>590</v>
      </c>
      <c r="C28" s="19" t="s">
        <v>58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909209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909209</v>
      </c>
      <c r="O28" s="44">
        <f t="shared" si="2"/>
        <v>75.122614227877392</v>
      </c>
      <c r="P28" s="9"/>
    </row>
    <row r="29" spans="1:119" ht="16.5" thickBot="1">
      <c r="A29" s="13" t="s">
        <v>10</v>
      </c>
      <c r="B29" s="21"/>
      <c r="C29" s="20"/>
      <c r="D29" s="14">
        <f>SUM(D5,D11,D16,D20,D22,D24,D26)</f>
        <v>12913034</v>
      </c>
      <c r="E29" s="14">
        <f t="shared" ref="E29:M29" si="9">SUM(E5,E11,E16,E20,E22,E24,E26)</f>
        <v>1156908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4783633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18853575</v>
      </c>
      <c r="O29" s="35">
        <f t="shared" si="2"/>
        <v>1557.7604726100967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75</v>
      </c>
      <c r="M31" s="163"/>
      <c r="N31" s="163"/>
      <c r="O31" s="39">
        <v>12103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2226806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2226806</v>
      </c>
      <c r="O5" s="30">
        <f t="shared" ref="O5:O29" si="2">(N5/O$31)</f>
        <v>190.0005119453925</v>
      </c>
      <c r="P5" s="6"/>
    </row>
    <row r="6" spans="1:133">
      <c r="A6" s="12"/>
      <c r="B6" s="42">
        <v>511</v>
      </c>
      <c r="C6" s="19" t="s">
        <v>19</v>
      </c>
      <c r="D6" s="43">
        <v>170382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170382</v>
      </c>
      <c r="O6" s="44">
        <f t="shared" si="2"/>
        <v>14.537713310580205</v>
      </c>
      <c r="P6" s="9"/>
    </row>
    <row r="7" spans="1:133">
      <c r="A7" s="12"/>
      <c r="B7" s="42">
        <v>512</v>
      </c>
      <c r="C7" s="19" t="s">
        <v>20</v>
      </c>
      <c r="D7" s="43">
        <v>577294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577294</v>
      </c>
      <c r="O7" s="44">
        <f t="shared" si="2"/>
        <v>49.257167235494883</v>
      </c>
      <c r="P7" s="9"/>
    </row>
    <row r="8" spans="1:133">
      <c r="A8" s="12"/>
      <c r="B8" s="42">
        <v>513</v>
      </c>
      <c r="C8" s="19" t="s">
        <v>21</v>
      </c>
      <c r="D8" s="43">
        <v>587467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587467</v>
      </c>
      <c r="O8" s="44">
        <f t="shared" si="2"/>
        <v>50.125170648464163</v>
      </c>
      <c r="P8" s="9"/>
    </row>
    <row r="9" spans="1:133">
      <c r="A9" s="12"/>
      <c r="B9" s="42">
        <v>515</v>
      </c>
      <c r="C9" s="19" t="s">
        <v>22</v>
      </c>
      <c r="D9" s="43">
        <v>452727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452727</v>
      </c>
      <c r="O9" s="44">
        <f t="shared" si="2"/>
        <v>38.628583617747438</v>
      </c>
      <c r="P9" s="9"/>
    </row>
    <row r="10" spans="1:133">
      <c r="A10" s="12"/>
      <c r="B10" s="42">
        <v>519</v>
      </c>
      <c r="C10" s="19" t="s">
        <v>52</v>
      </c>
      <c r="D10" s="43">
        <v>438936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438936</v>
      </c>
      <c r="O10" s="44">
        <f t="shared" si="2"/>
        <v>37.451877133105803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7467103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7467103</v>
      </c>
      <c r="O11" s="41">
        <f t="shared" si="2"/>
        <v>637.12482935153582</v>
      </c>
      <c r="P11" s="10"/>
    </row>
    <row r="12" spans="1:133">
      <c r="A12" s="12"/>
      <c r="B12" s="42">
        <v>521</v>
      </c>
      <c r="C12" s="19" t="s">
        <v>25</v>
      </c>
      <c r="D12" s="43">
        <v>2952797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2952797</v>
      </c>
      <c r="O12" s="44">
        <f t="shared" si="2"/>
        <v>251.94513651877133</v>
      </c>
      <c r="P12" s="9"/>
    </row>
    <row r="13" spans="1:133">
      <c r="A13" s="12"/>
      <c r="B13" s="42">
        <v>522</v>
      </c>
      <c r="C13" s="19" t="s">
        <v>26</v>
      </c>
      <c r="D13" s="43">
        <v>3503409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3503409</v>
      </c>
      <c r="O13" s="44">
        <f t="shared" si="2"/>
        <v>298.92568259385666</v>
      </c>
      <c r="P13" s="9"/>
    </row>
    <row r="14" spans="1:133">
      <c r="A14" s="12"/>
      <c r="B14" s="42">
        <v>524</v>
      </c>
      <c r="C14" s="19" t="s">
        <v>27</v>
      </c>
      <c r="D14" s="43">
        <v>399916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399916</v>
      </c>
      <c r="O14" s="44">
        <f t="shared" si="2"/>
        <v>34.122525597269622</v>
      </c>
      <c r="P14" s="9"/>
    </row>
    <row r="15" spans="1:133">
      <c r="A15" s="12"/>
      <c r="B15" s="42">
        <v>525</v>
      </c>
      <c r="C15" s="19" t="s">
        <v>68</v>
      </c>
      <c r="D15" s="43">
        <v>610981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610981</v>
      </c>
      <c r="O15" s="44">
        <f t="shared" si="2"/>
        <v>52.131484641638224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334128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3576671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3910799</v>
      </c>
      <c r="O16" s="41">
        <f t="shared" si="2"/>
        <v>333.6859215017065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3354896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3354896</v>
      </c>
      <c r="O17" s="44">
        <f t="shared" si="2"/>
        <v>286.25392491467579</v>
      </c>
      <c r="P17" s="9"/>
    </row>
    <row r="18" spans="1:119">
      <c r="A18" s="12"/>
      <c r="B18" s="42">
        <v>534</v>
      </c>
      <c r="C18" s="19" t="s">
        <v>53</v>
      </c>
      <c r="D18" s="43">
        <v>0</v>
      </c>
      <c r="E18" s="43">
        <v>334128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334128</v>
      </c>
      <c r="O18" s="44">
        <f t="shared" si="2"/>
        <v>28.509215017064847</v>
      </c>
      <c r="P18" s="9"/>
    </row>
    <row r="19" spans="1:119">
      <c r="A19" s="12"/>
      <c r="B19" s="42">
        <v>538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221775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221775</v>
      </c>
      <c r="O19" s="44">
        <f t="shared" si="2"/>
        <v>18.922781569965871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1705627</v>
      </c>
      <c r="E20" s="29">
        <f t="shared" si="5"/>
        <v>9298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1714925</v>
      </c>
      <c r="O20" s="41">
        <f t="shared" si="2"/>
        <v>146.32465870307166</v>
      </c>
      <c r="P20" s="10"/>
    </row>
    <row r="21" spans="1:119">
      <c r="A21" s="12"/>
      <c r="B21" s="42">
        <v>541</v>
      </c>
      <c r="C21" s="19" t="s">
        <v>54</v>
      </c>
      <c r="D21" s="43">
        <v>1705627</v>
      </c>
      <c r="E21" s="43">
        <v>9298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1714925</v>
      </c>
      <c r="O21" s="44">
        <f t="shared" si="2"/>
        <v>146.32465870307166</v>
      </c>
      <c r="P21" s="9"/>
    </row>
    <row r="22" spans="1:119" ht="15.75">
      <c r="A22" s="26" t="s">
        <v>69</v>
      </c>
      <c r="B22" s="27"/>
      <c r="C22" s="28"/>
      <c r="D22" s="29">
        <f t="shared" ref="D22:M22" si="6">SUM(D23:D23)</f>
        <v>0</v>
      </c>
      <c r="E22" s="29">
        <f t="shared" si="6"/>
        <v>22082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22082</v>
      </c>
      <c r="O22" s="41">
        <f t="shared" si="2"/>
        <v>1.8841296928327644</v>
      </c>
      <c r="P22" s="10"/>
    </row>
    <row r="23" spans="1:119">
      <c r="A23" s="90"/>
      <c r="B23" s="91">
        <v>552</v>
      </c>
      <c r="C23" s="92" t="s">
        <v>70</v>
      </c>
      <c r="D23" s="43">
        <v>0</v>
      </c>
      <c r="E23" s="43">
        <v>22082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22082</v>
      </c>
      <c r="O23" s="44">
        <f t="shared" si="2"/>
        <v>1.8841296928327644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887779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887779</v>
      </c>
      <c r="O24" s="41">
        <f t="shared" si="2"/>
        <v>75.749061433447096</v>
      </c>
      <c r="P24" s="9"/>
    </row>
    <row r="25" spans="1:119">
      <c r="A25" s="12"/>
      <c r="B25" s="42">
        <v>572</v>
      </c>
      <c r="C25" s="19" t="s">
        <v>55</v>
      </c>
      <c r="D25" s="43">
        <v>887779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887779</v>
      </c>
      <c r="O25" s="44">
        <f t="shared" si="2"/>
        <v>75.749061433447096</v>
      </c>
      <c r="P25" s="9"/>
    </row>
    <row r="26" spans="1:119" ht="15.75">
      <c r="A26" s="26" t="s">
        <v>56</v>
      </c>
      <c r="B26" s="27"/>
      <c r="C26" s="28"/>
      <c r="D26" s="29">
        <f t="shared" ref="D26:M26" si="8">SUM(D27:D28)</f>
        <v>0</v>
      </c>
      <c r="E26" s="29">
        <f t="shared" si="8"/>
        <v>132609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952306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1084915</v>
      </c>
      <c r="O26" s="41">
        <f t="shared" si="2"/>
        <v>92.569539249146757</v>
      </c>
      <c r="P26" s="9"/>
    </row>
    <row r="27" spans="1:119">
      <c r="A27" s="12"/>
      <c r="B27" s="42">
        <v>581</v>
      </c>
      <c r="C27" s="19" t="s">
        <v>57</v>
      </c>
      <c r="D27" s="43">
        <v>0</v>
      </c>
      <c r="E27" s="43">
        <v>132609</v>
      </c>
      <c r="F27" s="43">
        <v>0</v>
      </c>
      <c r="G27" s="43">
        <v>0</v>
      </c>
      <c r="H27" s="43">
        <v>0</v>
      </c>
      <c r="I27" s="43">
        <v>258750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391359</v>
      </c>
      <c r="O27" s="44">
        <f t="shared" si="2"/>
        <v>33.392406143344708</v>
      </c>
      <c r="P27" s="9"/>
    </row>
    <row r="28" spans="1:119" ht="15.75" thickBot="1">
      <c r="A28" s="12"/>
      <c r="B28" s="42">
        <v>590</v>
      </c>
      <c r="C28" s="19" t="s">
        <v>58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693556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693556</v>
      </c>
      <c r="O28" s="44">
        <f t="shared" si="2"/>
        <v>59.177133105802049</v>
      </c>
      <c r="P28" s="9"/>
    </row>
    <row r="29" spans="1:119" ht="16.5" thickBot="1">
      <c r="A29" s="13" t="s">
        <v>10</v>
      </c>
      <c r="B29" s="21"/>
      <c r="C29" s="20"/>
      <c r="D29" s="14">
        <f>SUM(D5,D11,D16,D20,D22,D24,D26)</f>
        <v>12287315</v>
      </c>
      <c r="E29" s="14">
        <f t="shared" ref="E29:M29" si="9">SUM(E5,E11,E16,E20,E22,E24,E26)</f>
        <v>498117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4528977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17314409</v>
      </c>
      <c r="O29" s="35">
        <f t="shared" si="2"/>
        <v>1477.3386518771331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73</v>
      </c>
      <c r="M31" s="163"/>
      <c r="N31" s="163"/>
      <c r="O31" s="39">
        <v>11720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2177331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2177331</v>
      </c>
      <c r="O5" s="30">
        <f t="shared" ref="O5:O29" si="2">(N5/O$31)</f>
        <v>183.74101265822785</v>
      </c>
      <c r="P5" s="6"/>
    </row>
    <row r="6" spans="1:133">
      <c r="A6" s="12"/>
      <c r="B6" s="42">
        <v>511</v>
      </c>
      <c r="C6" s="19" t="s">
        <v>19</v>
      </c>
      <c r="D6" s="43">
        <v>184829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184829</v>
      </c>
      <c r="O6" s="44">
        <f t="shared" si="2"/>
        <v>15.597383966244726</v>
      </c>
      <c r="P6" s="9"/>
    </row>
    <row r="7" spans="1:133">
      <c r="A7" s="12"/>
      <c r="B7" s="42">
        <v>512</v>
      </c>
      <c r="C7" s="19" t="s">
        <v>20</v>
      </c>
      <c r="D7" s="43">
        <v>547102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547102</v>
      </c>
      <c r="O7" s="44">
        <f t="shared" si="2"/>
        <v>46.168945147679324</v>
      </c>
      <c r="P7" s="9"/>
    </row>
    <row r="8" spans="1:133">
      <c r="A8" s="12"/>
      <c r="B8" s="42">
        <v>513</v>
      </c>
      <c r="C8" s="19" t="s">
        <v>21</v>
      </c>
      <c r="D8" s="43">
        <v>570927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570927</v>
      </c>
      <c r="O8" s="44">
        <f t="shared" si="2"/>
        <v>48.179493670886075</v>
      </c>
      <c r="P8" s="9"/>
    </row>
    <row r="9" spans="1:133">
      <c r="A9" s="12"/>
      <c r="B9" s="42">
        <v>515</v>
      </c>
      <c r="C9" s="19" t="s">
        <v>22</v>
      </c>
      <c r="D9" s="43">
        <v>383216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383216</v>
      </c>
      <c r="O9" s="44">
        <f t="shared" si="2"/>
        <v>32.338902953586498</v>
      </c>
      <c r="P9" s="9"/>
    </row>
    <row r="10" spans="1:133">
      <c r="A10" s="12"/>
      <c r="B10" s="42">
        <v>519</v>
      </c>
      <c r="C10" s="19" t="s">
        <v>52</v>
      </c>
      <c r="D10" s="43">
        <v>491257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491257</v>
      </c>
      <c r="O10" s="44">
        <f t="shared" si="2"/>
        <v>41.456286919831221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6609881</v>
      </c>
      <c r="E11" s="29">
        <f t="shared" si="3"/>
        <v>500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6610381</v>
      </c>
      <c r="O11" s="41">
        <f t="shared" si="2"/>
        <v>557.83805907172996</v>
      </c>
      <c r="P11" s="10"/>
    </row>
    <row r="12" spans="1:133">
      <c r="A12" s="12"/>
      <c r="B12" s="42">
        <v>521</v>
      </c>
      <c r="C12" s="19" t="s">
        <v>25</v>
      </c>
      <c r="D12" s="43">
        <v>2896360</v>
      </c>
      <c r="E12" s="43">
        <v>500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2896860</v>
      </c>
      <c r="O12" s="44">
        <f t="shared" si="2"/>
        <v>244.46075949367088</v>
      </c>
      <c r="P12" s="9"/>
    </row>
    <row r="13" spans="1:133">
      <c r="A13" s="12"/>
      <c r="B13" s="42">
        <v>522</v>
      </c>
      <c r="C13" s="19" t="s">
        <v>26</v>
      </c>
      <c r="D13" s="43">
        <v>3298803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3298803</v>
      </c>
      <c r="O13" s="44">
        <f t="shared" si="2"/>
        <v>278.38</v>
      </c>
      <c r="P13" s="9"/>
    </row>
    <row r="14" spans="1:133">
      <c r="A14" s="12"/>
      <c r="B14" s="42">
        <v>524</v>
      </c>
      <c r="C14" s="19" t="s">
        <v>27</v>
      </c>
      <c r="D14" s="43">
        <v>407026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407026</v>
      </c>
      <c r="O14" s="44">
        <f t="shared" si="2"/>
        <v>34.348185654008439</v>
      </c>
      <c r="P14" s="9"/>
    </row>
    <row r="15" spans="1:133">
      <c r="A15" s="12"/>
      <c r="B15" s="42">
        <v>525</v>
      </c>
      <c r="C15" s="19" t="s">
        <v>68</v>
      </c>
      <c r="D15" s="43">
        <v>7692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7692</v>
      </c>
      <c r="O15" s="44">
        <f t="shared" si="2"/>
        <v>0.64911392405063295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337094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3330410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3667504</v>
      </c>
      <c r="O16" s="41">
        <f t="shared" si="2"/>
        <v>309.49400843881858</v>
      </c>
      <c r="P16" s="10"/>
    </row>
    <row r="17" spans="1:119">
      <c r="A17" s="12"/>
      <c r="B17" s="42">
        <v>533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3228319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3228319</v>
      </c>
      <c r="O17" s="44">
        <f t="shared" si="2"/>
        <v>272.43198312236285</v>
      </c>
      <c r="P17" s="9"/>
    </row>
    <row r="18" spans="1:119">
      <c r="A18" s="12"/>
      <c r="B18" s="42">
        <v>534</v>
      </c>
      <c r="C18" s="19" t="s">
        <v>53</v>
      </c>
      <c r="D18" s="43">
        <v>0</v>
      </c>
      <c r="E18" s="43">
        <v>337094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337094</v>
      </c>
      <c r="O18" s="44">
        <f t="shared" si="2"/>
        <v>28.446751054852321</v>
      </c>
      <c r="P18" s="9"/>
    </row>
    <row r="19" spans="1:119">
      <c r="A19" s="12"/>
      <c r="B19" s="42">
        <v>538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102091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102091</v>
      </c>
      <c r="O19" s="44">
        <f t="shared" si="2"/>
        <v>8.6152742616033748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SUM(D21:D21)</f>
        <v>1672663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1672663</v>
      </c>
      <c r="O20" s="41">
        <f t="shared" si="2"/>
        <v>141.15299578059071</v>
      </c>
      <c r="P20" s="10"/>
    </row>
    <row r="21" spans="1:119">
      <c r="A21" s="12"/>
      <c r="B21" s="42">
        <v>541</v>
      </c>
      <c r="C21" s="19" t="s">
        <v>54</v>
      </c>
      <c r="D21" s="43">
        <v>1672663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1672663</v>
      </c>
      <c r="O21" s="44">
        <f t="shared" si="2"/>
        <v>141.15299578059071</v>
      </c>
      <c r="P21" s="9"/>
    </row>
    <row r="22" spans="1:119" ht="15.75">
      <c r="A22" s="26" t="s">
        <v>69</v>
      </c>
      <c r="B22" s="27"/>
      <c r="C22" s="28"/>
      <c r="D22" s="29">
        <f t="shared" ref="D22:M22" si="6">SUM(D23:D23)</f>
        <v>0</v>
      </c>
      <c r="E22" s="29">
        <f t="shared" si="6"/>
        <v>287907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287907</v>
      </c>
      <c r="O22" s="41">
        <f t="shared" si="2"/>
        <v>24.295949367088607</v>
      </c>
      <c r="P22" s="10"/>
    </row>
    <row r="23" spans="1:119">
      <c r="A23" s="90"/>
      <c r="B23" s="91">
        <v>552</v>
      </c>
      <c r="C23" s="92" t="s">
        <v>70</v>
      </c>
      <c r="D23" s="43">
        <v>0</v>
      </c>
      <c r="E23" s="43">
        <v>287907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287907</v>
      </c>
      <c r="O23" s="44">
        <f t="shared" si="2"/>
        <v>24.295949367088607</v>
      </c>
      <c r="P23" s="9"/>
    </row>
    <row r="24" spans="1:119" ht="15.75">
      <c r="A24" s="26" t="s">
        <v>33</v>
      </c>
      <c r="B24" s="27"/>
      <c r="C24" s="28"/>
      <c r="D24" s="29">
        <f t="shared" ref="D24:M24" si="7">SUM(D25:D25)</f>
        <v>1145261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1145261</v>
      </c>
      <c r="O24" s="41">
        <f t="shared" si="2"/>
        <v>96.646497890295365</v>
      </c>
      <c r="P24" s="9"/>
    </row>
    <row r="25" spans="1:119">
      <c r="A25" s="12"/>
      <c r="B25" s="42">
        <v>572</v>
      </c>
      <c r="C25" s="19" t="s">
        <v>55</v>
      </c>
      <c r="D25" s="43">
        <v>1145261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1145261</v>
      </c>
      <c r="O25" s="44">
        <f t="shared" si="2"/>
        <v>96.646497890295365</v>
      </c>
      <c r="P25" s="9"/>
    </row>
    <row r="26" spans="1:119" ht="15.75">
      <c r="A26" s="26" t="s">
        <v>56</v>
      </c>
      <c r="B26" s="27"/>
      <c r="C26" s="28"/>
      <c r="D26" s="29">
        <f t="shared" ref="D26:M26" si="8">SUM(D27:D28)</f>
        <v>2191442</v>
      </c>
      <c r="E26" s="29">
        <f t="shared" si="8"/>
        <v>34298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902940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3128680</v>
      </c>
      <c r="O26" s="41">
        <f t="shared" si="2"/>
        <v>264.02362869198311</v>
      </c>
      <c r="P26" s="9"/>
    </row>
    <row r="27" spans="1:119">
      <c r="A27" s="12"/>
      <c r="B27" s="42">
        <v>581</v>
      </c>
      <c r="C27" s="19" t="s">
        <v>57</v>
      </c>
      <c r="D27" s="43">
        <v>2191442</v>
      </c>
      <c r="E27" s="43">
        <v>34298</v>
      </c>
      <c r="F27" s="43">
        <v>0</v>
      </c>
      <c r="G27" s="43">
        <v>0</v>
      </c>
      <c r="H27" s="43">
        <v>0</v>
      </c>
      <c r="I27" s="43">
        <v>250000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2475740</v>
      </c>
      <c r="O27" s="44">
        <f t="shared" si="2"/>
        <v>208.92320675105486</v>
      </c>
      <c r="P27" s="9"/>
    </row>
    <row r="28" spans="1:119" ht="15.75" thickBot="1">
      <c r="A28" s="12"/>
      <c r="B28" s="42">
        <v>590</v>
      </c>
      <c r="C28" s="19" t="s">
        <v>58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652940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652940</v>
      </c>
      <c r="O28" s="44">
        <f t="shared" si="2"/>
        <v>55.100421940928271</v>
      </c>
      <c r="P28" s="9"/>
    </row>
    <row r="29" spans="1:119" ht="16.5" thickBot="1">
      <c r="A29" s="13" t="s">
        <v>10</v>
      </c>
      <c r="B29" s="21"/>
      <c r="C29" s="20"/>
      <c r="D29" s="14">
        <f>SUM(D5,D11,D16,D20,D22,D24,D26)</f>
        <v>13796578</v>
      </c>
      <c r="E29" s="14">
        <f t="shared" ref="E29:M29" si="9">SUM(E5,E11,E16,E20,E22,E24,E26)</f>
        <v>659799</v>
      </c>
      <c r="F29" s="14">
        <f t="shared" si="9"/>
        <v>0</v>
      </c>
      <c r="G29" s="14">
        <f t="shared" si="9"/>
        <v>0</v>
      </c>
      <c r="H29" s="14">
        <f t="shared" si="9"/>
        <v>0</v>
      </c>
      <c r="I29" s="14">
        <f t="shared" si="9"/>
        <v>4233350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18689727</v>
      </c>
      <c r="O29" s="35">
        <f t="shared" si="2"/>
        <v>1577.1921518987342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63" t="s">
        <v>71</v>
      </c>
      <c r="M31" s="163"/>
      <c r="N31" s="163"/>
      <c r="O31" s="39">
        <v>11850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42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2555377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2555377</v>
      </c>
      <c r="O5" s="30">
        <f t="shared" ref="O5:O26" si="2">(N5/O$28)</f>
        <v>218.80101036047606</v>
      </c>
      <c r="P5" s="6"/>
    </row>
    <row r="6" spans="1:133">
      <c r="A6" s="12"/>
      <c r="B6" s="42">
        <v>511</v>
      </c>
      <c r="C6" s="19" t="s">
        <v>19</v>
      </c>
      <c r="D6" s="43">
        <v>121985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121985</v>
      </c>
      <c r="O6" s="44">
        <f t="shared" si="2"/>
        <v>10.444815480777464</v>
      </c>
      <c r="P6" s="9"/>
    </row>
    <row r="7" spans="1:133">
      <c r="A7" s="12"/>
      <c r="B7" s="42">
        <v>512</v>
      </c>
      <c r="C7" s="19" t="s">
        <v>20</v>
      </c>
      <c r="D7" s="43">
        <v>558942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558942</v>
      </c>
      <c r="O7" s="44">
        <f t="shared" si="2"/>
        <v>47.858720780888774</v>
      </c>
      <c r="P7" s="9"/>
    </row>
    <row r="8" spans="1:133">
      <c r="A8" s="12"/>
      <c r="B8" s="42">
        <v>513</v>
      </c>
      <c r="C8" s="19" t="s">
        <v>21</v>
      </c>
      <c r="D8" s="43">
        <v>620649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620649</v>
      </c>
      <c r="O8" s="44">
        <f t="shared" si="2"/>
        <v>53.142306704341124</v>
      </c>
      <c r="P8" s="9"/>
    </row>
    <row r="9" spans="1:133">
      <c r="A9" s="12"/>
      <c r="B9" s="42">
        <v>515</v>
      </c>
      <c r="C9" s="19" t="s">
        <v>22</v>
      </c>
      <c r="D9" s="43">
        <v>463024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463024</v>
      </c>
      <c r="O9" s="44">
        <f t="shared" si="2"/>
        <v>39.645860090761197</v>
      </c>
      <c r="P9" s="9"/>
    </row>
    <row r="10" spans="1:133">
      <c r="A10" s="12"/>
      <c r="B10" s="42">
        <v>519</v>
      </c>
      <c r="C10" s="19" t="s">
        <v>52</v>
      </c>
      <c r="D10" s="43">
        <v>790777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790777</v>
      </c>
      <c r="O10" s="44">
        <f t="shared" si="2"/>
        <v>67.709307303707504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6295736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6295736</v>
      </c>
      <c r="O11" s="41">
        <f t="shared" si="2"/>
        <v>539.06464594571457</v>
      </c>
      <c r="P11" s="10"/>
    </row>
    <row r="12" spans="1:133">
      <c r="A12" s="12"/>
      <c r="B12" s="42">
        <v>521</v>
      </c>
      <c r="C12" s="19" t="s">
        <v>25</v>
      </c>
      <c r="D12" s="43">
        <v>2644548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2644548</v>
      </c>
      <c r="O12" s="44">
        <f t="shared" si="2"/>
        <v>226.43616748009248</v>
      </c>
      <c r="P12" s="9"/>
    </row>
    <row r="13" spans="1:133">
      <c r="A13" s="12"/>
      <c r="B13" s="42">
        <v>522</v>
      </c>
      <c r="C13" s="19" t="s">
        <v>26</v>
      </c>
      <c r="D13" s="43">
        <v>3361377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3361377</v>
      </c>
      <c r="O13" s="44">
        <f t="shared" si="2"/>
        <v>287.81376830208063</v>
      </c>
      <c r="P13" s="9"/>
    </row>
    <row r="14" spans="1:133">
      <c r="A14" s="12"/>
      <c r="B14" s="42">
        <v>524</v>
      </c>
      <c r="C14" s="19" t="s">
        <v>27</v>
      </c>
      <c r="D14" s="43">
        <v>289811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289811</v>
      </c>
      <c r="O14" s="44">
        <f t="shared" si="2"/>
        <v>24.814710163541399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358641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2970236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3328877</v>
      </c>
      <c r="O15" s="41">
        <f t="shared" si="2"/>
        <v>285.03099580443529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2892135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2892135</v>
      </c>
      <c r="O16" s="44">
        <f t="shared" si="2"/>
        <v>247.63549961469303</v>
      </c>
      <c r="P16" s="9"/>
    </row>
    <row r="17" spans="1:119">
      <c r="A17" s="12"/>
      <c r="B17" s="42">
        <v>534</v>
      </c>
      <c r="C17" s="19" t="s">
        <v>53</v>
      </c>
      <c r="D17" s="43">
        <v>0</v>
      </c>
      <c r="E17" s="43">
        <v>358641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358641</v>
      </c>
      <c r="O17" s="44">
        <f t="shared" si="2"/>
        <v>30.708194194708451</v>
      </c>
      <c r="P17" s="9"/>
    </row>
    <row r="18" spans="1:119">
      <c r="A18" s="12"/>
      <c r="B18" s="42">
        <v>538</v>
      </c>
      <c r="C18" s="19" t="s">
        <v>65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78101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78101</v>
      </c>
      <c r="O18" s="44">
        <f t="shared" si="2"/>
        <v>6.6873019950338213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1801217</v>
      </c>
      <c r="E19" s="29">
        <f t="shared" si="5"/>
        <v>74500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1875717</v>
      </c>
      <c r="O19" s="41">
        <f t="shared" si="2"/>
        <v>160.60595941433343</v>
      </c>
      <c r="P19" s="10"/>
    </row>
    <row r="20" spans="1:119">
      <c r="A20" s="12"/>
      <c r="B20" s="42">
        <v>541</v>
      </c>
      <c r="C20" s="19" t="s">
        <v>54</v>
      </c>
      <c r="D20" s="43">
        <v>1801217</v>
      </c>
      <c r="E20" s="43">
        <v>74500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1875717</v>
      </c>
      <c r="O20" s="44">
        <f t="shared" si="2"/>
        <v>160.60595941433343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377519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377519</v>
      </c>
      <c r="O21" s="41">
        <f t="shared" si="2"/>
        <v>32.324599708879184</v>
      </c>
      <c r="P21" s="9"/>
    </row>
    <row r="22" spans="1:119">
      <c r="A22" s="12"/>
      <c r="B22" s="42">
        <v>572</v>
      </c>
      <c r="C22" s="19" t="s">
        <v>55</v>
      </c>
      <c r="D22" s="43">
        <v>377519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377519</v>
      </c>
      <c r="O22" s="44">
        <f t="shared" si="2"/>
        <v>32.324599708879184</v>
      </c>
      <c r="P22" s="9"/>
    </row>
    <row r="23" spans="1:119" ht="15.75">
      <c r="A23" s="26" t="s">
        <v>56</v>
      </c>
      <c r="B23" s="27"/>
      <c r="C23" s="28"/>
      <c r="D23" s="29">
        <f t="shared" ref="D23:M23" si="7">SUM(D24:D25)</f>
        <v>343930</v>
      </c>
      <c r="E23" s="29">
        <f t="shared" si="7"/>
        <v>23345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935587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1302862</v>
      </c>
      <c r="O23" s="41">
        <f t="shared" si="2"/>
        <v>111.55595513314496</v>
      </c>
      <c r="P23" s="9"/>
    </row>
    <row r="24" spans="1:119">
      <c r="A24" s="12"/>
      <c r="B24" s="42">
        <v>581</v>
      </c>
      <c r="C24" s="19" t="s">
        <v>57</v>
      </c>
      <c r="D24" s="43">
        <v>343930</v>
      </c>
      <c r="E24" s="43">
        <v>23345</v>
      </c>
      <c r="F24" s="43">
        <v>0</v>
      </c>
      <c r="G24" s="43">
        <v>0</v>
      </c>
      <c r="H24" s="43">
        <v>0</v>
      </c>
      <c r="I24" s="43">
        <v>250000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617275</v>
      </c>
      <c r="O24" s="44">
        <f t="shared" si="2"/>
        <v>52.85341210720096</v>
      </c>
      <c r="P24" s="9"/>
    </row>
    <row r="25" spans="1:119" ht="15.75" thickBot="1">
      <c r="A25" s="12"/>
      <c r="B25" s="42">
        <v>590</v>
      </c>
      <c r="C25" s="19" t="s">
        <v>58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685587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685587</v>
      </c>
      <c r="O25" s="44">
        <f t="shared" si="2"/>
        <v>58.702543025944003</v>
      </c>
      <c r="P25" s="9"/>
    </row>
    <row r="26" spans="1:119" ht="16.5" thickBot="1">
      <c r="A26" s="13" t="s">
        <v>10</v>
      </c>
      <c r="B26" s="21"/>
      <c r="C26" s="20"/>
      <c r="D26" s="14">
        <f>SUM(D5,D11,D15,D19,D21,D23)</f>
        <v>11373779</v>
      </c>
      <c r="E26" s="14">
        <f t="shared" ref="E26:M26" si="8">SUM(E5,E11,E15,E19,E21,E23)</f>
        <v>456486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3905823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15736088</v>
      </c>
      <c r="O26" s="35">
        <f t="shared" si="2"/>
        <v>1347.3831663669835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63" t="s">
        <v>66</v>
      </c>
      <c r="M28" s="163"/>
      <c r="N28" s="163"/>
      <c r="O28" s="39">
        <v>11679</v>
      </c>
    </row>
    <row r="29" spans="1:119">
      <c r="A29" s="164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  <row r="30" spans="1:119" ht="15.75" customHeight="1" thickBot="1">
      <c r="A30" s="165" t="s">
        <v>42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5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39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3"/>
      <c r="N3" s="34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2155394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2155394</v>
      </c>
      <c r="O5" s="30">
        <f t="shared" ref="O5:O25" si="2">(N5/O$27)</f>
        <v>186.3077189039675</v>
      </c>
      <c r="P5" s="6"/>
    </row>
    <row r="6" spans="1:133">
      <c r="A6" s="12"/>
      <c r="B6" s="42">
        <v>511</v>
      </c>
      <c r="C6" s="19" t="s">
        <v>19</v>
      </c>
      <c r="D6" s="43">
        <v>86845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86845</v>
      </c>
      <c r="O6" s="44">
        <f t="shared" si="2"/>
        <v>7.5066989368138994</v>
      </c>
      <c r="P6" s="9"/>
    </row>
    <row r="7" spans="1:133">
      <c r="A7" s="12"/>
      <c r="B7" s="42">
        <v>512</v>
      </c>
      <c r="C7" s="19" t="s">
        <v>20</v>
      </c>
      <c r="D7" s="43">
        <v>516524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516524</v>
      </c>
      <c r="O7" s="44">
        <f t="shared" si="2"/>
        <v>44.647246953064226</v>
      </c>
      <c r="P7" s="9"/>
    </row>
    <row r="8" spans="1:133">
      <c r="A8" s="12"/>
      <c r="B8" s="42">
        <v>513</v>
      </c>
      <c r="C8" s="19" t="s">
        <v>21</v>
      </c>
      <c r="D8" s="43">
        <v>556394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556394</v>
      </c>
      <c r="O8" s="44">
        <f t="shared" si="2"/>
        <v>48.093525801711472</v>
      </c>
      <c r="P8" s="9"/>
    </row>
    <row r="9" spans="1:133">
      <c r="A9" s="12"/>
      <c r="B9" s="42">
        <v>515</v>
      </c>
      <c r="C9" s="19" t="s">
        <v>22</v>
      </c>
      <c r="D9" s="43">
        <v>503962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503962</v>
      </c>
      <c r="O9" s="44">
        <f t="shared" si="2"/>
        <v>43.561414123951941</v>
      </c>
      <c r="P9" s="9"/>
    </row>
    <row r="10" spans="1:133">
      <c r="A10" s="12"/>
      <c r="B10" s="42">
        <v>519</v>
      </c>
      <c r="C10" s="19" t="s">
        <v>52</v>
      </c>
      <c r="D10" s="43">
        <v>491669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491669</v>
      </c>
      <c r="O10" s="44">
        <f t="shared" si="2"/>
        <v>42.498833088425968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5319601</v>
      </c>
      <c r="E11" s="29">
        <f t="shared" si="3"/>
        <v>7620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5327221</v>
      </c>
      <c r="O11" s="41">
        <f t="shared" si="2"/>
        <v>460.47376609905785</v>
      </c>
      <c r="P11" s="10"/>
    </row>
    <row r="12" spans="1:133">
      <c r="A12" s="12"/>
      <c r="B12" s="42">
        <v>521</v>
      </c>
      <c r="C12" s="19" t="s">
        <v>25</v>
      </c>
      <c r="D12" s="43">
        <v>2313888</v>
      </c>
      <c r="E12" s="43">
        <v>7620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2321508</v>
      </c>
      <c r="O12" s="44">
        <f t="shared" si="2"/>
        <v>200.66626328982625</v>
      </c>
      <c r="P12" s="9"/>
    </row>
    <row r="13" spans="1:133">
      <c r="A13" s="12"/>
      <c r="B13" s="42">
        <v>522</v>
      </c>
      <c r="C13" s="19" t="s">
        <v>26</v>
      </c>
      <c r="D13" s="43">
        <v>2817597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2817597</v>
      </c>
      <c r="O13" s="44">
        <f t="shared" si="2"/>
        <v>243.54715187138041</v>
      </c>
      <c r="P13" s="9"/>
    </row>
    <row r="14" spans="1:133">
      <c r="A14" s="12"/>
      <c r="B14" s="42">
        <v>524</v>
      </c>
      <c r="C14" s="19" t="s">
        <v>27</v>
      </c>
      <c r="D14" s="43">
        <v>188116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188116</v>
      </c>
      <c r="O14" s="44">
        <f t="shared" si="2"/>
        <v>16.260350937851154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0</v>
      </c>
      <c r="E15" s="29">
        <f t="shared" si="4"/>
        <v>433156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2711943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3145099</v>
      </c>
      <c r="O15" s="41">
        <f t="shared" si="2"/>
        <v>271.85573515429166</v>
      </c>
      <c r="P15" s="10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2711943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2711943</v>
      </c>
      <c r="O16" s="44">
        <f t="shared" si="2"/>
        <v>234.41464257930676</v>
      </c>
      <c r="P16" s="9"/>
    </row>
    <row r="17" spans="1:119">
      <c r="A17" s="12"/>
      <c r="B17" s="42">
        <v>534</v>
      </c>
      <c r="C17" s="19" t="s">
        <v>53</v>
      </c>
      <c r="D17" s="43">
        <v>0</v>
      </c>
      <c r="E17" s="43">
        <v>433156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433156</v>
      </c>
      <c r="O17" s="44">
        <f t="shared" si="2"/>
        <v>37.441092574984872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1849487</v>
      </c>
      <c r="E18" s="29">
        <f t="shared" si="5"/>
        <v>32394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1881881</v>
      </c>
      <c r="O18" s="41">
        <f t="shared" si="2"/>
        <v>162.66583110035438</v>
      </c>
      <c r="P18" s="10"/>
    </row>
    <row r="19" spans="1:119">
      <c r="A19" s="12"/>
      <c r="B19" s="42">
        <v>541</v>
      </c>
      <c r="C19" s="19" t="s">
        <v>54</v>
      </c>
      <c r="D19" s="43">
        <v>1849487</v>
      </c>
      <c r="E19" s="43">
        <v>32394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1881881</v>
      </c>
      <c r="O19" s="44">
        <f t="shared" si="2"/>
        <v>162.66583110035438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848982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848982</v>
      </c>
      <c r="O20" s="41">
        <f t="shared" si="2"/>
        <v>73.384216440487506</v>
      </c>
      <c r="P20" s="9"/>
    </row>
    <row r="21" spans="1:119">
      <c r="A21" s="12"/>
      <c r="B21" s="42">
        <v>572</v>
      </c>
      <c r="C21" s="19" t="s">
        <v>55</v>
      </c>
      <c r="D21" s="43">
        <v>848982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848982</v>
      </c>
      <c r="O21" s="44">
        <f t="shared" si="2"/>
        <v>73.384216440487506</v>
      </c>
      <c r="P21" s="9"/>
    </row>
    <row r="22" spans="1:119" ht="15.75">
      <c r="A22" s="26" t="s">
        <v>56</v>
      </c>
      <c r="B22" s="27"/>
      <c r="C22" s="28"/>
      <c r="D22" s="29">
        <f t="shared" ref="D22:M22" si="7">SUM(D23:D24)</f>
        <v>10885</v>
      </c>
      <c r="E22" s="29">
        <f t="shared" si="7"/>
        <v>265496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785150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1061531</v>
      </c>
      <c r="O22" s="41">
        <f t="shared" si="2"/>
        <v>91.756504451551564</v>
      </c>
      <c r="P22" s="9"/>
    </row>
    <row r="23" spans="1:119">
      <c r="A23" s="12"/>
      <c r="B23" s="42">
        <v>581</v>
      </c>
      <c r="C23" s="19" t="s">
        <v>57</v>
      </c>
      <c r="D23" s="43">
        <v>10885</v>
      </c>
      <c r="E23" s="43">
        <v>265496</v>
      </c>
      <c r="F23" s="43">
        <v>0</v>
      </c>
      <c r="G23" s="43">
        <v>0</v>
      </c>
      <c r="H23" s="43">
        <v>0</v>
      </c>
      <c r="I23" s="43">
        <v>159900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436281</v>
      </c>
      <c r="O23" s="44">
        <f t="shared" si="2"/>
        <v>37.711210994900163</v>
      </c>
      <c r="P23" s="9"/>
    </row>
    <row r="24" spans="1:119" ht="15.75" thickBot="1">
      <c r="A24" s="12"/>
      <c r="B24" s="42">
        <v>590</v>
      </c>
      <c r="C24" s="19" t="s">
        <v>58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625250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625250</v>
      </c>
      <c r="O24" s="44">
        <f t="shared" si="2"/>
        <v>54.045293456651393</v>
      </c>
      <c r="P24" s="9"/>
    </row>
    <row r="25" spans="1:119" ht="16.5" thickBot="1">
      <c r="A25" s="13" t="s">
        <v>10</v>
      </c>
      <c r="B25" s="21"/>
      <c r="C25" s="20"/>
      <c r="D25" s="14">
        <f>SUM(D5,D11,D15,D18,D20,D22)</f>
        <v>10184349</v>
      </c>
      <c r="E25" s="14">
        <f t="shared" ref="E25:M25" si="8">SUM(E5,E11,E15,E18,E20,E22)</f>
        <v>738666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3497093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14420108</v>
      </c>
      <c r="O25" s="35">
        <f t="shared" si="2"/>
        <v>1246.4437721497104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3" t="s">
        <v>63</v>
      </c>
      <c r="M27" s="163"/>
      <c r="N27" s="163"/>
      <c r="O27" s="39">
        <v>11569</v>
      </c>
    </row>
    <row r="28" spans="1:119">
      <c r="A28" s="164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  <row r="29" spans="1:119" ht="15.75" customHeight="1" thickBot="1">
      <c r="A29" s="165" t="s">
        <v>42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5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2024-11-04T21:28:24Z</cp:lastPrinted>
  <dcterms:created xsi:type="dcterms:W3CDTF">2000-08-31T21:26:31Z</dcterms:created>
  <dcterms:modified xsi:type="dcterms:W3CDTF">2024-11-04T21:28:30Z</dcterms:modified>
</cp:coreProperties>
</file>