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8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'2007'!$A$1:$O$31</definedName>
    <definedName name="_xlnm.Print_Area" localSheetId="14">'2008'!$A$1:$O$32</definedName>
    <definedName name="_xlnm.Print_Area" localSheetId="13">'2009'!$A$1:$O$33</definedName>
    <definedName name="_xlnm.Print_Area" localSheetId="12">'2010'!$A$1:$O$34</definedName>
    <definedName name="_xlnm.Print_Area" localSheetId="11">'2011'!$A$1:$O$33</definedName>
    <definedName name="_xlnm.Print_Area" localSheetId="10">'2012'!$A$1:$O$35</definedName>
    <definedName name="_xlnm.Print_Area" localSheetId="9">'2013'!$A$1:$O$36</definedName>
    <definedName name="_xlnm.Print_Area" localSheetId="8">'2014'!$A$1:$O$36</definedName>
    <definedName name="_xlnm.Print_Area" localSheetId="7">'2015'!$A$1:$O$35</definedName>
    <definedName name="_xlnm.Print_Area" localSheetId="6">'2016'!$A$1:$O$79</definedName>
    <definedName name="_xlnm.Print_Area" localSheetId="5">'2017'!$A$1:$O$35</definedName>
    <definedName name="_xlnm.Print_Area" localSheetId="4">'2018'!$A$1:$O$30</definedName>
    <definedName name="_xlnm.Print_Area" localSheetId="3">'2019'!$A$1:$O$34</definedName>
    <definedName name="_xlnm.Print_Area" localSheetId="2">'2020'!$A$1:$O$33</definedName>
    <definedName name="_xlnm.Print_Area" localSheetId="1">'2021'!$A$1:$P$182</definedName>
    <definedName name="_xlnm.Print_Area" localSheetId="0">'2022'!$A$1:$P$31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23" i="49"/>
  <c r="P23" i="49" s="1"/>
  <c r="O20" i="49"/>
  <c r="P20" i="49" s="1"/>
  <c r="O16" i="49"/>
  <c r="P16" i="49" s="1"/>
  <c r="O13" i="49"/>
  <c r="P13" i="49" s="1"/>
  <c r="O5" i="49"/>
  <c r="P5" i="49" s="1"/>
  <c r="N74" i="48"/>
  <c r="O74" i="48" s="1"/>
  <c r="O73" i="48"/>
  <c r="N73" i="48"/>
  <c r="N72" i="48"/>
  <c r="O72" i="48" s="1"/>
  <c r="O71" i="48"/>
  <c r="N71" i="48"/>
  <c r="N70" i="48"/>
  <c r="O70" i="48" s="1"/>
  <c r="N69" i="48"/>
  <c r="O69" i="48" s="1"/>
  <c r="N68" i="48"/>
  <c r="O68" i="48" s="1"/>
  <c r="O67" i="48"/>
  <c r="N67" i="48"/>
  <c r="N66" i="48"/>
  <c r="O66" i="48" s="1"/>
  <c r="O65" i="48"/>
  <c r="N65" i="48"/>
  <c r="N64" i="48"/>
  <c r="O64" i="48" s="1"/>
  <c r="M63" i="48"/>
  <c r="L63" i="48"/>
  <c r="K63" i="48"/>
  <c r="J63" i="48"/>
  <c r="I63" i="48"/>
  <c r="H63" i="48"/>
  <c r="G63" i="48"/>
  <c r="F63" i="48"/>
  <c r="F75" i="48" s="1"/>
  <c r="E63" i="48"/>
  <c r="N63" i="48" s="1"/>
  <c r="O63" i="48" s="1"/>
  <c r="D63" i="48"/>
  <c r="N62" i="48"/>
  <c r="O62" i="48" s="1"/>
  <c r="N61" i="48"/>
  <c r="O61" i="48" s="1"/>
  <c r="O60" i="48"/>
  <c r="N60" i="48"/>
  <c r="N59" i="48"/>
  <c r="O59" i="48" s="1"/>
  <c r="O58" i="48"/>
  <c r="N58" i="48"/>
  <c r="N57" i="48"/>
  <c r="O57" i="48" s="1"/>
  <c r="N56" i="48"/>
  <c r="O56" i="48" s="1"/>
  <c r="M55" i="48"/>
  <c r="L55" i="48"/>
  <c r="K55" i="48"/>
  <c r="J55" i="48"/>
  <c r="I55" i="48"/>
  <c r="H55" i="48"/>
  <c r="G55" i="48"/>
  <c r="F55" i="48"/>
  <c r="N55" i="48" s="1"/>
  <c r="O55" i="48" s="1"/>
  <c r="E55" i="48"/>
  <c r="D55" i="48"/>
  <c r="N54" i="48"/>
  <c r="O54" i="48" s="1"/>
  <c r="O53" i="48"/>
  <c r="N53" i="48"/>
  <c r="N52" i="48"/>
  <c r="O52" i="48" s="1"/>
  <c r="O51" i="48"/>
  <c r="N51" i="48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O47" i="48"/>
  <c r="N47" i="48"/>
  <c r="N46" i="48"/>
  <c r="O46" i="48" s="1"/>
  <c r="O45" i="48"/>
  <c r="N45" i="48"/>
  <c r="O44" i="48"/>
  <c r="N44" i="48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N41" i="48"/>
  <c r="O41" i="48" s="1"/>
  <c r="O40" i="48"/>
  <c r="N40" i="48"/>
  <c r="N39" i="48"/>
  <c r="O39" i="48" s="1"/>
  <c r="O38" i="48"/>
  <c r="N38" i="48"/>
  <c r="O37" i="48"/>
  <c r="N37" i="48"/>
  <c r="N36" i="48"/>
  <c r="O36" i="48" s="1"/>
  <c r="M35" i="48"/>
  <c r="L35" i="48"/>
  <c r="K35" i="48"/>
  <c r="J35" i="48"/>
  <c r="I35" i="48"/>
  <c r="O35" i="48"/>
  <c r="H35" i="48"/>
  <c r="G35" i="48"/>
  <c r="F35" i="48"/>
  <c r="E35" i="48"/>
  <c r="D35" i="48"/>
  <c r="N35" i="48" s="1"/>
  <c r="N34" i="48"/>
  <c r="O34" i="48" s="1"/>
  <c r="O33" i="48"/>
  <c r="N33" i="48"/>
  <c r="N32" i="48"/>
  <c r="O32" i="48" s="1"/>
  <c r="O31" i="48"/>
  <c r="N31" i="48"/>
  <c r="O30" i="48"/>
  <c r="N30" i="48"/>
  <c r="N29" i="48"/>
  <c r="O29" i="48" s="1"/>
  <c r="N28" i="48"/>
  <c r="O28" i="48" s="1"/>
  <c r="O27" i="48"/>
  <c r="N27" i="48"/>
  <c r="N26" i="48"/>
  <c r="O26" i="48" s="1"/>
  <c r="M25" i="48"/>
  <c r="L25" i="48"/>
  <c r="K25" i="48"/>
  <c r="K75" i="48" s="1"/>
  <c r="J25" i="48"/>
  <c r="I25" i="48"/>
  <c r="H25" i="48"/>
  <c r="G25" i="48"/>
  <c r="F25" i="48"/>
  <c r="E25" i="48"/>
  <c r="D25" i="48"/>
  <c r="O24" i="48"/>
  <c r="N24" i="48"/>
  <c r="O23" i="48"/>
  <c r="N23" i="48"/>
  <c r="N22" i="48"/>
  <c r="O22" i="48" s="1"/>
  <c r="N21" i="48"/>
  <c r="O21" i="48" s="1"/>
  <c r="O20" i="48"/>
  <c r="N20" i="48"/>
  <c r="N19" i="48"/>
  <c r="O19" i="48" s="1"/>
  <c r="O18" i="48"/>
  <c r="N18" i="48"/>
  <c r="O17" i="48"/>
  <c r="N17" i="48"/>
  <c r="N16" i="48"/>
  <c r="O16" i="48" s="1"/>
  <c r="M15" i="48"/>
  <c r="L15" i="48"/>
  <c r="K15" i="48"/>
  <c r="J15" i="48"/>
  <c r="I15" i="48"/>
  <c r="I75" i="48"/>
  <c r="H15" i="48"/>
  <c r="H75" i="48" s="1"/>
  <c r="G15" i="48"/>
  <c r="F15" i="48"/>
  <c r="E15" i="48"/>
  <c r="D15" i="48"/>
  <c r="N14" i="48"/>
  <c r="O14" i="48" s="1"/>
  <c r="O13" i="48"/>
  <c r="N13" i="48"/>
  <c r="N12" i="48"/>
  <c r="O12" i="48" s="1"/>
  <c r="O11" i="48"/>
  <c r="N11" i="48"/>
  <c r="O10" i="48"/>
  <c r="N10" i="48"/>
  <c r="N9" i="48"/>
  <c r="O9" i="48" s="1"/>
  <c r="N8" i="48"/>
  <c r="O8" i="48" s="1"/>
  <c r="O7" i="48"/>
  <c r="N7" i="48"/>
  <c r="N6" i="48"/>
  <c r="O6" i="48" s="1"/>
  <c r="M5" i="48"/>
  <c r="M75" i="48" s="1"/>
  <c r="L5" i="48"/>
  <c r="L75" i="48" s="1"/>
  <c r="K5" i="48"/>
  <c r="J5" i="48"/>
  <c r="J75" i="48" s="1"/>
  <c r="I5" i="48"/>
  <c r="H5" i="48"/>
  <c r="G5" i="48"/>
  <c r="G75" i="48" s="1"/>
  <c r="F5" i="48"/>
  <c r="E5" i="48"/>
  <c r="D5" i="48"/>
  <c r="N20" i="45"/>
  <c r="O20" i="45" s="1"/>
  <c r="N19" i="45"/>
  <c r="O19" i="45"/>
  <c r="N15" i="45"/>
  <c r="O15" i="45" s="1"/>
  <c r="G29" i="46"/>
  <c r="O177" i="47"/>
  <c r="P177" i="47" s="1"/>
  <c r="O176" i="47"/>
  <c r="P176" i="47" s="1"/>
  <c r="O175" i="47"/>
  <c r="P175" i="47" s="1"/>
  <c r="O174" i="47"/>
  <c r="P174" i="47"/>
  <c r="O173" i="47"/>
  <c r="P173" i="47" s="1"/>
  <c r="O172" i="47"/>
  <c r="P172" i="47" s="1"/>
  <c r="O171" i="47"/>
  <c r="P171" i="47" s="1"/>
  <c r="O170" i="47"/>
  <c r="P170" i="47" s="1"/>
  <c r="O169" i="47"/>
  <c r="P169" i="47" s="1"/>
  <c r="O168" i="47"/>
  <c r="P168" i="47"/>
  <c r="O167" i="47"/>
  <c r="P167" i="47" s="1"/>
  <c r="O166" i="47"/>
  <c r="P166" i="47" s="1"/>
  <c r="O165" i="47"/>
  <c r="P165" i="47"/>
  <c r="O164" i="47"/>
  <c r="P164" i="47" s="1"/>
  <c r="O163" i="47"/>
  <c r="P163" i="47" s="1"/>
  <c r="O162" i="47"/>
  <c r="P162" i="47"/>
  <c r="O161" i="47"/>
  <c r="P161" i="47" s="1"/>
  <c r="O160" i="47"/>
  <c r="P160" i="47" s="1"/>
  <c r="O159" i="47"/>
  <c r="P159" i="47"/>
  <c r="O158" i="47"/>
  <c r="P158" i="47" s="1"/>
  <c r="O157" i="47"/>
  <c r="P157" i="47" s="1"/>
  <c r="O156" i="47"/>
  <c r="P156" i="47"/>
  <c r="O155" i="47"/>
  <c r="P155" i="47" s="1"/>
  <c r="O154" i="47"/>
  <c r="P154" i="47" s="1"/>
  <c r="O153" i="47"/>
  <c r="P153" i="47"/>
  <c r="O152" i="47"/>
  <c r="P152" i="47" s="1"/>
  <c r="O151" i="47"/>
  <c r="P151" i="47" s="1"/>
  <c r="O150" i="47"/>
  <c r="P150" i="47"/>
  <c r="O149" i="47"/>
  <c r="P149" i="47" s="1"/>
  <c r="O148" i="47"/>
  <c r="P148" i="47" s="1"/>
  <c r="O147" i="47"/>
  <c r="P147" i="47"/>
  <c r="O146" i="47"/>
  <c r="P146" i="47" s="1"/>
  <c r="O145" i="47"/>
  <c r="P145" i="47" s="1"/>
  <c r="O144" i="47"/>
  <c r="P144" i="47"/>
  <c r="O143" i="47"/>
  <c r="P143" i="47" s="1"/>
  <c r="O142" i="47"/>
  <c r="P142" i="47" s="1"/>
  <c r="O141" i="47"/>
  <c r="P141" i="47"/>
  <c r="O140" i="47"/>
  <c r="P140" i="47" s="1"/>
  <c r="O139" i="47"/>
  <c r="P139" i="47" s="1"/>
  <c r="O138" i="47"/>
  <c r="P138" i="47"/>
  <c r="O137" i="47"/>
  <c r="P137" i="47" s="1"/>
  <c r="O136" i="47"/>
  <c r="P136" i="47" s="1"/>
  <c r="O135" i="47"/>
  <c r="P135" i="47"/>
  <c r="O134" i="47"/>
  <c r="P134" i="47" s="1"/>
  <c r="O133" i="47"/>
  <c r="P133" i="47" s="1"/>
  <c r="O132" i="47"/>
  <c r="P132" i="47"/>
  <c r="O131" i="47"/>
  <c r="P131" i="47" s="1"/>
  <c r="O130" i="47"/>
  <c r="P130" i="47" s="1"/>
  <c r="O129" i="47"/>
  <c r="P129" i="47" s="1"/>
  <c r="O128" i="47"/>
  <c r="P128" i="47" s="1"/>
  <c r="O127" i="47"/>
  <c r="P127" i="47" s="1"/>
  <c r="O126" i="47"/>
  <c r="P126" i="47"/>
  <c r="O125" i="47"/>
  <c r="P125" i="47" s="1"/>
  <c r="O124" i="47"/>
  <c r="P124" i="47" s="1"/>
  <c r="O123" i="47"/>
  <c r="P123" i="47" s="1"/>
  <c r="O122" i="47"/>
  <c r="P122" i="47" s="1"/>
  <c r="O121" i="47"/>
  <c r="P121" i="47" s="1"/>
  <c r="O120" i="47"/>
  <c r="P120" i="47"/>
  <c r="O119" i="47"/>
  <c r="P119" i="47" s="1"/>
  <c r="O118" i="47"/>
  <c r="P118" i="47" s="1"/>
  <c r="O117" i="47"/>
  <c r="P117" i="47" s="1"/>
  <c r="O116" i="47"/>
  <c r="P116" i="47" s="1"/>
  <c r="O115" i="47"/>
  <c r="P115" i="47" s="1"/>
  <c r="O114" i="47"/>
  <c r="P114" i="47"/>
  <c r="O113" i="47"/>
  <c r="P113" i="47" s="1"/>
  <c r="O112" i="47"/>
  <c r="P112" i="47" s="1"/>
  <c r="O111" i="47"/>
  <c r="P111" i="47" s="1"/>
  <c r="O110" i="47"/>
  <c r="P110" i="47" s="1"/>
  <c r="O109" i="47"/>
  <c r="P109" i="47" s="1"/>
  <c r="O108" i="47"/>
  <c r="P108" i="47"/>
  <c r="O107" i="47"/>
  <c r="P107" i="47" s="1"/>
  <c r="O106" i="47"/>
  <c r="P106" i="47" s="1"/>
  <c r="O105" i="47"/>
  <c r="P105" i="47" s="1"/>
  <c r="O104" i="47"/>
  <c r="P104" i="47" s="1"/>
  <c r="O103" i="47"/>
  <c r="P103" i="47" s="1"/>
  <c r="O102" i="47"/>
  <c r="P102" i="47"/>
  <c r="O101" i="47"/>
  <c r="P101" i="47" s="1"/>
  <c r="O100" i="47"/>
  <c r="P100" i="47" s="1"/>
  <c r="O99" i="47"/>
  <c r="P99" i="47" s="1"/>
  <c r="O98" i="47"/>
  <c r="P98" i="47" s="1"/>
  <c r="O97" i="47"/>
  <c r="P97" i="47" s="1"/>
  <c r="O96" i="47"/>
  <c r="P96" i="47"/>
  <c r="O95" i="47"/>
  <c r="P95" i="47" s="1"/>
  <c r="O94" i="47"/>
  <c r="P94" i="47" s="1"/>
  <c r="O93" i="47"/>
  <c r="P93" i="47" s="1"/>
  <c r="O92" i="47"/>
  <c r="P92" i="47" s="1"/>
  <c r="O91" i="47"/>
  <c r="P91" i="47" s="1"/>
  <c r="O90" i="47"/>
  <c r="P90" i="47"/>
  <c r="O89" i="47"/>
  <c r="P89" i="47" s="1"/>
  <c r="O88" i="47"/>
  <c r="P88" i="47" s="1"/>
  <c r="O87" i="47"/>
  <c r="P87" i="47" s="1"/>
  <c r="O86" i="47"/>
  <c r="P86" i="47" s="1"/>
  <c r="O85" i="47"/>
  <c r="P85" i="47" s="1"/>
  <c r="O84" i="47"/>
  <c r="P84" i="47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P71" i="47"/>
  <c r="O71" i="47"/>
  <c r="P70" i="47"/>
  <c r="O70" i="47"/>
  <c r="O69" i="47"/>
  <c r="P69" i="47" s="1"/>
  <c r="O68" i="47"/>
  <c r="P68" i="47" s="1"/>
  <c r="O67" i="47"/>
  <c r="P67" i="47" s="1"/>
  <c r="O66" i="47"/>
  <c r="P66" i="47" s="1"/>
  <c r="P65" i="47"/>
  <c r="O65" i="47"/>
  <c r="P64" i="47"/>
  <c r="O64" i="47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/>
  <c r="O58" i="47"/>
  <c r="P58" i="47" s="1"/>
  <c r="O57" i="47"/>
  <c r="P57" i="47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5" i="47" s="1"/>
  <c r="P55" i="47" s="1"/>
  <c r="O54" i="47"/>
  <c r="P54" i="47" s="1"/>
  <c r="O53" i="47"/>
  <c r="P53" i="47" s="1"/>
  <c r="O52" i="47"/>
  <c r="P52" i="47" s="1"/>
  <c r="P51" i="47"/>
  <c r="O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/>
  <c r="O45" i="47"/>
  <c r="P45" i="47" s="1"/>
  <c r="O44" i="47"/>
  <c r="P44" i="47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/>
  <c r="O32" i="47"/>
  <c r="P32" i="47" s="1"/>
  <c r="O31" i="47"/>
  <c r="P31" i="47"/>
  <c r="O30" i="47"/>
  <c r="P30" i="47" s="1"/>
  <c r="O29" i="47"/>
  <c r="P29" i="47" s="1"/>
  <c r="O28" i="47"/>
  <c r="P28" i="47" s="1"/>
  <c r="O27" i="47"/>
  <c r="P27" i="47"/>
  <c r="O26" i="47"/>
  <c r="P26" i="47" s="1"/>
  <c r="N25" i="47"/>
  <c r="M25" i="47"/>
  <c r="L25" i="47"/>
  <c r="K25" i="47"/>
  <c r="J25" i="47"/>
  <c r="I25" i="47"/>
  <c r="I178" i="47" s="1"/>
  <c r="H25" i="47"/>
  <c r="G25" i="47"/>
  <c r="F25" i="47"/>
  <c r="E25" i="47"/>
  <c r="D25" i="47"/>
  <c r="O25" i="47" s="1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5" i="47" s="1"/>
  <c r="P15" i="47" s="1"/>
  <c r="O14" i="47"/>
  <c r="P14" i="47"/>
  <c r="O13" i="47"/>
  <c r="P13" i="47" s="1"/>
  <c r="O12" i="47"/>
  <c r="P12" i="47"/>
  <c r="O11" i="47"/>
  <c r="P11" i="47" s="1"/>
  <c r="O10" i="47"/>
  <c r="P10" i="47"/>
  <c r="O9" i="47"/>
  <c r="P9" i="47" s="1"/>
  <c r="O8" i="47"/>
  <c r="P8" i="47"/>
  <c r="O7" i="47"/>
  <c r="P7" i="47" s="1"/>
  <c r="O6" i="47"/>
  <c r="P6" i="47"/>
  <c r="N5" i="47"/>
  <c r="M5" i="47"/>
  <c r="M178" i="47"/>
  <c r="L5" i="47"/>
  <c r="L178" i="47" s="1"/>
  <c r="K5" i="47"/>
  <c r="J5" i="47"/>
  <c r="J178" i="47" s="1"/>
  <c r="I5" i="47"/>
  <c r="H5" i="47"/>
  <c r="H178" i="47" s="1"/>
  <c r="G5" i="47"/>
  <c r="O5" i="47"/>
  <c r="P5" i="47" s="1"/>
  <c r="F5" i="47"/>
  <c r="E5" i="47"/>
  <c r="E178" i="47"/>
  <c r="D5" i="47"/>
  <c r="D178" i="47" s="1"/>
  <c r="N28" i="46"/>
  <c r="O28" i="46"/>
  <c r="M27" i="46"/>
  <c r="L27" i="46"/>
  <c r="K27" i="46"/>
  <c r="J27" i="46"/>
  <c r="N27" i="46" s="1"/>
  <c r="O27" i="46" s="1"/>
  <c r="I27" i="46"/>
  <c r="H27" i="46"/>
  <c r="G27" i="46"/>
  <c r="F27" i="46"/>
  <c r="E27" i="46"/>
  <c r="D27" i="46"/>
  <c r="N26" i="46"/>
  <c r="O26" i="46"/>
  <c r="M25" i="46"/>
  <c r="L25" i="46"/>
  <c r="K25" i="46"/>
  <c r="J25" i="46"/>
  <c r="N25" i="46" s="1"/>
  <c r="I25" i="46"/>
  <c r="H25" i="46"/>
  <c r="G25" i="46"/>
  <c r="F25" i="46"/>
  <c r="E25" i="46"/>
  <c r="D25" i="46"/>
  <c r="N24" i="46"/>
  <c r="O24" i="46"/>
  <c r="M23" i="46"/>
  <c r="L23" i="46"/>
  <c r="K23" i="46"/>
  <c r="J23" i="46"/>
  <c r="N23" i="46" s="1"/>
  <c r="O23" i="46" s="1"/>
  <c r="I23" i="46"/>
  <c r="H23" i="46"/>
  <c r="G23" i="46"/>
  <c r="F23" i="46"/>
  <c r="E23" i="46"/>
  <c r="D23" i="46"/>
  <c r="N22" i="46"/>
  <c r="O22" i="46"/>
  <c r="M21" i="46"/>
  <c r="L21" i="46"/>
  <c r="K21" i="46"/>
  <c r="J21" i="46"/>
  <c r="N21" i="46" s="1"/>
  <c r="O21" i="46" s="1"/>
  <c r="I21" i="46"/>
  <c r="H21" i="46"/>
  <c r="H29" i="46" s="1"/>
  <c r="G21" i="46"/>
  <c r="F21" i="46"/>
  <c r="E21" i="46"/>
  <c r="D21" i="46"/>
  <c r="N20" i="46"/>
  <c r="O20" i="46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 s="1"/>
  <c r="N8" i="46"/>
  <c r="O8" i="46"/>
  <c r="N7" i="46"/>
  <c r="O7" i="46" s="1"/>
  <c r="N6" i="46"/>
  <c r="O6" i="46"/>
  <c r="M5" i="46"/>
  <c r="M29" i="46" s="1"/>
  <c r="L5" i="46"/>
  <c r="L29" i="46" s="1"/>
  <c r="K5" i="46"/>
  <c r="K29" i="46" s="1"/>
  <c r="J5" i="46"/>
  <c r="I5" i="46"/>
  <c r="I29" i="46" s="1"/>
  <c r="H5" i="46"/>
  <c r="G5" i="46"/>
  <c r="F5" i="46"/>
  <c r="N5" i="46" s="1"/>
  <c r="O5" i="46" s="1"/>
  <c r="E5" i="46"/>
  <c r="E29" i="46" s="1"/>
  <c r="D5" i="46"/>
  <c r="D29" i="46" s="1"/>
  <c r="N29" i="45"/>
  <c r="O29" i="45"/>
  <c r="M28" i="45"/>
  <c r="L28" i="45"/>
  <c r="K28" i="45"/>
  <c r="J28" i="45"/>
  <c r="I28" i="45"/>
  <c r="H28" i="45"/>
  <c r="G28" i="45"/>
  <c r="F28" i="45"/>
  <c r="N28" i="45" s="1"/>
  <c r="O28" i="45" s="1"/>
  <c r="E28" i="45"/>
  <c r="D28" i="45"/>
  <c r="N27" i="45"/>
  <c r="O27" i="45"/>
  <c r="M26" i="45"/>
  <c r="L26" i="45"/>
  <c r="K26" i="45"/>
  <c r="J26" i="45"/>
  <c r="I26" i="45"/>
  <c r="H26" i="45"/>
  <c r="G26" i="45"/>
  <c r="F26" i="45"/>
  <c r="N26" i="45" s="1"/>
  <c r="O26" i="45" s="1"/>
  <c r="E26" i="45"/>
  <c r="D26" i="45"/>
  <c r="N25" i="45"/>
  <c r="O25" i="45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/>
  <c r="M22" i="45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K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N19" i="44" s="1"/>
  <c r="O19" i="44" s="1"/>
  <c r="I19" i="44"/>
  <c r="H19" i="44"/>
  <c r="G19" i="44"/>
  <c r="F19" i="44"/>
  <c r="E19" i="44"/>
  <c r="D19" i="44"/>
  <c r="N18" i="44"/>
  <c r="O18" i="44" s="1"/>
  <c r="N17" i="44"/>
  <c r="O17" i="44" s="1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N13" i="44" s="1"/>
  <c r="E13" i="44"/>
  <c r="D13" i="44"/>
  <c r="N12" i="44"/>
  <c r="O12" i="44"/>
  <c r="M11" i="44"/>
  <c r="L11" i="44"/>
  <c r="K11" i="44"/>
  <c r="J11" i="44"/>
  <c r="I11" i="44"/>
  <c r="H11" i="44"/>
  <c r="G11" i="44"/>
  <c r="F11" i="44"/>
  <c r="N11" i="44" s="1"/>
  <c r="O11" i="44" s="1"/>
  <c r="E11" i="44"/>
  <c r="D11" i="44"/>
  <c r="D26" i="44" s="1"/>
  <c r="N10" i="44"/>
  <c r="O10" i="44"/>
  <c r="N9" i="44"/>
  <c r="O9" i="44" s="1"/>
  <c r="N8" i="44"/>
  <c r="O8" i="44" s="1"/>
  <c r="N7" i="44"/>
  <c r="O7" i="44" s="1"/>
  <c r="N6" i="44"/>
  <c r="O6" i="44"/>
  <c r="M5" i="44"/>
  <c r="M26" i="44" s="1"/>
  <c r="L5" i="44"/>
  <c r="L26" i="44" s="1"/>
  <c r="K5" i="44"/>
  <c r="J5" i="44"/>
  <c r="I5" i="44"/>
  <c r="I26" i="44" s="1"/>
  <c r="H5" i="44"/>
  <c r="H26" i="44" s="1"/>
  <c r="G5" i="44"/>
  <c r="G26" i="44" s="1"/>
  <c r="F5" i="44"/>
  <c r="E5" i="44"/>
  <c r="E26" i="44" s="1"/>
  <c r="D5" i="44"/>
  <c r="F31" i="43"/>
  <c r="G31" i="43"/>
  <c r="N30" i="43"/>
  <c r="O30" i="43" s="1"/>
  <c r="M29" i="43"/>
  <c r="L29" i="43"/>
  <c r="N29" i="43" s="1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H31" i="43" s="1"/>
  <c r="G16" i="43"/>
  <c r="F16" i="43"/>
  <c r="E16" i="43"/>
  <c r="D16" i="43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M31" i="43" s="1"/>
  <c r="L5" i="43"/>
  <c r="K5" i="43"/>
  <c r="K31" i="43" s="1"/>
  <c r="J5" i="43"/>
  <c r="J31" i="43" s="1"/>
  <c r="I5" i="43"/>
  <c r="I31" i="43" s="1"/>
  <c r="H5" i="43"/>
  <c r="G5" i="43"/>
  <c r="F5" i="43"/>
  <c r="E5" i="43"/>
  <c r="E31" i="43" s="1"/>
  <c r="D5" i="43"/>
  <c r="N30" i="41"/>
  <c r="O30" i="41" s="1"/>
  <c r="M29" i="41"/>
  <c r="L29" i="41"/>
  <c r="K29" i="41"/>
  <c r="J29" i="41"/>
  <c r="I29" i="41"/>
  <c r="H29" i="41"/>
  <c r="N29" i="41" s="1"/>
  <c r="O29" i="41" s="1"/>
  <c r="G29" i="41"/>
  <c r="F29" i="41"/>
  <c r="E29" i="41"/>
  <c r="D29" i="41"/>
  <c r="D31" i="41"/>
  <c r="N28" i="41"/>
  <c r="O28" i="41" s="1"/>
  <c r="N27" i="41"/>
  <c r="O27" i="41"/>
  <c r="M26" i="41"/>
  <c r="L26" i="41"/>
  <c r="K26" i="41"/>
  <c r="J26" i="41"/>
  <c r="I26" i="41"/>
  <c r="H26" i="41"/>
  <c r="H31" i="41" s="1"/>
  <c r="G26" i="41"/>
  <c r="F26" i="41"/>
  <c r="E26" i="41"/>
  <c r="N26" i="41" s="1"/>
  <c r="O26" i="41" s="1"/>
  <c r="D26" i="41"/>
  <c r="N25" i="41"/>
  <c r="O25" i="41" s="1"/>
  <c r="M24" i="41"/>
  <c r="L24" i="41"/>
  <c r="N24" i="41" s="1"/>
  <c r="O24" i="41" s="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K5" i="41"/>
  <c r="K31" i="41" s="1"/>
  <c r="J5" i="41"/>
  <c r="N5" i="41" s="1"/>
  <c r="O5" i="41" s="1"/>
  <c r="I5" i="41"/>
  <c r="I31" i="41" s="1"/>
  <c r="H5" i="41"/>
  <c r="G5" i="41"/>
  <c r="F5" i="41"/>
  <c r="E5" i="41"/>
  <c r="D5" i="41"/>
  <c r="N26" i="40"/>
  <c r="O26" i="40" s="1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N23" i="40" s="1"/>
  <c r="O23" i="40" s="1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N21" i="40" s="1"/>
  <c r="O21" i="40" s="1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F27" i="40" s="1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M27" i="40" s="1"/>
  <c r="L5" i="40"/>
  <c r="L27" i="40" s="1"/>
  <c r="K5" i="40"/>
  <c r="K27" i="40"/>
  <c r="J5" i="40"/>
  <c r="I5" i="40"/>
  <c r="I27" i="40" s="1"/>
  <c r="H5" i="40"/>
  <c r="G5" i="40"/>
  <c r="G27" i="40" s="1"/>
  <c r="F5" i="40"/>
  <c r="E5" i="40"/>
  <c r="E27" i="40"/>
  <c r="D5" i="40"/>
  <c r="D27" i="40" s="1"/>
  <c r="N31" i="39"/>
  <c r="O31" i="39"/>
  <c r="M30" i="39"/>
  <c r="L30" i="39"/>
  <c r="K30" i="39"/>
  <c r="J30" i="39"/>
  <c r="I30" i="39"/>
  <c r="H30" i="39"/>
  <c r="G30" i="39"/>
  <c r="F30" i="39"/>
  <c r="N30" i="39" s="1"/>
  <c r="O30" i="39" s="1"/>
  <c r="E30" i="39"/>
  <c r="D30" i="39"/>
  <c r="N29" i="39"/>
  <c r="O29" i="39"/>
  <c r="N28" i="39"/>
  <c r="O28" i="39" s="1"/>
  <c r="M27" i="39"/>
  <c r="L27" i="39"/>
  <c r="K27" i="39"/>
  <c r="J27" i="39"/>
  <c r="I27" i="39"/>
  <c r="H27" i="39"/>
  <c r="N27" i="39" s="1"/>
  <c r="O27" i="39" s="1"/>
  <c r="G27" i="39"/>
  <c r="F27" i="39"/>
  <c r="E27" i="39"/>
  <c r="D27" i="39"/>
  <c r="N26" i="39"/>
  <c r="O26" i="39" s="1"/>
  <c r="N25" i="39"/>
  <c r="O25" i="39" s="1"/>
  <c r="N24" i="39"/>
  <c r="O24" i="39" s="1"/>
  <c r="M23" i="39"/>
  <c r="L23" i="39"/>
  <c r="N23" i="39" s="1"/>
  <c r="O23" i="39" s="1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D32" i="39" s="1"/>
  <c r="N17" i="39"/>
  <c r="O17" i="39"/>
  <c r="N16" i="39"/>
  <c r="O16" i="39" s="1"/>
  <c r="N15" i="39"/>
  <c r="O15" i="39" s="1"/>
  <c r="M14" i="39"/>
  <c r="L14" i="39"/>
  <c r="K14" i="39"/>
  <c r="K32" i="39" s="1"/>
  <c r="J14" i="39"/>
  <c r="J32" i="39" s="1"/>
  <c r="I14" i="39"/>
  <c r="H14" i="39"/>
  <c r="G14" i="39"/>
  <c r="F14" i="39"/>
  <c r="E14" i="39"/>
  <c r="D14" i="39"/>
  <c r="N13" i="39"/>
  <c r="O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M32" i="39" s="1"/>
  <c r="L5" i="39"/>
  <c r="K5" i="39"/>
  <c r="J5" i="39"/>
  <c r="I5" i="39"/>
  <c r="I32" i="39" s="1"/>
  <c r="H5" i="39"/>
  <c r="H32" i="39"/>
  <c r="G5" i="39"/>
  <c r="G32" i="39" s="1"/>
  <c r="F5" i="39"/>
  <c r="E5" i="39"/>
  <c r="D5" i="39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N27" i="38" s="1"/>
  <c r="O27" i="38" s="1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E32" i="38" s="1"/>
  <c r="D23" i="38"/>
  <c r="N23" i="38" s="1"/>
  <c r="N22" i="38"/>
  <c r="O22" i="38" s="1"/>
  <c r="N21" i="38"/>
  <c r="O21" i="38" s="1"/>
  <c r="N20" i="38"/>
  <c r="O20" i="38"/>
  <c r="N19" i="38"/>
  <c r="O19" i="38" s="1"/>
  <c r="M18" i="38"/>
  <c r="L18" i="38"/>
  <c r="K18" i="38"/>
  <c r="K32" i="38" s="1"/>
  <c r="J18" i="38"/>
  <c r="J32" i="38" s="1"/>
  <c r="I18" i="38"/>
  <c r="H18" i="38"/>
  <c r="G18" i="38"/>
  <c r="F18" i="38"/>
  <c r="F32" i="38" s="1"/>
  <c r="E18" i="38"/>
  <c r="D18" i="38"/>
  <c r="N17" i="38"/>
  <c r="O17" i="38" s="1"/>
  <c r="N16" i="38"/>
  <c r="O16" i="38" s="1"/>
  <c r="N15" i="38"/>
  <c r="O15" i="38" s="1"/>
  <c r="M14" i="38"/>
  <c r="M32" i="38" s="1"/>
  <c r="L14" i="38"/>
  <c r="K14" i="38"/>
  <c r="J14" i="38"/>
  <c r="I14" i="38"/>
  <c r="H14" i="38"/>
  <c r="G14" i="38"/>
  <c r="F14" i="38"/>
  <c r="E14" i="38"/>
  <c r="D14" i="38"/>
  <c r="D32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2" i="38" s="1"/>
  <c r="G5" i="38"/>
  <c r="G32" i="38" s="1"/>
  <c r="F5" i="38"/>
  <c r="E5" i="38"/>
  <c r="D5" i="38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N25" i="37"/>
  <c r="O25" i="37" s="1"/>
  <c r="D25" i="37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M16" i="37"/>
  <c r="M28" i="37" s="1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E28" i="37" s="1"/>
  <c r="D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28" i="37" s="1"/>
  <c r="K5" i="37"/>
  <c r="K28" i="37" s="1"/>
  <c r="J5" i="37"/>
  <c r="I5" i="37"/>
  <c r="H5" i="37"/>
  <c r="G5" i="37"/>
  <c r="F5" i="37"/>
  <c r="F28" i="37" s="1"/>
  <c r="E5" i="37"/>
  <c r="D5" i="37"/>
  <c r="D28" i="37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F31" i="36" s="1"/>
  <c r="E22" i="36"/>
  <c r="D22" i="36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K31" i="36" s="1"/>
  <c r="J5" i="36"/>
  <c r="J31" i="36" s="1"/>
  <c r="I5" i="36"/>
  <c r="I31" i="36"/>
  <c r="H5" i="36"/>
  <c r="G5" i="36"/>
  <c r="F5" i="36"/>
  <c r="E5" i="36"/>
  <c r="D5" i="36"/>
  <c r="D31" i="36" s="1"/>
  <c r="N28" i="35"/>
  <c r="O28" i="35" s="1"/>
  <c r="M27" i="35"/>
  <c r="L27" i="35"/>
  <c r="K27" i="35"/>
  <c r="N27" i="35" s="1"/>
  <c r="O27" i="35" s="1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N25" i="35" s="1"/>
  <c r="O25" i="35" s="1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N23" i="35" s="1"/>
  <c r="O23" i="35" s="1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9" i="35"/>
  <c r="L5" i="35"/>
  <c r="L29" i="35" s="1"/>
  <c r="K5" i="35"/>
  <c r="J5" i="35"/>
  <c r="I5" i="35"/>
  <c r="I29" i="35" s="1"/>
  <c r="H5" i="35"/>
  <c r="G5" i="35"/>
  <c r="G29" i="35"/>
  <c r="F5" i="35"/>
  <c r="F29" i="35" s="1"/>
  <c r="E5" i="35"/>
  <c r="D5" i="35"/>
  <c r="D29" i="35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I30" i="34" s="1"/>
  <c r="H24" i="34"/>
  <c r="G24" i="34"/>
  <c r="F24" i="34"/>
  <c r="E24" i="34"/>
  <c r="D24" i="34"/>
  <c r="N23" i="34"/>
  <c r="O23" i="34" s="1"/>
  <c r="M22" i="34"/>
  <c r="L22" i="34"/>
  <c r="N22" i="34" s="1"/>
  <c r="O22" i="34" s="1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G18" i="34"/>
  <c r="G30" i="34" s="1"/>
  <c r="F18" i="34"/>
  <c r="E18" i="34"/>
  <c r="D18" i="34"/>
  <c r="N17" i="34"/>
  <c r="O17" i="34"/>
  <c r="N16" i="34"/>
  <c r="O16" i="34" s="1"/>
  <c r="N15" i="34"/>
  <c r="O15" i="34" s="1"/>
  <c r="M14" i="34"/>
  <c r="L14" i="34"/>
  <c r="K14" i="34"/>
  <c r="K30" i="34" s="1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M30" i="34" s="1"/>
  <c r="L5" i="34"/>
  <c r="K5" i="34"/>
  <c r="J5" i="34"/>
  <c r="J30" i="34" s="1"/>
  <c r="I5" i="34"/>
  <c r="H5" i="34"/>
  <c r="H30" i="34" s="1"/>
  <c r="G5" i="34"/>
  <c r="F5" i="34"/>
  <c r="F30" i="34" s="1"/>
  <c r="E5" i="34"/>
  <c r="D5" i="34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24" i="33"/>
  <c r="F24" i="33"/>
  <c r="G24" i="33"/>
  <c r="H24" i="33"/>
  <c r="I24" i="33"/>
  <c r="J24" i="33"/>
  <c r="K24" i="33"/>
  <c r="L24" i="33"/>
  <c r="L29" i="33"/>
  <c r="M24" i="33"/>
  <c r="N24" i="33" s="1"/>
  <c r="O24" i="33" s="1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5" i="33"/>
  <c r="E29" i="33" s="1"/>
  <c r="F5" i="33"/>
  <c r="G5" i="33"/>
  <c r="H5" i="33"/>
  <c r="H29" i="33" s="1"/>
  <c r="I5" i="33"/>
  <c r="I29" i="33" s="1"/>
  <c r="J5" i="33"/>
  <c r="J29" i="33" s="1"/>
  <c r="K5" i="33"/>
  <c r="K29" i="33" s="1"/>
  <c r="L5" i="33"/>
  <c r="M5" i="33"/>
  <c r="D24" i="33"/>
  <c r="D22" i="33"/>
  <c r="D20" i="33"/>
  <c r="D16" i="33"/>
  <c r="D14" i="33"/>
  <c r="D5" i="33"/>
  <c r="N28" i="33"/>
  <c r="O28" i="33" s="1"/>
  <c r="N23" i="33"/>
  <c r="O23" i="33"/>
  <c r="N25" i="33"/>
  <c r="O25" i="33"/>
  <c r="N26" i="33"/>
  <c r="O26" i="33"/>
  <c r="N21" i="33"/>
  <c r="O21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13" i="33"/>
  <c r="O13" i="33" s="1"/>
  <c r="N6" i="33"/>
  <c r="O6" i="33" s="1"/>
  <c r="N17" i="33"/>
  <c r="O17" i="33"/>
  <c r="N18" i="33"/>
  <c r="O18" i="33"/>
  <c r="N19" i="33"/>
  <c r="O19" i="33"/>
  <c r="N15" i="33"/>
  <c r="O15" i="33" s="1"/>
  <c r="N21" i="35"/>
  <c r="O21" i="35"/>
  <c r="N28" i="36"/>
  <c r="O28" i="36" s="1"/>
  <c r="N20" i="37"/>
  <c r="O20" i="37" s="1"/>
  <c r="O23" i="38"/>
  <c r="N14" i="38"/>
  <c r="O14" i="38" s="1"/>
  <c r="N22" i="33"/>
  <c r="O22" i="33" s="1"/>
  <c r="N17" i="40"/>
  <c r="O17" i="40" s="1"/>
  <c r="N5" i="40"/>
  <c r="O5" i="40"/>
  <c r="D30" i="34"/>
  <c r="N14" i="34"/>
  <c r="O14" i="34" s="1"/>
  <c r="L31" i="36"/>
  <c r="I28" i="37"/>
  <c r="E32" i="39"/>
  <c r="N5" i="39"/>
  <c r="O5" i="39" s="1"/>
  <c r="N14" i="33"/>
  <c r="O14" i="33" s="1"/>
  <c r="H29" i="35"/>
  <c r="N22" i="41"/>
  <c r="O22" i="41" s="1"/>
  <c r="N13" i="41"/>
  <c r="O13" i="41" s="1"/>
  <c r="O29" i="43"/>
  <c r="N24" i="43"/>
  <c r="O24" i="43" s="1"/>
  <c r="N26" i="43"/>
  <c r="O26" i="43" s="1"/>
  <c r="N16" i="43"/>
  <c r="O16" i="43" s="1"/>
  <c r="N12" i="43"/>
  <c r="O12" i="43" s="1"/>
  <c r="N24" i="44"/>
  <c r="O24" i="44" s="1"/>
  <c r="N22" i="44"/>
  <c r="O22" i="44" s="1"/>
  <c r="O13" i="44"/>
  <c r="N5" i="44"/>
  <c r="O5" i="44" s="1"/>
  <c r="F178" i="47"/>
  <c r="G178" i="47"/>
  <c r="O25" i="46"/>
  <c r="N17" i="46"/>
  <c r="O17" i="46" s="1"/>
  <c r="N13" i="46"/>
  <c r="O13" i="46"/>
  <c r="N17" i="45"/>
  <c r="O17" i="45" s="1"/>
  <c r="N13" i="45"/>
  <c r="O13" i="45" s="1"/>
  <c r="K30" i="45"/>
  <c r="E30" i="45"/>
  <c r="G30" i="45"/>
  <c r="H30" i="45"/>
  <c r="I30" i="45"/>
  <c r="J30" i="45"/>
  <c r="L30" i="45"/>
  <c r="M30" i="45"/>
  <c r="D30" i="45"/>
  <c r="N5" i="45"/>
  <c r="O5" i="45" s="1"/>
  <c r="N15" i="48"/>
  <c r="O15" i="48" s="1"/>
  <c r="D75" i="48"/>
  <c r="N75" i="48" s="1"/>
  <c r="O75" i="48" s="1"/>
  <c r="E75" i="48"/>
  <c r="J31" i="41"/>
  <c r="L31" i="41"/>
  <c r="E31" i="41"/>
  <c r="G31" i="41"/>
  <c r="O27" i="49" l="1"/>
  <c r="P27" i="49" s="1"/>
  <c r="N5" i="33"/>
  <c r="O5" i="33" s="1"/>
  <c r="N28" i="34"/>
  <c r="O28" i="34" s="1"/>
  <c r="N5" i="35"/>
  <c r="O5" i="35" s="1"/>
  <c r="E29" i="35"/>
  <c r="N5" i="36"/>
  <c r="O5" i="36" s="1"/>
  <c r="H31" i="36"/>
  <c r="N22" i="36"/>
  <c r="O22" i="36" s="1"/>
  <c r="G31" i="36"/>
  <c r="N32" i="39"/>
  <c r="O32" i="39" s="1"/>
  <c r="O75" i="47"/>
  <c r="P75" i="47" s="1"/>
  <c r="D29" i="33"/>
  <c r="G29" i="33"/>
  <c r="N26" i="34"/>
  <c r="O26" i="34" s="1"/>
  <c r="N13" i="35"/>
  <c r="O13" i="35" s="1"/>
  <c r="J29" i="35"/>
  <c r="J27" i="40"/>
  <c r="F29" i="33"/>
  <c r="N5" i="34"/>
  <c r="O5" i="34" s="1"/>
  <c r="E30" i="34"/>
  <c r="N18" i="34"/>
  <c r="O18" i="34" s="1"/>
  <c r="K29" i="35"/>
  <c r="N29" i="35" s="1"/>
  <c r="O29" i="35" s="1"/>
  <c r="N18" i="39"/>
  <c r="O18" i="39" s="1"/>
  <c r="F32" i="39"/>
  <c r="N5" i="43"/>
  <c r="O5" i="43" s="1"/>
  <c r="L31" i="43"/>
  <c r="F29" i="46"/>
  <c r="N29" i="46" s="1"/>
  <c r="O29" i="46" s="1"/>
  <c r="M31" i="36"/>
  <c r="N17" i="36"/>
  <c r="O17" i="36" s="1"/>
  <c r="M31" i="41"/>
  <c r="N20" i="33"/>
  <c r="O20" i="33" s="1"/>
  <c r="N5" i="38"/>
  <c r="O5" i="38" s="1"/>
  <c r="I32" i="38"/>
  <c r="N32" i="38" s="1"/>
  <c r="O32" i="38" s="1"/>
  <c r="J26" i="44"/>
  <c r="K178" i="47"/>
  <c r="O178" i="47" s="1"/>
  <c r="P178" i="47" s="1"/>
  <c r="F30" i="45"/>
  <c r="N30" i="45" s="1"/>
  <c r="O30" i="45" s="1"/>
  <c r="N16" i="33"/>
  <c r="O16" i="33" s="1"/>
  <c r="N24" i="34"/>
  <c r="O24" i="34" s="1"/>
  <c r="E31" i="36"/>
  <c r="J28" i="37"/>
  <c r="N27" i="40"/>
  <c r="O27" i="40" s="1"/>
  <c r="D31" i="43"/>
  <c r="N31" i="43" s="1"/>
  <c r="O31" i="43" s="1"/>
  <c r="N178" i="47"/>
  <c r="N30" i="34"/>
  <c r="O30" i="34" s="1"/>
  <c r="M29" i="33"/>
  <c r="N16" i="37"/>
  <c r="O16" i="37" s="1"/>
  <c r="N30" i="38"/>
  <c r="O30" i="38" s="1"/>
  <c r="H27" i="40"/>
  <c r="N12" i="40"/>
  <c r="O12" i="40" s="1"/>
  <c r="O35" i="47"/>
  <c r="P35" i="47" s="1"/>
  <c r="O48" i="47"/>
  <c r="P48" i="47" s="1"/>
  <c r="N31" i="36"/>
  <c r="O31" i="36" s="1"/>
  <c r="F31" i="41"/>
  <c r="N31" i="41" s="1"/>
  <c r="O31" i="41" s="1"/>
  <c r="J29" i="46"/>
  <c r="N5" i="48"/>
  <c r="O5" i="48" s="1"/>
  <c r="N25" i="48"/>
  <c r="O25" i="48" s="1"/>
  <c r="H28" i="37"/>
  <c r="N5" i="37"/>
  <c r="O5" i="37" s="1"/>
  <c r="N13" i="37"/>
  <c r="O13" i="37" s="1"/>
  <c r="L32" i="39"/>
  <c r="O63" i="47"/>
  <c r="P63" i="47" s="1"/>
  <c r="N48" i="48"/>
  <c r="O48" i="48" s="1"/>
  <c r="L30" i="34"/>
  <c r="N17" i="35"/>
  <c r="O17" i="35" s="1"/>
  <c r="G28" i="37"/>
  <c r="N28" i="37" s="1"/>
  <c r="O28" i="37" s="1"/>
  <c r="N22" i="37"/>
  <c r="O22" i="37" s="1"/>
  <c r="N14" i="39"/>
  <c r="O14" i="39" s="1"/>
  <c r="F26" i="44"/>
  <c r="N26" i="44" s="1"/>
  <c r="O26" i="44" s="1"/>
  <c r="O42" i="47"/>
  <c r="P42" i="47" s="1"/>
  <c r="N18" i="38"/>
  <c r="O18" i="38" s="1"/>
  <c r="L32" i="38"/>
  <c r="N29" i="33" l="1"/>
  <c r="O29" i="33" s="1"/>
</calcChain>
</file>

<file path=xl/sharedStrings.xml><?xml version="1.0" encoding="utf-8"?>
<sst xmlns="http://schemas.openxmlformats.org/spreadsheetml/2006/main" count="923" uniqueCount="256">
  <si>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</si>
  <si>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</si>
  <si>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</si>
  <si>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</si>
  <si>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</si>
  <si>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</si>
  <si>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</si>
  <si>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</si>
  <si>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</si>
  <si>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</si>
  <si>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</si>
  <si>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</si>
  <si>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</si>
  <si>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</si>
  <si>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</si>
  <si>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</si>
  <si>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</si>
  <si>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</si>
  <si>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</si>
  <si>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</si>
  <si>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</si>
  <si>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</si>
  <si>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</si>
  <si>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</si>
  <si>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</si>
  <si>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</si>
  <si>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</si>
  <si>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</si>
  <si>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</si>
  <si>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</si>
  <si>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</si>
  <si>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</si>
  <si>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</si>
  <si>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</si>
  <si>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</si>
  <si>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</si>
  <si>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</si>
  <si>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</si>
  <si>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</si>
  <si>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</si>
  <si>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</si>
  <si>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</si>
  <si>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</si>
  <si>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Opa-locka Expenditures Reported by Account Code and Fund Type</t>
  </si>
  <si>
    <t>Local Fiscal Year Ended September 30, 2010</t>
  </si>
  <si>
    <t>Protective Inspections</t>
  </si>
  <si>
    <t>Emergency and Disaster Relief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</si>
  <si>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</si>
  <si>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</si>
  <si>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</si>
  <si>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</si>
  <si>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</si>
  <si>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Pension Benefits</t>
  </si>
  <si>
    <t>Sewer / Wastewater Services</t>
  </si>
  <si>
    <t>Mass Transit Systems</t>
  </si>
  <si>
    <t>Capital Lease Acquisitions</t>
  </si>
  <si>
    <t>2012 Municipal Population:</t>
  </si>
  <si>
    <t>Local Fiscal Year Ended September 30, 2008</t>
  </si>
  <si>
    <t>Other Public Safety</t>
  </si>
  <si>
    <t>2008 Municipal Population:</t>
  </si>
  <si>
    <t>Local Fiscal Year Ended September 30, 2013</t>
  </si>
  <si>
    <t>Water Transportation Systems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</si>
  <si>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</si>
  <si>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</si>
  <si>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</si>
  <si>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</si>
  <si>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</si>
  <si>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</si>
  <si>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</si>
  <si>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</si>
  <si>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Water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</si>
  <si>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</si>
  <si>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</si>
  <si>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</si>
  <si>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</si>
  <si>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</si>
  <si>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</si>
  <si>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</si>
  <si>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</si>
  <si>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Utility Services</t>
  </si>
  <si>
    <t>Mental Health</t>
  </si>
  <si>
    <t>Other Culture / Recreation</t>
  </si>
  <si>
    <t>2015 Municipal Population:</t>
  </si>
  <si>
    <t>Local Fiscal Year Ended September 30, 2016</t>
  </si>
  <si>
    <t>Other Transportation</t>
  </si>
  <si>
    <t>Cultural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</si>
  <si>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</si>
  <si>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</si>
  <si>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</si>
  <si>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</si>
  <si>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Other Physical Environment</t>
  </si>
  <si>
    <t>Economic Environment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</si>
  <si>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</si>
  <si>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</si>
  <si>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</si>
  <si>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</si>
  <si>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</si>
  <si>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Fire Control</t>
  </si>
  <si>
    <t>Ambulance and Rescue Services</t>
  </si>
  <si>
    <t>Medical Examiners</t>
  </si>
  <si>
    <t>Consumer Affairs</t>
  </si>
  <si>
    <t>Electric Utility Services</t>
  </si>
  <si>
    <t>Gas Utility Services</t>
  </si>
  <si>
    <t>Airports</t>
  </si>
  <si>
    <t>Parking Facilities</t>
  </si>
  <si>
    <t>Industry Development</t>
  </si>
  <si>
    <t>Housing and Urban Development</t>
  </si>
  <si>
    <t>Libraries</t>
  </si>
  <si>
    <t>Charter Schools</t>
  </si>
  <si>
    <t>Installment Purchase Acquisitions</t>
  </si>
  <si>
    <t>Payment to Refunded Bond Escrow Agent</t>
  </si>
  <si>
    <t>Extraordinary Items (Loss)</t>
  </si>
  <si>
    <t>Special Items (Loss)</t>
  </si>
  <si>
    <t>2020 Municipal Population:</t>
  </si>
  <si>
    <t>Local Fiscal Year Ended September 30, 2021</t>
  </si>
  <si>
    <t>Per Capita Account</t>
  </si>
  <si>
    <t>Custodial</t>
  </si>
  <si>
    <t>Total Account</t>
  </si>
  <si>
    <t>Detention and/or Correction</t>
  </si>
  <si>
    <t>Conservation and Resource Management</t>
  </si>
  <si>
    <t>Other Transportation Systems / Services</t>
  </si>
  <si>
    <t>Employment Opportunity and Development</t>
  </si>
  <si>
    <t>Veteran's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</si>
  <si>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</si>
  <si>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</si>
  <si>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</si>
  <si>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</si>
  <si>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</si>
  <si>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Special Recreation Facilities</t>
  </si>
  <si>
    <t>Inter-fund Group Transfers Out</t>
  </si>
  <si>
    <t>Lease Acquisitions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</si>
  <si>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</si>
  <si>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</si>
  <si>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</si>
  <si>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</si>
  <si>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</si>
  <si>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</si>
  <si>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</si>
  <si>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</si>
  <si>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</si>
  <si>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</si>
  <si>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</si>
  <si>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</si>
  <si>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</si>
  <si>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</si>
  <si>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</si>
  <si>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</si>
  <si>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</si>
  <si>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</si>
  <si>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</si>
  <si>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</si>
  <si>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</si>
  <si>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</si>
  <si>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</si>
  <si>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</si>
  <si>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</si>
  <si>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</si>
  <si>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</si>
  <si>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</si>
  <si>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</si>
  <si>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</si>
  <si>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</si>
  <si>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</si>
  <si>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</si>
  <si>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</si>
  <si>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</si>
  <si>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</si>
  <si>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</si>
  <si>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</si>
  <si>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</si>
  <si>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</si>
  <si>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</si>
  <si>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</si>
  <si>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</si>
  <si>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</si>
  <si>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</si>
  <si>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</si>
  <si>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</si>
  <si>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</si>
  <si>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</si>
  <si>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</si>
  <si>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</si>
  <si>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</si>
  <si>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</si>
  <si>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</si>
  <si>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</si>
  <si>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</si>
  <si>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</si>
  <si>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</si>
  <si>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</si>
  <si>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</si>
  <si>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</si>
  <si>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</si>
  <si>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</si>
  <si>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</si>
  <si>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</si>
  <si>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</si>
  <si>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</si>
  <si>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</si>
  <si>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</si>
  <si>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</si>
  <si>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</si>
  <si>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</si>
  <si>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</si>
  <si>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</si>
  <si>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</si>
  <si>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</si>
  <si>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</si>
  <si>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</si>
  <si>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</si>
  <si>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</si>
  <si>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</si>
  <si>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</si>
  <si>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</si>
  <si>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</si>
  <si>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</si>
  <si>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</si>
  <si>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</si>
  <si>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</si>
  <si>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</si>
  <si>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</si>
  <si>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</si>
  <si>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</si>
  <si>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</si>
  <si>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</si>
  <si>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</si>
  <si>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</si>
  <si>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</si>
  <si>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</si>
  <si>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</si>
  <si>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</si>
  <si>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</si>
  <si>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</si>
  <si>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</si>
  <si>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</si>
  <si>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</si>
  <si>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</si>
  <si>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</si>
  <si>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</si>
  <si>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2021 Municipal Population:</t>
  </si>
  <si>
    <t>Detention / Corrections</t>
  </si>
  <si>
    <t>Conservation / Resource Management</t>
  </si>
  <si>
    <t>Employment Development</t>
  </si>
  <si>
    <t>Veterans Services</t>
  </si>
  <si>
    <t>Hospitals</t>
  </si>
  <si>
    <t>Health</t>
  </si>
  <si>
    <t>Public Assistance</t>
  </si>
  <si>
    <t>Developmental Disabilities</t>
  </si>
  <si>
    <t>Special Facilities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</si>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</sst>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254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115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116</v>
      </c>
      <c r="N4" s="32" t="s">
        <v>5</v>
      </c>
      <c r="O4" s="32" t="s">
        <v>117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9621184</v>
      </c>
      <c r="E5" s="24">
        <f>SUM(E6:E12)</f>
        <v>191445</v>
      </c>
      <c r="F5" s="24">
        <f>SUM(F6:F12)</f>
        <v>1257510</v>
      </c>
      <c r="G5" s="24">
        <f>SUM(G6:G12)</f>
        <v>176499</v>
      </c>
      <c r="H5" s="24">
        <f>SUM(H6:H12)</f>
        <v>0</v>
      </c>
      <c r="I5" s="24">
        <f>SUM(I6:I12)</f>
        <v>761981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12008619</v>
      </c>
      <c r="P5" s="30">
        <f>(O5/P$29)</f>
        <v>718.64865350089769</v>
      </c>
      <c r="Q5" s="6"/>
    </row>
    <row r="6" spans="1:134">
      <c r="A6" s="12"/>
      <c r="B6" s="42">
        <v>511</v>
      </c>
      <c r="C6" s="19" t="s">
        <v>19</v>
      </c>
      <c r="D6" s="43">
        <v>66033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66033</v>
      </c>
      <c r="P6" s="44">
        <f>(O6/P$29)</f>
        <v>3.9517055655296232</v>
      </c>
      <c r="Q6" s="9"/>
    </row>
    <row r="7" spans="1:134">
      <c r="A7" s="12"/>
      <c r="B7" s="42">
        <v>512</v>
      </c>
      <c r="C7" s="19" t="s">
        <v>20</v>
      </c>
      <c r="D7" s="43">
        <v>2180311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2180311</v>
      </c>
      <c r="P7" s="44">
        <f>(O7/P$29)</f>
        <v>130.47941352483542</v>
      </c>
      <c r="Q7" s="9"/>
    </row>
    <row r="8" spans="1:134">
      <c r="A8" s="12"/>
      <c r="B8" s="42">
        <v>513</v>
      </c>
      <c r="C8" s="19" t="s">
        <v>21</v>
      </c>
      <c r="D8" s="43">
        <v>4080447</v>
      </c>
      <c r="E8" s="43">
        <v>0</v>
      </c>
      <c r="F8" s="43">
        <v>0</v>
      </c>
      <c r="G8" s="43">
        <v>0</v>
      </c>
      <c r="H8" s="43">
        <v>0</v>
      </c>
      <c r="I8" s="43">
        <v>684477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4764924</v>
      </c>
      <c r="P8" s="44">
        <f>(O8/P$29)</f>
        <v>285.154039497307</v>
      </c>
      <c r="Q8" s="9"/>
    </row>
    <row r="9" spans="1:134">
      <c r="A9" s="12"/>
      <c r="B9" s="42">
        <v>514</v>
      </c>
      <c r="C9" s="19" t="s">
        <v>22</v>
      </c>
      <c r="D9" s="43">
        <v>867577</v>
      </c>
      <c r="E9" s="43">
        <v>0</v>
      </c>
      <c r="F9" s="43">
        <v>0</v>
      </c>
      <c r="G9" s="43">
        <v>0</v>
      </c>
      <c r="H9" s="43">
        <v>0</v>
      </c>
      <c r="I9" s="43">
        <v>77504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945081</v>
      </c>
      <c r="P9" s="44">
        <f>(O9/P$29)</f>
        <v>56.557809694793534</v>
      </c>
      <c r="Q9" s="9"/>
    </row>
    <row r="10" spans="1:134">
      <c r="A10" s="12"/>
      <c r="B10" s="42">
        <v>515</v>
      </c>
      <c r="C10" s="19" t="s">
        <v>23</v>
      </c>
      <c r="D10" s="43">
        <v>232319</v>
      </c>
      <c r="E10" s="43">
        <v>191445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423764</v>
      </c>
      <c r="P10" s="44">
        <f>(O10/P$29)</f>
        <v>25.359904248952724</v>
      </c>
      <c r="Q10" s="9"/>
    </row>
    <row r="11" spans="1:134">
      <c r="A11" s="12"/>
      <c r="B11" s="42">
        <v>517</v>
      </c>
      <c r="C11" s="19" t="s">
        <v>25</v>
      </c>
      <c r="D11" s="43">
        <v>265205</v>
      </c>
      <c r="E11" s="43">
        <v>0</v>
      </c>
      <c r="F11" s="43">
        <v>1257510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1522715</v>
      </c>
      <c r="P11" s="44">
        <f>(O11/P$29)</f>
        <v>91.125972471573903</v>
      </c>
      <c r="Q11" s="9"/>
    </row>
    <row r="12" spans="1:134">
      <c r="A12" s="12"/>
      <c r="B12" s="42">
        <v>519</v>
      </c>
      <c r="C12" s="19" t="s">
        <v>26</v>
      </c>
      <c r="D12" s="43">
        <v>1929292</v>
      </c>
      <c r="E12" s="43">
        <v>0</v>
      </c>
      <c r="F12" s="43">
        <v>0</v>
      </c>
      <c r="G12" s="43">
        <v>176499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2105791</v>
      </c>
      <c r="P12" s="44">
        <f>(O12/P$29)</f>
        <v>126.01980849790544</v>
      </c>
      <c r="Q12" s="9"/>
    </row>
    <row r="13" spans="1:134" ht="15.75">
      <c r="A13" s="26" t="s">
        <v>27</v>
      </c>
      <c r="B13" s="27"/>
      <c r="C13" s="28"/>
      <c r="D13" s="29">
        <f>SUM(D14:D15)</f>
        <v>5988281</v>
      </c>
      <c r="E13" s="29">
        <f>SUM(E14:E15)</f>
        <v>23045</v>
      </c>
      <c r="F13" s="29">
        <f>SUM(F14:F15)</f>
        <v>0</v>
      </c>
      <c r="G13" s="29">
        <f>SUM(G14:G15)</f>
        <v>0</v>
      </c>
      <c r="H13" s="29">
        <f>SUM(H14:H15)</f>
        <v>0</v>
      </c>
      <c r="I13" s="29">
        <f>SUM(I14:I15)</f>
        <v>0</v>
      </c>
      <c r="J13" s="29">
        <f>SUM(J14:J15)</f>
        <v>0</v>
      </c>
      <c r="K13" s="29">
        <f>SUM(K14:K15)</f>
        <v>0</v>
      </c>
      <c r="L13" s="29">
        <f>SUM(L14:L15)</f>
        <v>0</v>
      </c>
      <c r="M13" s="29">
        <f>SUM(M14:M15)</f>
        <v>0</v>
      </c>
      <c r="N13" s="29">
        <f>SUM(N14:N15)</f>
        <v>0</v>
      </c>
      <c r="O13" s="40">
        <f>SUM(D13:N13)</f>
        <v>6011326</v>
      </c>
      <c r="P13" s="41">
        <f>(O13/P$29)</f>
        <v>359.7442250149611</v>
      </c>
      <c r="Q13" s="10"/>
    </row>
    <row r="14" spans="1:134">
      <c r="A14" s="12"/>
      <c r="B14" s="42">
        <v>521</v>
      </c>
      <c r="C14" s="19" t="s">
        <v>28</v>
      </c>
      <c r="D14" s="43">
        <v>5472259</v>
      </c>
      <c r="E14" s="43">
        <v>23045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5495304</v>
      </c>
      <c r="P14" s="44">
        <f>(O14/P$29)</f>
        <v>328.86319569120286</v>
      </c>
      <c r="Q14" s="9"/>
    </row>
    <row r="15" spans="1:134">
      <c r="A15" s="12"/>
      <c r="B15" s="42">
        <v>524</v>
      </c>
      <c r="C15" s="19" t="s">
        <v>45</v>
      </c>
      <c r="D15" s="43">
        <v>516022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1">SUM(D15:N15)</f>
        <v>516022</v>
      </c>
      <c r="P15" s="44">
        <f>(O15/P$29)</f>
        <v>30.881029323758227</v>
      </c>
      <c r="Q15" s="9"/>
    </row>
    <row r="16" spans="1:134" ht="15.75">
      <c r="A16" s="26" t="s">
        <v>29</v>
      </c>
      <c r="B16" s="27"/>
      <c r="C16" s="28"/>
      <c r="D16" s="29">
        <f>SUM(D17:D19)</f>
        <v>0</v>
      </c>
      <c r="E16" s="29">
        <f>SUM(E17:E19)</f>
        <v>0</v>
      </c>
      <c r="F16" s="29">
        <f>SUM(F17:F19)</f>
        <v>0</v>
      </c>
      <c r="G16" s="29">
        <f>SUM(G17:G19)</f>
        <v>0</v>
      </c>
      <c r="H16" s="29">
        <f>SUM(H17:H19)</f>
        <v>0</v>
      </c>
      <c r="I16" s="29">
        <f>SUM(I17:I19)</f>
        <v>7405048</v>
      </c>
      <c r="J16" s="29">
        <f>SUM(J17:J19)</f>
        <v>0</v>
      </c>
      <c r="K16" s="29">
        <f>SUM(K17:K19)</f>
        <v>0</v>
      </c>
      <c r="L16" s="29">
        <f>SUM(L17:L19)</f>
        <v>0</v>
      </c>
      <c r="M16" s="29">
        <f>SUM(M17:M19)</f>
        <v>0</v>
      </c>
      <c r="N16" s="29">
        <f>SUM(N17:N19)</f>
        <v>0</v>
      </c>
      <c r="O16" s="40">
        <f>SUM(D16:N16)</f>
        <v>7405048</v>
      </c>
      <c r="P16" s="41">
        <f>(O16/P$29)</f>
        <v>443.15068821065228</v>
      </c>
      <c r="Q16" s="10"/>
    </row>
    <row r="17" spans="1:120">
      <c r="A17" s="12"/>
      <c r="B17" s="42">
        <v>533</v>
      </c>
      <c r="C17" s="19" t="s">
        <v>79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3091674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4" si="2">SUM(D17:N17)</f>
        <v>3091674</v>
      </c>
      <c r="P17" s="44">
        <f>(O17/P$29)</f>
        <v>185.01938958707362</v>
      </c>
      <c r="Q17" s="9"/>
    </row>
    <row r="18" spans="1:120">
      <c r="A18" s="12"/>
      <c r="B18" s="42">
        <v>535</v>
      </c>
      <c r="C18" s="19" t="s">
        <v>53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3420073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3420073</v>
      </c>
      <c r="P18" s="44">
        <f>(O18/P$29)</f>
        <v>204.67223219628966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893301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893301</v>
      </c>
      <c r="P19" s="44">
        <f>(O19/P$29)</f>
        <v>53.459066427289045</v>
      </c>
      <c r="Q19" s="9"/>
    </row>
    <row r="20" spans="1:120" ht="15.75">
      <c r="A20" s="26" t="s">
        <v>33</v>
      </c>
      <c r="B20" s="27"/>
      <c r="C20" s="28"/>
      <c r="D20" s="29">
        <f>SUM(D21:D22)</f>
        <v>2545932</v>
      </c>
      <c r="E20" s="29">
        <f>SUM(E21:E22)</f>
        <v>695912</v>
      </c>
      <c r="F20" s="29">
        <f>SUM(F21:F22)</f>
        <v>0</v>
      </c>
      <c r="G20" s="29">
        <f>SUM(G21:G22)</f>
        <v>1284984</v>
      </c>
      <c r="H20" s="29">
        <f>SUM(H21:H22)</f>
        <v>0</v>
      </c>
      <c r="I20" s="29">
        <f>SUM(I21:I22)</f>
        <v>0</v>
      </c>
      <c r="J20" s="29">
        <f>SUM(J21:J22)</f>
        <v>0</v>
      </c>
      <c r="K20" s="29">
        <f>SUM(K21:K22)</f>
        <v>0</v>
      </c>
      <c r="L20" s="29">
        <f>SUM(L21:L22)</f>
        <v>0</v>
      </c>
      <c r="M20" s="29">
        <f>SUM(M21:M22)</f>
        <v>0</v>
      </c>
      <c r="N20" s="29">
        <f>SUM(N21:N22)</f>
        <v>0</v>
      </c>
      <c r="O20" s="29">
        <f t="shared" si="2"/>
        <v>4526828</v>
      </c>
      <c r="P20" s="41">
        <f>(O20/P$29)</f>
        <v>270.90532615200476</v>
      </c>
      <c r="Q20" s="10"/>
    </row>
    <row r="21" spans="1:120">
      <c r="A21" s="12"/>
      <c r="B21" s="42">
        <v>541</v>
      </c>
      <c r="C21" s="19" t="s">
        <v>34</v>
      </c>
      <c r="D21" s="43">
        <v>2530733</v>
      </c>
      <c r="E21" s="43">
        <v>695912</v>
      </c>
      <c r="F21" s="43">
        <v>0</v>
      </c>
      <c r="G21" s="43">
        <v>1282301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4508946</v>
      </c>
      <c r="P21" s="44">
        <f>(O21/P$29)</f>
        <v>269.83518850987434</v>
      </c>
      <c r="Q21" s="9"/>
    </row>
    <row r="22" spans="1:120">
      <c r="A22" s="12"/>
      <c r="B22" s="42">
        <v>543</v>
      </c>
      <c r="C22" s="19" t="s">
        <v>61</v>
      </c>
      <c r="D22" s="43">
        <v>15199</v>
      </c>
      <c r="E22" s="43">
        <v>0</v>
      </c>
      <c r="F22" s="43">
        <v>0</v>
      </c>
      <c r="G22" s="43">
        <v>2683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17882</v>
      </c>
      <c r="P22" s="44">
        <f>(O22/P$29)</f>
        <v>1.0701376421304607</v>
      </c>
      <c r="Q22" s="9"/>
    </row>
    <row r="23" spans="1:120" ht="15.75">
      <c r="A23" s="26" t="s">
        <v>37</v>
      </c>
      <c r="B23" s="27"/>
      <c r="C23" s="28"/>
      <c r="D23" s="29">
        <f>SUM(D24:D24)</f>
        <v>752080</v>
      </c>
      <c r="E23" s="29">
        <f>SUM(E24:E24)</f>
        <v>0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>SUM(D23:N23)</f>
        <v>752080</v>
      </c>
      <c r="P23" s="41">
        <f>(O23/P$29)</f>
        <v>45.007779772591263</v>
      </c>
      <c r="Q23" s="9"/>
    </row>
    <row r="24" spans="1:120">
      <c r="A24" s="12"/>
      <c r="B24" s="42">
        <v>572</v>
      </c>
      <c r="C24" s="19" t="s">
        <v>38</v>
      </c>
      <c r="D24" s="43">
        <v>752080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752080</v>
      </c>
      <c r="P24" s="44">
        <f>(O24/P$29)</f>
        <v>45.007779772591263</v>
      </c>
      <c r="Q24" s="9"/>
    </row>
    <row r="25" spans="1:120" ht="15.75">
      <c r="A25" s="26" t="s">
        <v>41</v>
      </c>
      <c r="B25" s="27"/>
      <c r="C25" s="28"/>
      <c r="D25" s="29">
        <f>SUM(D26:D26)</f>
        <v>0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114226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114226</v>
      </c>
      <c r="P25" s="41">
        <f>(O25/P$29)</f>
        <v>6.8357869539198086</v>
      </c>
      <c r="Q25" s="9"/>
    </row>
    <row r="26" spans="1:120" ht="15.75" thickBot="1">
      <c r="A26" s="12"/>
      <c r="B26" s="42">
        <v>591</v>
      </c>
      <c r="C26" s="19" t="s">
        <v>135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114226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" si="3">SUM(D26:N26)</f>
        <v>114226</v>
      </c>
      <c r="P26" s="44">
        <f>(O26/P$29)</f>
        <v>6.8357869539198086</v>
      </c>
      <c r="Q26" s="9"/>
    </row>
    <row r="27" spans="1:120" ht="16.5" thickBot="1">
      <c r="A27" s="13" t="s">
        <v>10</v>
      </c>
      <c r="B27" s="21"/>
      <c r="C27" s="20"/>
      <c r="D27" s="14">
        <f>SUM(D5,D13,D16,D20,D23,D25)</f>
        <v>18907477</v>
      </c>
      <c r="E27" s="14">
        <f t="shared" ref="E27:N27" si="4">SUM(E5,E13,E16,E20,E23,E25)</f>
        <v>910402</v>
      </c>
      <c r="F27" s="14">
        <f t="shared" si="4"/>
        <v>1257510</v>
      </c>
      <c r="G27" s="14">
        <f t="shared" si="4"/>
        <v>1461483</v>
      </c>
      <c r="H27" s="14">
        <f t="shared" si="4"/>
        <v>0</v>
      </c>
      <c r="I27" s="14">
        <f t="shared" si="4"/>
        <v>8281255</v>
      </c>
      <c r="J27" s="14">
        <f t="shared" si="4"/>
        <v>0</v>
      </c>
      <c r="K27" s="14">
        <f t="shared" si="4"/>
        <v>0</v>
      </c>
      <c r="L27" s="14">
        <f t="shared" si="4"/>
        <v>0</v>
      </c>
      <c r="M27" s="14">
        <f t="shared" si="4"/>
        <v>0</v>
      </c>
      <c r="N27" s="14">
        <f t="shared" si="4"/>
        <v>0</v>
      </c>
      <c r="O27" s="14">
        <f>SUM(D27:N27)</f>
        <v>30818127</v>
      </c>
      <c r="P27" s="35">
        <f>(O27/P$29)</f>
        <v>1844.292459605027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255</v>
      </c>
      <c r="N29" s="93"/>
      <c r="O29" s="93"/>
      <c r="P29" s="39">
        <v>16710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9279475</v>
      </c>
      <c r="E5" s="24">
        <f t="shared" si="0"/>
        <v>140151</v>
      </c>
      <c r="F5" s="24">
        <f t="shared" si="0"/>
        <v>637780</v>
      </c>
      <c r="G5" s="24">
        <f t="shared" si="0"/>
        <v>0</v>
      </c>
      <c r="H5" s="24">
        <f t="shared" si="0"/>
        <v>0</v>
      </c>
      <c r="I5" s="24">
        <f t="shared" si="0"/>
        <v>387283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10444689</v>
      </c>
      <c r="O5" s="30">
        <f t="shared" ref="O5:O32" si="1">(N5/O$34)</f>
        <v>649.82822124058976</v>
      </c>
      <c r="P5" s="6"/>
    </row>
    <row r="6" spans="1:133">
      <c r="A6" s="12"/>
      <c r="B6" s="42">
        <v>511</v>
      </c>
      <c r="C6" s="19" t="s">
        <v>19</v>
      </c>
      <c r="D6" s="43">
        <v>100053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100053</v>
      </c>
      <c r="O6" s="44">
        <f t="shared" si="1"/>
        <v>6.2249113420021152</v>
      </c>
      <c r="P6" s="9"/>
    </row>
    <row r="7" spans="1:133">
      <c r="A7" s="12"/>
      <c r="B7" s="42">
        <v>512</v>
      </c>
      <c r="C7" s="19" t="s">
        <v>20</v>
      </c>
      <c r="D7" s="43">
        <v>724475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724475</v>
      </c>
      <c r="O7" s="44">
        <f t="shared" si="1"/>
        <v>45.074037205251045</v>
      </c>
      <c r="P7" s="9"/>
    </row>
    <row r="8" spans="1:133">
      <c r="A8" s="12"/>
      <c r="B8" s="42">
        <v>513</v>
      </c>
      <c r="C8" s="19" t="s">
        <v>21</v>
      </c>
      <c r="D8" s="43">
        <v>2040536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2040536</v>
      </c>
      <c r="O8" s="44">
        <f t="shared" si="1"/>
        <v>126.95427113793318</v>
      </c>
      <c r="P8" s="9"/>
    </row>
    <row r="9" spans="1:133">
      <c r="A9" s="12"/>
      <c r="B9" s="42">
        <v>514</v>
      </c>
      <c r="C9" s="19" t="s">
        <v>22</v>
      </c>
      <c r="D9" s="43">
        <v>465417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465417</v>
      </c>
      <c r="O9" s="44">
        <f t="shared" si="1"/>
        <v>28.956448702793505</v>
      </c>
      <c r="P9" s="9"/>
    </row>
    <row r="10" spans="1:133">
      <c r="A10" s="12"/>
      <c r="B10" s="42">
        <v>515</v>
      </c>
      <c r="C10" s="19" t="s">
        <v>23</v>
      </c>
      <c r="D10" s="43">
        <v>505804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505804</v>
      </c>
      <c r="O10" s="44">
        <f t="shared" si="1"/>
        <v>31.46917190319169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637780</v>
      </c>
      <c r="G11" s="43">
        <v>0</v>
      </c>
      <c r="H11" s="43">
        <v>0</v>
      </c>
      <c r="I11" s="43">
        <v>172107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809887</v>
      </c>
      <c r="O11" s="44">
        <f t="shared" si="1"/>
        <v>50.388042058109875</v>
      </c>
      <c r="P11" s="9"/>
    </row>
    <row r="12" spans="1:133">
      <c r="A12" s="12"/>
      <c r="B12" s="42">
        <v>518</v>
      </c>
      <c r="C12" s="19" t="s">
        <v>52</v>
      </c>
      <c r="D12" s="43">
        <v>831909</v>
      </c>
      <c r="E12" s="43">
        <v>3757</v>
      </c>
      <c r="F12" s="43">
        <v>0</v>
      </c>
      <c r="G12" s="43">
        <v>0</v>
      </c>
      <c r="H12" s="43">
        <v>0</v>
      </c>
      <c r="I12" s="43">
        <v>21923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857589</v>
      </c>
      <c r="O12" s="44">
        <f t="shared" si="1"/>
        <v>53.355876314315935</v>
      </c>
      <c r="P12" s="9"/>
    </row>
    <row r="13" spans="1:133">
      <c r="A13" s="12"/>
      <c r="B13" s="42">
        <v>519</v>
      </c>
      <c r="C13" s="19" t="s">
        <v>26</v>
      </c>
      <c r="D13" s="43">
        <v>4611281</v>
      </c>
      <c r="E13" s="43">
        <v>136394</v>
      </c>
      <c r="F13" s="43">
        <v>0</v>
      </c>
      <c r="G13" s="43">
        <v>0</v>
      </c>
      <c r="H13" s="43">
        <v>0</v>
      </c>
      <c r="I13" s="43">
        <v>193253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4940928</v>
      </c>
      <c r="O13" s="44">
        <f t="shared" si="1"/>
        <v>307.40546257699248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5969376</v>
      </c>
      <c r="E14" s="29">
        <f t="shared" si="3"/>
        <v>135203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6104579</v>
      </c>
      <c r="O14" s="41">
        <f t="shared" si="1"/>
        <v>379.80333478504326</v>
      </c>
      <c r="P14" s="10"/>
    </row>
    <row r="15" spans="1:133">
      <c r="A15" s="12"/>
      <c r="B15" s="42">
        <v>521</v>
      </c>
      <c r="C15" s="19" t="s">
        <v>28</v>
      </c>
      <c r="D15" s="43">
        <v>5578379</v>
      </c>
      <c r="E15" s="43">
        <v>135203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5713582</v>
      </c>
      <c r="O15" s="44">
        <f t="shared" si="1"/>
        <v>355.47701113668887</v>
      </c>
      <c r="P15" s="9"/>
    </row>
    <row r="16" spans="1:133">
      <c r="A16" s="12"/>
      <c r="B16" s="42">
        <v>524</v>
      </c>
      <c r="C16" s="19" t="s">
        <v>45</v>
      </c>
      <c r="D16" s="43">
        <v>345620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345620</v>
      </c>
      <c r="O16" s="44">
        <f t="shared" si="1"/>
        <v>21.503141915012755</v>
      </c>
      <c r="P16" s="9"/>
    </row>
    <row r="17" spans="1:119">
      <c r="A17" s="12"/>
      <c r="B17" s="42">
        <v>525</v>
      </c>
      <c r="C17" s="19" t="s">
        <v>46</v>
      </c>
      <c r="D17" s="43">
        <v>45377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45377</v>
      </c>
      <c r="O17" s="44">
        <f t="shared" si="1"/>
        <v>2.8231817333416287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7566772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7566772</v>
      </c>
      <c r="O18" s="41">
        <f t="shared" si="1"/>
        <v>470.77533752255334</v>
      </c>
      <c r="P18" s="10"/>
    </row>
    <row r="19" spans="1:119">
      <c r="A19" s="12"/>
      <c r="B19" s="42">
        <v>534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1214902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1214902</v>
      </c>
      <c r="O19" s="44">
        <f t="shared" si="1"/>
        <v>75.586511541093756</v>
      </c>
      <c r="P19" s="9"/>
    </row>
    <row r="20" spans="1:119">
      <c r="A20" s="12"/>
      <c r="B20" s="42">
        <v>535</v>
      </c>
      <c r="C20" s="19" t="s">
        <v>53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2686923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2686923</v>
      </c>
      <c r="O20" s="44">
        <f t="shared" si="1"/>
        <v>167.16997449138307</v>
      </c>
      <c r="P20" s="9"/>
    </row>
    <row r="21" spans="1:119">
      <c r="A21" s="12"/>
      <c r="B21" s="42">
        <v>536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3383254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3383254</v>
      </c>
      <c r="O21" s="44">
        <f t="shared" si="1"/>
        <v>210.49300068437753</v>
      </c>
      <c r="P21" s="9"/>
    </row>
    <row r="22" spans="1:119">
      <c r="A22" s="12"/>
      <c r="B22" s="42">
        <v>538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281693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281693</v>
      </c>
      <c r="O22" s="44">
        <f t="shared" si="1"/>
        <v>17.525850805698997</v>
      </c>
      <c r="P22" s="9"/>
    </row>
    <row r="23" spans="1:119" ht="15.75">
      <c r="A23" s="26" t="s">
        <v>33</v>
      </c>
      <c r="B23" s="27"/>
      <c r="C23" s="28"/>
      <c r="D23" s="29">
        <f t="shared" ref="D23:M23" si="6">SUM(D24:D26)</f>
        <v>689901</v>
      </c>
      <c r="E23" s="29">
        <f t="shared" si="6"/>
        <v>1426403</v>
      </c>
      <c r="F23" s="29">
        <f t="shared" si="6"/>
        <v>0</v>
      </c>
      <c r="G23" s="29">
        <f t="shared" si="6"/>
        <v>281635</v>
      </c>
      <c r="H23" s="29">
        <f t="shared" si="6"/>
        <v>0</v>
      </c>
      <c r="I23" s="29">
        <f t="shared" si="6"/>
        <v>2644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2400583</v>
      </c>
      <c r="O23" s="41">
        <f t="shared" si="1"/>
        <v>149.35500528837181</v>
      </c>
      <c r="P23" s="10"/>
    </row>
    <row r="24" spans="1:119">
      <c r="A24" s="12"/>
      <c r="B24" s="42">
        <v>541</v>
      </c>
      <c r="C24" s="19" t="s">
        <v>34</v>
      </c>
      <c r="D24" s="43">
        <v>689901</v>
      </c>
      <c r="E24" s="43">
        <v>1332559</v>
      </c>
      <c r="F24" s="43">
        <v>0</v>
      </c>
      <c r="G24" s="43">
        <v>281635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2304095</v>
      </c>
      <c r="O24" s="44">
        <f t="shared" si="1"/>
        <v>143.35189448142847</v>
      </c>
      <c r="P24" s="9"/>
    </row>
    <row r="25" spans="1:119">
      <c r="A25" s="12"/>
      <c r="B25" s="42">
        <v>543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2644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2644</v>
      </c>
      <c r="O25" s="44">
        <f t="shared" si="1"/>
        <v>0.16449947116281963</v>
      </c>
      <c r="P25" s="9"/>
    </row>
    <row r="26" spans="1:119">
      <c r="A26" s="12"/>
      <c r="B26" s="42">
        <v>544</v>
      </c>
      <c r="C26" s="19" t="s">
        <v>54</v>
      </c>
      <c r="D26" s="43">
        <v>0</v>
      </c>
      <c r="E26" s="43">
        <v>93844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93844</v>
      </c>
      <c r="O26" s="44">
        <f t="shared" si="1"/>
        <v>5.8386113357805014</v>
      </c>
      <c r="P26" s="9"/>
    </row>
    <row r="27" spans="1:119" ht="15.75">
      <c r="A27" s="26" t="s">
        <v>37</v>
      </c>
      <c r="B27" s="27"/>
      <c r="C27" s="28"/>
      <c r="D27" s="29">
        <f t="shared" ref="D27:M27" si="7">SUM(D28:D29)</f>
        <v>1087220</v>
      </c>
      <c r="E27" s="29">
        <f t="shared" si="7"/>
        <v>0</v>
      </c>
      <c r="F27" s="29">
        <f t="shared" si="7"/>
        <v>0</v>
      </c>
      <c r="G27" s="29">
        <f t="shared" si="7"/>
        <v>2092005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3179225</v>
      </c>
      <c r="O27" s="41">
        <f t="shared" si="1"/>
        <v>197.79910408760031</v>
      </c>
      <c r="P27" s="9"/>
    </row>
    <row r="28" spans="1:119">
      <c r="A28" s="12"/>
      <c r="B28" s="42">
        <v>572</v>
      </c>
      <c r="C28" s="19" t="s">
        <v>38</v>
      </c>
      <c r="D28" s="43">
        <v>1003051</v>
      </c>
      <c r="E28" s="43">
        <v>0</v>
      </c>
      <c r="F28" s="43">
        <v>0</v>
      </c>
      <c r="G28" s="43">
        <v>2092005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3095056</v>
      </c>
      <c r="O28" s="44">
        <f t="shared" si="1"/>
        <v>192.56243389535246</v>
      </c>
      <c r="P28" s="9"/>
    </row>
    <row r="29" spans="1:119">
      <c r="A29" s="12"/>
      <c r="B29" s="42">
        <v>574</v>
      </c>
      <c r="C29" s="19" t="s">
        <v>39</v>
      </c>
      <c r="D29" s="43">
        <v>84169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84169</v>
      </c>
      <c r="O29" s="44">
        <f t="shared" si="1"/>
        <v>5.2366701922478693</v>
      </c>
      <c r="P29" s="9"/>
    </row>
    <row r="30" spans="1:119" ht="15.75">
      <c r="A30" s="26" t="s">
        <v>41</v>
      </c>
      <c r="B30" s="27"/>
      <c r="C30" s="28"/>
      <c r="D30" s="29">
        <f t="shared" ref="D30:M30" si="8">SUM(D31:D31)</f>
        <v>0</v>
      </c>
      <c r="E30" s="29">
        <f t="shared" si="8"/>
        <v>0</v>
      </c>
      <c r="F30" s="29">
        <f t="shared" si="8"/>
        <v>969100</v>
      </c>
      <c r="G30" s="29">
        <f t="shared" si="8"/>
        <v>0</v>
      </c>
      <c r="H30" s="29">
        <f t="shared" si="8"/>
        <v>0</v>
      </c>
      <c r="I30" s="29">
        <f t="shared" si="8"/>
        <v>3685262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4654362</v>
      </c>
      <c r="O30" s="41">
        <f t="shared" si="1"/>
        <v>289.57643252659739</v>
      </c>
      <c r="P30" s="9"/>
    </row>
    <row r="31" spans="1:119" ht="15.75" thickBot="1">
      <c r="A31" s="12"/>
      <c r="B31" s="42">
        <v>581</v>
      </c>
      <c r="C31" s="19" t="s">
        <v>40</v>
      </c>
      <c r="D31" s="43">
        <v>0</v>
      </c>
      <c r="E31" s="43">
        <v>0</v>
      </c>
      <c r="F31" s="43">
        <v>969100</v>
      </c>
      <c r="G31" s="43">
        <v>0</v>
      </c>
      <c r="H31" s="43">
        <v>0</v>
      </c>
      <c r="I31" s="43">
        <v>3685262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4654362</v>
      </c>
      <c r="O31" s="44">
        <f t="shared" si="1"/>
        <v>289.57643252659739</v>
      </c>
      <c r="P31" s="9"/>
    </row>
    <row r="32" spans="1:119" ht="16.5" thickBot="1">
      <c r="A32" s="13" t="s">
        <v>10</v>
      </c>
      <c r="B32" s="21"/>
      <c r="C32" s="20"/>
      <c r="D32" s="14">
        <f>SUM(D5,D14,D18,D23,D27,D30)</f>
        <v>17025972</v>
      </c>
      <c r="E32" s="14">
        <f t="shared" ref="E32:M32" si="9">SUM(E5,E14,E18,E23,E27,E30)</f>
        <v>1701757</v>
      </c>
      <c r="F32" s="14">
        <f t="shared" si="9"/>
        <v>1606880</v>
      </c>
      <c r="G32" s="14">
        <f t="shared" si="9"/>
        <v>2373640</v>
      </c>
      <c r="H32" s="14">
        <f t="shared" si="9"/>
        <v>0</v>
      </c>
      <c r="I32" s="14">
        <f t="shared" si="9"/>
        <v>11641961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34350210</v>
      </c>
      <c r="O32" s="35">
        <f t="shared" si="1"/>
        <v>2137.1374354507561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62</v>
      </c>
      <c r="M34" s="93"/>
      <c r="N34" s="93"/>
      <c r="O34" s="39">
        <v>16073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6938357</v>
      </c>
      <c r="E5" s="24">
        <f t="shared" si="0"/>
        <v>79399</v>
      </c>
      <c r="F5" s="24">
        <f t="shared" si="0"/>
        <v>660948</v>
      </c>
      <c r="G5" s="24">
        <f t="shared" si="0"/>
        <v>0</v>
      </c>
      <c r="H5" s="24">
        <f t="shared" si="0"/>
        <v>0</v>
      </c>
      <c r="I5" s="24">
        <f t="shared" si="0"/>
        <v>334303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8013007</v>
      </c>
      <c r="O5" s="30">
        <f t="shared" ref="O5:O31" si="1">(N5/O$33)</f>
        <v>513.32524023062138</v>
      </c>
      <c r="P5" s="6"/>
    </row>
    <row r="6" spans="1:133">
      <c r="A6" s="12"/>
      <c r="B6" s="42">
        <v>511</v>
      </c>
      <c r="C6" s="19" t="s">
        <v>19</v>
      </c>
      <c r="D6" s="43">
        <v>83679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83679</v>
      </c>
      <c r="O6" s="44">
        <f t="shared" si="1"/>
        <v>5.360602178090967</v>
      </c>
      <c r="P6" s="9"/>
    </row>
    <row r="7" spans="1:133">
      <c r="A7" s="12"/>
      <c r="B7" s="42">
        <v>512</v>
      </c>
      <c r="C7" s="19" t="s">
        <v>20</v>
      </c>
      <c r="D7" s="43">
        <v>528075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528075</v>
      </c>
      <c r="O7" s="44">
        <f t="shared" si="1"/>
        <v>33.829276105060856</v>
      </c>
      <c r="P7" s="9"/>
    </row>
    <row r="8" spans="1:133">
      <c r="A8" s="12"/>
      <c r="B8" s="42">
        <v>513</v>
      </c>
      <c r="C8" s="19" t="s">
        <v>21</v>
      </c>
      <c r="D8" s="43">
        <v>1812163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1812163</v>
      </c>
      <c r="O8" s="44">
        <f t="shared" si="1"/>
        <v>116.08987828315182</v>
      </c>
      <c r="P8" s="9"/>
    </row>
    <row r="9" spans="1:133">
      <c r="A9" s="12"/>
      <c r="B9" s="42">
        <v>514</v>
      </c>
      <c r="C9" s="19" t="s">
        <v>22</v>
      </c>
      <c r="D9" s="43">
        <v>250904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250904</v>
      </c>
      <c r="O9" s="44">
        <f t="shared" si="1"/>
        <v>16.073286354900706</v>
      </c>
      <c r="P9" s="9"/>
    </row>
    <row r="10" spans="1:133">
      <c r="A10" s="12"/>
      <c r="B10" s="42">
        <v>515</v>
      </c>
      <c r="C10" s="19" t="s">
        <v>23</v>
      </c>
      <c r="D10" s="43">
        <v>383666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383666</v>
      </c>
      <c r="O10" s="44">
        <f t="shared" si="1"/>
        <v>24.578219090326712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660948</v>
      </c>
      <c r="G11" s="43">
        <v>0</v>
      </c>
      <c r="H11" s="43">
        <v>0</v>
      </c>
      <c r="I11" s="43">
        <v>133363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794311</v>
      </c>
      <c r="O11" s="44">
        <f t="shared" si="1"/>
        <v>50.884753363228697</v>
      </c>
      <c r="P11" s="9"/>
    </row>
    <row r="12" spans="1:133">
      <c r="A12" s="12"/>
      <c r="B12" s="42">
        <v>518</v>
      </c>
      <c r="C12" s="19" t="s">
        <v>52</v>
      </c>
      <c r="D12" s="43">
        <v>542707</v>
      </c>
      <c r="E12" s="43">
        <v>11298</v>
      </c>
      <c r="F12" s="43">
        <v>0</v>
      </c>
      <c r="G12" s="43">
        <v>0</v>
      </c>
      <c r="H12" s="43">
        <v>0</v>
      </c>
      <c r="I12" s="43">
        <v>33944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587949</v>
      </c>
      <c r="O12" s="44">
        <f t="shared" si="1"/>
        <v>37.664894298526583</v>
      </c>
      <c r="P12" s="9"/>
    </row>
    <row r="13" spans="1:133">
      <c r="A13" s="12"/>
      <c r="B13" s="42">
        <v>519</v>
      </c>
      <c r="C13" s="19" t="s">
        <v>26</v>
      </c>
      <c r="D13" s="43">
        <v>3337163</v>
      </c>
      <c r="E13" s="43">
        <v>68101</v>
      </c>
      <c r="F13" s="43">
        <v>0</v>
      </c>
      <c r="G13" s="43">
        <v>0</v>
      </c>
      <c r="H13" s="43">
        <v>0</v>
      </c>
      <c r="I13" s="43">
        <v>166996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3572260</v>
      </c>
      <c r="O13" s="44">
        <f t="shared" si="1"/>
        <v>228.84433055733504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5531600</v>
      </c>
      <c r="E14" s="29">
        <f t="shared" si="3"/>
        <v>381873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5913473</v>
      </c>
      <c r="O14" s="41">
        <f t="shared" si="1"/>
        <v>378.82594490711085</v>
      </c>
      <c r="P14" s="10"/>
    </row>
    <row r="15" spans="1:133">
      <c r="A15" s="12"/>
      <c r="B15" s="42">
        <v>521</v>
      </c>
      <c r="C15" s="19" t="s">
        <v>28</v>
      </c>
      <c r="D15" s="43">
        <v>5111276</v>
      </c>
      <c r="E15" s="43">
        <v>381873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5493149</v>
      </c>
      <c r="O15" s="44">
        <f t="shared" si="1"/>
        <v>351.89935938500963</v>
      </c>
      <c r="P15" s="9"/>
    </row>
    <row r="16" spans="1:133">
      <c r="A16" s="12"/>
      <c r="B16" s="42">
        <v>524</v>
      </c>
      <c r="C16" s="19" t="s">
        <v>45</v>
      </c>
      <c r="D16" s="43">
        <v>420324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420324</v>
      </c>
      <c r="O16" s="44">
        <f t="shared" si="1"/>
        <v>26.926585522101217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7128555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7128555</v>
      </c>
      <c r="O17" s="41">
        <f t="shared" si="1"/>
        <v>456.6659192825112</v>
      </c>
      <c r="P17" s="10"/>
    </row>
    <row r="18" spans="1:119">
      <c r="A18" s="12"/>
      <c r="B18" s="42">
        <v>534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1145855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1145855</v>
      </c>
      <c r="O18" s="44">
        <f t="shared" si="1"/>
        <v>73.405188981422171</v>
      </c>
      <c r="P18" s="9"/>
    </row>
    <row r="19" spans="1:119">
      <c r="A19" s="12"/>
      <c r="B19" s="42">
        <v>535</v>
      </c>
      <c r="C19" s="19" t="s">
        <v>53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2326026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2326026</v>
      </c>
      <c r="O19" s="44">
        <f t="shared" si="1"/>
        <v>149.00871236386931</v>
      </c>
      <c r="P19" s="9"/>
    </row>
    <row r="20" spans="1:119">
      <c r="A20" s="12"/>
      <c r="B20" s="42">
        <v>536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3297027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3297027</v>
      </c>
      <c r="O20" s="44">
        <f t="shared" si="1"/>
        <v>211.21249199231261</v>
      </c>
      <c r="P20" s="9"/>
    </row>
    <row r="21" spans="1:119">
      <c r="A21" s="12"/>
      <c r="B21" s="42">
        <v>538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359647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359647</v>
      </c>
      <c r="O21" s="44">
        <f t="shared" si="1"/>
        <v>23.039525944907112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442223</v>
      </c>
      <c r="E22" s="29">
        <f t="shared" si="6"/>
        <v>121217</v>
      </c>
      <c r="F22" s="29">
        <f t="shared" si="6"/>
        <v>0</v>
      </c>
      <c r="G22" s="29">
        <f t="shared" si="6"/>
        <v>620656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1184096</v>
      </c>
      <c r="O22" s="41">
        <f t="shared" si="1"/>
        <v>75.854964766175527</v>
      </c>
      <c r="P22" s="10"/>
    </row>
    <row r="23" spans="1:119">
      <c r="A23" s="12"/>
      <c r="B23" s="42">
        <v>541</v>
      </c>
      <c r="C23" s="19" t="s">
        <v>34</v>
      </c>
      <c r="D23" s="43">
        <v>442223</v>
      </c>
      <c r="E23" s="43">
        <v>5029</v>
      </c>
      <c r="F23" s="43">
        <v>0</v>
      </c>
      <c r="G23" s="43">
        <v>469328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916580</v>
      </c>
      <c r="O23" s="44">
        <f t="shared" si="1"/>
        <v>58.71748878923767</v>
      </c>
      <c r="P23" s="9"/>
    </row>
    <row r="24" spans="1:119">
      <c r="A24" s="12"/>
      <c r="B24" s="42">
        <v>544</v>
      </c>
      <c r="C24" s="19" t="s">
        <v>54</v>
      </c>
      <c r="D24" s="43">
        <v>0</v>
      </c>
      <c r="E24" s="43">
        <v>116188</v>
      </c>
      <c r="F24" s="43">
        <v>0</v>
      </c>
      <c r="G24" s="43">
        <v>151328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267516</v>
      </c>
      <c r="O24" s="44">
        <f t="shared" si="1"/>
        <v>17.137475976937861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SUM(D26:D27)</f>
        <v>797553</v>
      </c>
      <c r="E25" s="29">
        <f t="shared" si="7"/>
        <v>0</v>
      </c>
      <c r="F25" s="29">
        <f t="shared" si="7"/>
        <v>0</v>
      </c>
      <c r="G25" s="29">
        <f t="shared" si="7"/>
        <v>442609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1240162</v>
      </c>
      <c r="O25" s="41">
        <f t="shared" si="1"/>
        <v>79.446636771300447</v>
      </c>
      <c r="P25" s="9"/>
    </row>
    <row r="26" spans="1:119">
      <c r="A26" s="12"/>
      <c r="B26" s="42">
        <v>572</v>
      </c>
      <c r="C26" s="19" t="s">
        <v>38</v>
      </c>
      <c r="D26" s="43">
        <v>749104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749104</v>
      </c>
      <c r="O26" s="44">
        <f t="shared" si="1"/>
        <v>47.988725176169119</v>
      </c>
      <c r="P26" s="9"/>
    </row>
    <row r="27" spans="1:119">
      <c r="A27" s="12"/>
      <c r="B27" s="42">
        <v>574</v>
      </c>
      <c r="C27" s="19" t="s">
        <v>39</v>
      </c>
      <c r="D27" s="43">
        <v>48449</v>
      </c>
      <c r="E27" s="43">
        <v>0</v>
      </c>
      <c r="F27" s="43">
        <v>0</v>
      </c>
      <c r="G27" s="43">
        <v>442609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491058</v>
      </c>
      <c r="O27" s="44">
        <f t="shared" si="1"/>
        <v>31.457911595131325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SUM(D29:D30)</f>
        <v>7707</v>
      </c>
      <c r="E28" s="29">
        <f t="shared" si="8"/>
        <v>58626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2000000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2066333</v>
      </c>
      <c r="O28" s="41">
        <f t="shared" si="1"/>
        <v>132.37238949391417</v>
      </c>
      <c r="P28" s="9"/>
    </row>
    <row r="29" spans="1:119">
      <c r="A29" s="12"/>
      <c r="B29" s="42">
        <v>581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2000000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2000000</v>
      </c>
      <c r="O29" s="44">
        <f t="shared" si="1"/>
        <v>128.12299807815504</v>
      </c>
      <c r="P29" s="9"/>
    </row>
    <row r="30" spans="1:119" ht="15.75" thickBot="1">
      <c r="A30" s="12"/>
      <c r="B30" s="42">
        <v>584</v>
      </c>
      <c r="C30" s="19" t="s">
        <v>55</v>
      </c>
      <c r="D30" s="43">
        <v>7707</v>
      </c>
      <c r="E30" s="43">
        <v>58626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66333</v>
      </c>
      <c r="O30" s="44">
        <f t="shared" si="1"/>
        <v>4.2493914157591286</v>
      </c>
      <c r="P30" s="9"/>
    </row>
    <row r="31" spans="1:119" ht="16.5" thickBot="1">
      <c r="A31" s="13" t="s">
        <v>10</v>
      </c>
      <c r="B31" s="21"/>
      <c r="C31" s="20"/>
      <c r="D31" s="14">
        <f>SUM(D5,D14,D17,D22,D25,D28)</f>
        <v>13717440</v>
      </c>
      <c r="E31" s="14">
        <f t="shared" ref="E31:M31" si="9">SUM(E5,E14,E17,E22,E25,E28)</f>
        <v>641115</v>
      </c>
      <c r="F31" s="14">
        <f t="shared" si="9"/>
        <v>660948</v>
      </c>
      <c r="G31" s="14">
        <f t="shared" si="9"/>
        <v>1063265</v>
      </c>
      <c r="H31" s="14">
        <f t="shared" si="9"/>
        <v>0</v>
      </c>
      <c r="I31" s="14">
        <f t="shared" si="9"/>
        <v>9462858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25545626</v>
      </c>
      <c r="O31" s="35">
        <f t="shared" si="1"/>
        <v>1636.4910954516336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56</v>
      </c>
      <c r="M33" s="93"/>
      <c r="N33" s="93"/>
      <c r="O33" s="39">
        <v>15610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5972460</v>
      </c>
      <c r="E5" s="24">
        <f t="shared" si="0"/>
        <v>9437</v>
      </c>
      <c r="F5" s="24">
        <f t="shared" si="0"/>
        <v>5923783</v>
      </c>
      <c r="G5" s="24">
        <f t="shared" si="0"/>
        <v>572546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12478226</v>
      </c>
      <c r="O5" s="30">
        <f t="shared" ref="O5:O29" si="1">(N5/O$31)</f>
        <v>810.11660066220861</v>
      </c>
      <c r="P5" s="6"/>
    </row>
    <row r="6" spans="1:133">
      <c r="A6" s="12"/>
      <c r="B6" s="42">
        <v>511</v>
      </c>
      <c r="C6" s="19" t="s">
        <v>19</v>
      </c>
      <c r="D6" s="43">
        <v>121970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121970</v>
      </c>
      <c r="O6" s="44">
        <f t="shared" si="1"/>
        <v>7.9185872881906123</v>
      </c>
      <c r="P6" s="9"/>
    </row>
    <row r="7" spans="1:133">
      <c r="A7" s="12"/>
      <c r="B7" s="42">
        <v>512</v>
      </c>
      <c r="C7" s="19" t="s">
        <v>20</v>
      </c>
      <c r="D7" s="43">
        <v>728109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728109</v>
      </c>
      <c r="O7" s="44">
        <f t="shared" si="1"/>
        <v>47.270596637018762</v>
      </c>
      <c r="P7" s="9"/>
    </row>
    <row r="8" spans="1:133">
      <c r="A8" s="12"/>
      <c r="B8" s="42">
        <v>513</v>
      </c>
      <c r="C8" s="19" t="s">
        <v>21</v>
      </c>
      <c r="D8" s="43">
        <v>1418435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1418435</v>
      </c>
      <c r="O8" s="44">
        <f t="shared" si="1"/>
        <v>92.088229565669025</v>
      </c>
      <c r="P8" s="9"/>
    </row>
    <row r="9" spans="1:133">
      <c r="A9" s="12"/>
      <c r="B9" s="42">
        <v>514</v>
      </c>
      <c r="C9" s="19" t="s">
        <v>22</v>
      </c>
      <c r="D9" s="43">
        <v>342970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342970</v>
      </c>
      <c r="O9" s="44">
        <f t="shared" si="1"/>
        <v>22.266441602285269</v>
      </c>
      <c r="P9" s="9"/>
    </row>
    <row r="10" spans="1:133">
      <c r="A10" s="12"/>
      <c r="B10" s="42">
        <v>515</v>
      </c>
      <c r="C10" s="19" t="s">
        <v>23</v>
      </c>
      <c r="D10" s="43">
        <v>398439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398439</v>
      </c>
      <c r="O10" s="44">
        <f t="shared" si="1"/>
        <v>25.867623190287606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5575000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5575000</v>
      </c>
      <c r="O11" s="44">
        <f t="shared" si="1"/>
        <v>361.94247873790817</v>
      </c>
      <c r="P11" s="9"/>
    </row>
    <row r="12" spans="1:133">
      <c r="A12" s="12"/>
      <c r="B12" s="42">
        <v>519</v>
      </c>
      <c r="C12" s="19" t="s">
        <v>26</v>
      </c>
      <c r="D12" s="43">
        <v>2962537</v>
      </c>
      <c r="E12" s="43">
        <v>9437</v>
      </c>
      <c r="F12" s="43">
        <v>348783</v>
      </c>
      <c r="G12" s="43">
        <v>572546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3893303</v>
      </c>
      <c r="O12" s="44">
        <f t="shared" si="1"/>
        <v>252.76264364084918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5860170</v>
      </c>
      <c r="E13" s="29">
        <f t="shared" si="3"/>
        <v>88006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5948176</v>
      </c>
      <c r="O13" s="41">
        <f t="shared" si="1"/>
        <v>386.16996688956698</v>
      </c>
      <c r="P13" s="10"/>
    </row>
    <row r="14" spans="1:133">
      <c r="A14" s="12"/>
      <c r="B14" s="42">
        <v>521</v>
      </c>
      <c r="C14" s="19" t="s">
        <v>28</v>
      </c>
      <c r="D14" s="43">
        <v>4239421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4239421</v>
      </c>
      <c r="O14" s="44">
        <f t="shared" si="1"/>
        <v>275.23346101408816</v>
      </c>
      <c r="P14" s="9"/>
    </row>
    <row r="15" spans="1:133">
      <c r="A15" s="12"/>
      <c r="B15" s="42">
        <v>524</v>
      </c>
      <c r="C15" s="19" t="s">
        <v>45</v>
      </c>
      <c r="D15" s="43">
        <v>1314326</v>
      </c>
      <c r="E15" s="43">
        <v>88006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1402332</v>
      </c>
      <c r="O15" s="44">
        <f t="shared" si="1"/>
        <v>91.042783873271446</v>
      </c>
      <c r="P15" s="9"/>
    </row>
    <row r="16" spans="1:133">
      <c r="A16" s="12"/>
      <c r="B16" s="42">
        <v>525</v>
      </c>
      <c r="C16" s="19" t="s">
        <v>46</v>
      </c>
      <c r="D16" s="43">
        <v>306423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306423</v>
      </c>
      <c r="O16" s="44">
        <f t="shared" si="1"/>
        <v>19.893722002207362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7215673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7215673</v>
      </c>
      <c r="O17" s="41">
        <f t="shared" si="1"/>
        <v>468.4589365707979</v>
      </c>
      <c r="P17" s="10"/>
    </row>
    <row r="18" spans="1:119">
      <c r="A18" s="12"/>
      <c r="B18" s="42">
        <v>534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1203019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1203019</v>
      </c>
      <c r="O18" s="44">
        <f t="shared" si="1"/>
        <v>78.102902032071668</v>
      </c>
      <c r="P18" s="9"/>
    </row>
    <row r="19" spans="1:119">
      <c r="A19" s="12"/>
      <c r="B19" s="42">
        <v>536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5721235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5721235</v>
      </c>
      <c r="O19" s="44">
        <f t="shared" si="1"/>
        <v>371.43640849185226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291419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291419</v>
      </c>
      <c r="O20" s="44">
        <f t="shared" si="1"/>
        <v>18.919626046873987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1799623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1799623</v>
      </c>
      <c r="O21" s="41">
        <f t="shared" si="1"/>
        <v>116.83587612802701</v>
      </c>
      <c r="P21" s="10"/>
    </row>
    <row r="22" spans="1:119">
      <c r="A22" s="12"/>
      <c r="B22" s="42">
        <v>541</v>
      </c>
      <c r="C22" s="19" t="s">
        <v>34</v>
      </c>
      <c r="D22" s="43">
        <v>1799623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1799623</v>
      </c>
      <c r="O22" s="44">
        <f t="shared" si="1"/>
        <v>116.83587612802701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189855</v>
      </c>
      <c r="E23" s="29">
        <f t="shared" si="7"/>
        <v>126343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316198</v>
      </c>
      <c r="O23" s="41">
        <f t="shared" si="1"/>
        <v>20.52833863533078</v>
      </c>
      <c r="P23" s="10"/>
    </row>
    <row r="24" spans="1:119">
      <c r="A24" s="12"/>
      <c r="B24" s="42">
        <v>569</v>
      </c>
      <c r="C24" s="19" t="s">
        <v>36</v>
      </c>
      <c r="D24" s="43">
        <v>189855</v>
      </c>
      <c r="E24" s="43">
        <v>126343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316198</v>
      </c>
      <c r="O24" s="44">
        <f t="shared" si="1"/>
        <v>20.52833863533078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SUM(D26:D26)</f>
        <v>1067689</v>
      </c>
      <c r="E25" s="29">
        <f t="shared" si="8"/>
        <v>0</v>
      </c>
      <c r="F25" s="29">
        <f t="shared" si="8"/>
        <v>0</v>
      </c>
      <c r="G25" s="29">
        <f t="shared" si="8"/>
        <v>4160233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5227922</v>
      </c>
      <c r="O25" s="41">
        <f t="shared" si="1"/>
        <v>339.40933584366684</v>
      </c>
      <c r="P25" s="9"/>
    </row>
    <row r="26" spans="1:119">
      <c r="A26" s="12"/>
      <c r="B26" s="42">
        <v>572</v>
      </c>
      <c r="C26" s="19" t="s">
        <v>38</v>
      </c>
      <c r="D26" s="43">
        <v>1067689</v>
      </c>
      <c r="E26" s="43">
        <v>0</v>
      </c>
      <c r="F26" s="43">
        <v>0</v>
      </c>
      <c r="G26" s="43">
        <v>4160233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5227922</v>
      </c>
      <c r="O26" s="44">
        <f t="shared" si="1"/>
        <v>339.40933584366684</v>
      </c>
      <c r="P26" s="9"/>
    </row>
    <row r="27" spans="1:119" ht="15.75">
      <c r="A27" s="26" t="s">
        <v>41</v>
      </c>
      <c r="B27" s="27"/>
      <c r="C27" s="28"/>
      <c r="D27" s="29">
        <f t="shared" ref="D27:M27" si="9">SUM(D28:D28)</f>
        <v>0</v>
      </c>
      <c r="E27" s="29">
        <f t="shared" si="9"/>
        <v>1195115</v>
      </c>
      <c r="F27" s="29">
        <f t="shared" si="9"/>
        <v>803684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1998799</v>
      </c>
      <c r="O27" s="41">
        <f t="shared" si="1"/>
        <v>129.76686359800038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1195115</v>
      </c>
      <c r="F28" s="43">
        <v>803684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1998799</v>
      </c>
      <c r="O28" s="44">
        <f t="shared" si="1"/>
        <v>129.76686359800038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SUM(D5,D13,D17,D21,D23,D25,D27)</f>
        <v>14889797</v>
      </c>
      <c r="E29" s="14">
        <f t="shared" ref="E29:M29" si="10">SUM(E5,E13,E17,E21,E23,E25,E27)</f>
        <v>1418901</v>
      </c>
      <c r="F29" s="14">
        <f t="shared" si="10"/>
        <v>6727467</v>
      </c>
      <c r="G29" s="14">
        <f t="shared" si="10"/>
        <v>4732779</v>
      </c>
      <c r="H29" s="14">
        <f t="shared" si="10"/>
        <v>0</v>
      </c>
      <c r="I29" s="14">
        <f t="shared" si="10"/>
        <v>7215673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34984617</v>
      </c>
      <c r="O29" s="35">
        <f t="shared" si="1"/>
        <v>2271.2859183275987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50</v>
      </c>
      <c r="M31" s="93"/>
      <c r="N31" s="93"/>
      <c r="O31" s="39">
        <v>15403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6482107</v>
      </c>
      <c r="E5" s="24">
        <f t="shared" si="0"/>
        <v>0</v>
      </c>
      <c r="F5" s="24">
        <f t="shared" si="0"/>
        <v>602763</v>
      </c>
      <c r="G5" s="24">
        <f t="shared" si="0"/>
        <v>146600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7231470</v>
      </c>
      <c r="O5" s="30">
        <f t="shared" ref="O5:O30" si="1">(N5/O$32)</f>
        <v>475.1606544451015</v>
      </c>
      <c r="P5" s="6"/>
    </row>
    <row r="6" spans="1:133">
      <c r="A6" s="12"/>
      <c r="B6" s="42">
        <v>511</v>
      </c>
      <c r="C6" s="19" t="s">
        <v>19</v>
      </c>
      <c r="D6" s="43">
        <v>125824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125824</v>
      </c>
      <c r="O6" s="44">
        <f t="shared" si="1"/>
        <v>8.2675602864840005</v>
      </c>
      <c r="P6" s="9"/>
    </row>
    <row r="7" spans="1:133">
      <c r="A7" s="12"/>
      <c r="B7" s="42">
        <v>512</v>
      </c>
      <c r="C7" s="19" t="s">
        <v>20</v>
      </c>
      <c r="D7" s="43">
        <v>1059079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1059079</v>
      </c>
      <c r="O7" s="44">
        <f t="shared" si="1"/>
        <v>69.589263420724095</v>
      </c>
      <c r="P7" s="9"/>
    </row>
    <row r="8" spans="1:133">
      <c r="A8" s="12"/>
      <c r="B8" s="42">
        <v>513</v>
      </c>
      <c r="C8" s="19" t="s">
        <v>21</v>
      </c>
      <c r="D8" s="43">
        <v>1328235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1328235</v>
      </c>
      <c r="O8" s="44">
        <f t="shared" si="1"/>
        <v>87.274788093830082</v>
      </c>
      <c r="P8" s="9"/>
    </row>
    <row r="9" spans="1:133">
      <c r="A9" s="12"/>
      <c r="B9" s="42">
        <v>514</v>
      </c>
      <c r="C9" s="19" t="s">
        <v>22</v>
      </c>
      <c r="D9" s="43">
        <v>319901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319901</v>
      </c>
      <c r="O9" s="44">
        <f t="shared" si="1"/>
        <v>21.019843616531965</v>
      </c>
      <c r="P9" s="9"/>
    </row>
    <row r="10" spans="1:133">
      <c r="A10" s="12"/>
      <c r="B10" s="42">
        <v>515</v>
      </c>
      <c r="C10" s="19" t="s">
        <v>23</v>
      </c>
      <c r="D10" s="43">
        <v>289652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289652</v>
      </c>
      <c r="O10" s="44">
        <f t="shared" si="1"/>
        <v>19.032262303699323</v>
      </c>
      <c r="P10" s="9"/>
    </row>
    <row r="11" spans="1:133">
      <c r="A11" s="12"/>
      <c r="B11" s="42">
        <v>516</v>
      </c>
      <c r="C11" s="19" t="s">
        <v>24</v>
      </c>
      <c r="D11" s="43">
        <v>357034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357034</v>
      </c>
      <c r="O11" s="44">
        <f t="shared" si="1"/>
        <v>23.459754254550234</v>
      </c>
      <c r="P11" s="9"/>
    </row>
    <row r="12" spans="1:133">
      <c r="A12" s="12"/>
      <c r="B12" s="42">
        <v>517</v>
      </c>
      <c r="C12" s="19" t="s">
        <v>25</v>
      </c>
      <c r="D12" s="43">
        <v>0</v>
      </c>
      <c r="E12" s="43">
        <v>0</v>
      </c>
      <c r="F12" s="43">
        <v>602763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602763</v>
      </c>
      <c r="O12" s="44">
        <f t="shared" si="1"/>
        <v>39.605953084959587</v>
      </c>
      <c r="P12" s="9"/>
    </row>
    <row r="13" spans="1:133">
      <c r="A13" s="12"/>
      <c r="B13" s="42">
        <v>519</v>
      </c>
      <c r="C13" s="19" t="s">
        <v>26</v>
      </c>
      <c r="D13" s="43">
        <v>3002382</v>
      </c>
      <c r="E13" s="43">
        <v>0</v>
      </c>
      <c r="F13" s="43">
        <v>0</v>
      </c>
      <c r="G13" s="43">
        <v>146600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3148982</v>
      </c>
      <c r="O13" s="44">
        <f t="shared" si="1"/>
        <v>206.91122938432224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6701956</v>
      </c>
      <c r="E14" s="29">
        <f t="shared" si="3"/>
        <v>557105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7259061</v>
      </c>
      <c r="O14" s="41">
        <f t="shared" si="1"/>
        <v>476.97358564951708</v>
      </c>
      <c r="P14" s="10"/>
    </row>
    <row r="15" spans="1:133">
      <c r="A15" s="12"/>
      <c r="B15" s="42">
        <v>521</v>
      </c>
      <c r="C15" s="19" t="s">
        <v>28</v>
      </c>
      <c r="D15" s="43">
        <v>5755545</v>
      </c>
      <c r="E15" s="43">
        <v>5434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5760979</v>
      </c>
      <c r="O15" s="44">
        <f t="shared" si="1"/>
        <v>378.53860306196202</v>
      </c>
      <c r="P15" s="9"/>
    </row>
    <row r="16" spans="1:133">
      <c r="A16" s="12"/>
      <c r="B16" s="42">
        <v>524</v>
      </c>
      <c r="C16" s="19" t="s">
        <v>45</v>
      </c>
      <c r="D16" s="43">
        <v>946411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946411</v>
      </c>
      <c r="O16" s="44">
        <f t="shared" si="1"/>
        <v>62.186148892831326</v>
      </c>
      <c r="P16" s="9"/>
    </row>
    <row r="17" spans="1:119">
      <c r="A17" s="12"/>
      <c r="B17" s="42">
        <v>525</v>
      </c>
      <c r="C17" s="19" t="s">
        <v>46</v>
      </c>
      <c r="D17" s="43">
        <v>0</v>
      </c>
      <c r="E17" s="43">
        <v>551671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551671</v>
      </c>
      <c r="O17" s="44">
        <f t="shared" si="1"/>
        <v>36.2488336947237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7824460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7824460</v>
      </c>
      <c r="O18" s="41">
        <f t="shared" si="1"/>
        <v>514.12444970103161</v>
      </c>
      <c r="P18" s="10"/>
    </row>
    <row r="19" spans="1:119">
      <c r="A19" s="12"/>
      <c r="B19" s="42">
        <v>534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1070098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1070098</v>
      </c>
      <c r="O19" s="44">
        <f t="shared" si="1"/>
        <v>70.313292594782837</v>
      </c>
      <c r="P19" s="9"/>
    </row>
    <row r="20" spans="1:119">
      <c r="A20" s="12"/>
      <c r="B20" s="42">
        <v>536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6245868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6245868</v>
      </c>
      <c r="O20" s="44">
        <f t="shared" si="1"/>
        <v>410.39936920954068</v>
      </c>
      <c r="P20" s="9"/>
    </row>
    <row r="21" spans="1:119">
      <c r="A21" s="12"/>
      <c r="B21" s="42">
        <v>538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508494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508494</v>
      </c>
      <c r="O21" s="44">
        <f t="shared" si="1"/>
        <v>33.411787896708063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1282643</v>
      </c>
      <c r="E22" s="29">
        <f t="shared" si="6"/>
        <v>0</v>
      </c>
      <c r="F22" s="29">
        <f t="shared" si="6"/>
        <v>0</v>
      </c>
      <c r="G22" s="29">
        <f t="shared" si="6"/>
        <v>34680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1317323</v>
      </c>
      <c r="O22" s="41">
        <f t="shared" si="1"/>
        <v>86.55778960509889</v>
      </c>
      <c r="P22" s="10"/>
    </row>
    <row r="23" spans="1:119">
      <c r="A23" s="12"/>
      <c r="B23" s="42">
        <v>541</v>
      </c>
      <c r="C23" s="19" t="s">
        <v>34</v>
      </c>
      <c r="D23" s="43">
        <v>1282643</v>
      </c>
      <c r="E23" s="43">
        <v>0</v>
      </c>
      <c r="F23" s="43">
        <v>0</v>
      </c>
      <c r="G23" s="43">
        <v>34680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1317323</v>
      </c>
      <c r="O23" s="44">
        <f t="shared" si="1"/>
        <v>86.55778960509889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0</v>
      </c>
      <c r="E24" s="29">
        <f t="shared" si="7"/>
        <v>264976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264976</v>
      </c>
      <c r="O24" s="41">
        <f t="shared" si="1"/>
        <v>17.410867993954923</v>
      </c>
      <c r="P24" s="10"/>
    </row>
    <row r="25" spans="1:119">
      <c r="A25" s="12"/>
      <c r="B25" s="42">
        <v>569</v>
      </c>
      <c r="C25" s="19" t="s">
        <v>36</v>
      </c>
      <c r="D25" s="43">
        <v>0</v>
      </c>
      <c r="E25" s="43">
        <v>264976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264976</v>
      </c>
      <c r="O25" s="44">
        <f t="shared" si="1"/>
        <v>17.410867993954923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1154153</v>
      </c>
      <c r="E26" s="29">
        <f t="shared" si="8"/>
        <v>0</v>
      </c>
      <c r="F26" s="29">
        <f t="shared" si="8"/>
        <v>0</v>
      </c>
      <c r="G26" s="29">
        <f t="shared" si="8"/>
        <v>1019648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2173801</v>
      </c>
      <c r="O26" s="41">
        <f t="shared" si="1"/>
        <v>142.83468033379327</v>
      </c>
      <c r="P26" s="9"/>
    </row>
    <row r="27" spans="1:119">
      <c r="A27" s="12"/>
      <c r="B27" s="42">
        <v>572</v>
      </c>
      <c r="C27" s="19" t="s">
        <v>38</v>
      </c>
      <c r="D27" s="43">
        <v>1154153</v>
      </c>
      <c r="E27" s="43">
        <v>0</v>
      </c>
      <c r="F27" s="43">
        <v>0</v>
      </c>
      <c r="G27" s="43">
        <v>1019648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2173801</v>
      </c>
      <c r="O27" s="44">
        <f t="shared" si="1"/>
        <v>142.83468033379327</v>
      </c>
      <c r="P27" s="9"/>
    </row>
    <row r="28" spans="1:119" ht="15.75">
      <c r="A28" s="26" t="s">
        <v>41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699359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699359</v>
      </c>
      <c r="O28" s="41">
        <f t="shared" si="1"/>
        <v>45.953019252250478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0</v>
      </c>
      <c r="E29" s="43">
        <v>0</v>
      </c>
      <c r="F29" s="43">
        <v>699359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699359</v>
      </c>
      <c r="O29" s="44">
        <f t="shared" si="1"/>
        <v>45.953019252250478</v>
      </c>
      <c r="P29" s="9"/>
    </row>
    <row r="30" spans="1:119" ht="16.5" thickBot="1">
      <c r="A30" s="13" t="s">
        <v>10</v>
      </c>
      <c r="B30" s="21"/>
      <c r="C30" s="20"/>
      <c r="D30" s="14">
        <f>SUM(D5,D14,D18,D22,D24,D26,D28)</f>
        <v>15620859</v>
      </c>
      <c r="E30" s="14">
        <f t="shared" ref="E30:M30" si="10">SUM(E5,E14,E18,E22,E24,E26,E28)</f>
        <v>822081</v>
      </c>
      <c r="F30" s="14">
        <f t="shared" si="10"/>
        <v>1302122</v>
      </c>
      <c r="G30" s="14">
        <f t="shared" si="10"/>
        <v>1200928</v>
      </c>
      <c r="H30" s="14">
        <f t="shared" si="10"/>
        <v>0</v>
      </c>
      <c r="I30" s="14">
        <f t="shared" si="10"/>
        <v>7824460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4"/>
        <v>26770450</v>
      </c>
      <c r="O30" s="35">
        <f t="shared" si="1"/>
        <v>1759.0150469807477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47</v>
      </c>
      <c r="M32" s="93"/>
      <c r="N32" s="93"/>
      <c r="O32" s="39">
        <v>15219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8176394</v>
      </c>
      <c r="E5" s="24">
        <f t="shared" si="0"/>
        <v>0</v>
      </c>
      <c r="F5" s="24">
        <f t="shared" si="0"/>
        <v>604038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8780432</v>
      </c>
      <c r="O5" s="30">
        <f t="shared" ref="O5:O29" si="1">(N5/O$31)</f>
        <v>574.48521329494895</v>
      </c>
      <c r="P5" s="6"/>
    </row>
    <row r="6" spans="1:133">
      <c r="A6" s="12"/>
      <c r="B6" s="42">
        <v>511</v>
      </c>
      <c r="C6" s="19" t="s">
        <v>19</v>
      </c>
      <c r="D6" s="43">
        <v>145732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145732</v>
      </c>
      <c r="O6" s="44">
        <f t="shared" si="1"/>
        <v>9.5349384977754514</v>
      </c>
      <c r="P6" s="9"/>
    </row>
    <row r="7" spans="1:133">
      <c r="A7" s="12"/>
      <c r="B7" s="42">
        <v>512</v>
      </c>
      <c r="C7" s="19" t="s">
        <v>20</v>
      </c>
      <c r="D7" s="43">
        <v>1308606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1308606</v>
      </c>
      <c r="O7" s="44">
        <f t="shared" si="1"/>
        <v>85.619340486783571</v>
      </c>
      <c r="P7" s="9"/>
    </row>
    <row r="8" spans="1:133">
      <c r="A8" s="12"/>
      <c r="B8" s="42">
        <v>513</v>
      </c>
      <c r="C8" s="19" t="s">
        <v>21</v>
      </c>
      <c r="D8" s="43">
        <v>1255976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1255976</v>
      </c>
      <c r="O8" s="44">
        <f t="shared" si="1"/>
        <v>82.175870191049469</v>
      </c>
      <c r="P8" s="9"/>
    </row>
    <row r="9" spans="1:133">
      <c r="A9" s="12"/>
      <c r="B9" s="42">
        <v>514</v>
      </c>
      <c r="C9" s="19" t="s">
        <v>22</v>
      </c>
      <c r="D9" s="43">
        <v>898511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898511</v>
      </c>
      <c r="O9" s="44">
        <f t="shared" si="1"/>
        <v>58.787686469510597</v>
      </c>
      <c r="P9" s="9"/>
    </row>
    <row r="10" spans="1:133">
      <c r="A10" s="12"/>
      <c r="B10" s="42">
        <v>515</v>
      </c>
      <c r="C10" s="19" t="s">
        <v>23</v>
      </c>
      <c r="D10" s="43">
        <v>385544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385544</v>
      </c>
      <c r="O10" s="44">
        <f t="shared" si="1"/>
        <v>25.225333682282127</v>
      </c>
      <c r="P10" s="9"/>
    </row>
    <row r="11" spans="1:133">
      <c r="A11" s="12"/>
      <c r="B11" s="42">
        <v>516</v>
      </c>
      <c r="C11" s="19" t="s">
        <v>24</v>
      </c>
      <c r="D11" s="43">
        <v>262638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262638</v>
      </c>
      <c r="O11" s="44">
        <f t="shared" si="1"/>
        <v>17.183852394661084</v>
      </c>
      <c r="P11" s="9"/>
    </row>
    <row r="12" spans="1:133">
      <c r="A12" s="12"/>
      <c r="B12" s="42">
        <v>517</v>
      </c>
      <c r="C12" s="19" t="s">
        <v>25</v>
      </c>
      <c r="D12" s="43">
        <v>157369</v>
      </c>
      <c r="E12" s="43">
        <v>0</v>
      </c>
      <c r="F12" s="43">
        <v>604038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761407</v>
      </c>
      <c r="O12" s="44">
        <f t="shared" si="1"/>
        <v>49.817259879612664</v>
      </c>
      <c r="P12" s="9"/>
    </row>
    <row r="13" spans="1:133">
      <c r="A13" s="12"/>
      <c r="B13" s="42">
        <v>519</v>
      </c>
      <c r="C13" s="19" t="s">
        <v>26</v>
      </c>
      <c r="D13" s="43">
        <v>3762018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3762018</v>
      </c>
      <c r="O13" s="44">
        <f t="shared" si="1"/>
        <v>246.14093169327401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SUM(D15:D15)</f>
        <v>5578083</v>
      </c>
      <c r="E14" s="29">
        <f t="shared" si="3"/>
        <v>14823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5592906</v>
      </c>
      <c r="O14" s="41">
        <f t="shared" si="1"/>
        <v>365.9320858414028</v>
      </c>
      <c r="P14" s="10"/>
    </row>
    <row r="15" spans="1:133">
      <c r="A15" s="12"/>
      <c r="B15" s="42">
        <v>521</v>
      </c>
      <c r="C15" s="19" t="s">
        <v>28</v>
      </c>
      <c r="D15" s="43">
        <v>5578083</v>
      </c>
      <c r="E15" s="43">
        <v>14823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5592906</v>
      </c>
      <c r="O15" s="44">
        <f t="shared" si="1"/>
        <v>365.9320858414028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7897007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7897007</v>
      </c>
      <c r="O16" s="41">
        <f t="shared" si="1"/>
        <v>516.68457210154406</v>
      </c>
      <c r="P16" s="10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1047524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1047524</v>
      </c>
      <c r="O17" s="44">
        <f t="shared" si="1"/>
        <v>68.53729390211987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6460679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6460679</v>
      </c>
      <c r="O18" s="44">
        <f t="shared" si="1"/>
        <v>422.70864956817587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388804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388804</v>
      </c>
      <c r="O19" s="44">
        <f t="shared" si="1"/>
        <v>25.438628631248363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805514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805514</v>
      </c>
      <c r="O20" s="41">
        <f t="shared" si="1"/>
        <v>52.703088196807116</v>
      </c>
      <c r="P20" s="10"/>
    </row>
    <row r="21" spans="1:119">
      <c r="A21" s="12"/>
      <c r="B21" s="42">
        <v>541</v>
      </c>
      <c r="C21" s="19" t="s">
        <v>34</v>
      </c>
      <c r="D21" s="43">
        <v>805514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805514</v>
      </c>
      <c r="O21" s="44">
        <f t="shared" si="1"/>
        <v>52.703088196807116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0</v>
      </c>
      <c r="E22" s="29">
        <f t="shared" si="7"/>
        <v>507636</v>
      </c>
      <c r="F22" s="29">
        <f t="shared" si="7"/>
        <v>0</v>
      </c>
      <c r="G22" s="29">
        <f t="shared" si="7"/>
        <v>277081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784717</v>
      </c>
      <c r="O22" s="41">
        <f t="shared" si="1"/>
        <v>51.342384192619733</v>
      </c>
      <c r="P22" s="10"/>
    </row>
    <row r="23" spans="1:119">
      <c r="A23" s="12"/>
      <c r="B23" s="42">
        <v>569</v>
      </c>
      <c r="C23" s="19" t="s">
        <v>36</v>
      </c>
      <c r="D23" s="43">
        <v>0</v>
      </c>
      <c r="E23" s="43">
        <v>507636</v>
      </c>
      <c r="F23" s="43">
        <v>0</v>
      </c>
      <c r="G23" s="43">
        <v>277081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784717</v>
      </c>
      <c r="O23" s="44">
        <f t="shared" si="1"/>
        <v>51.342384192619733</v>
      </c>
      <c r="P23" s="9"/>
    </row>
    <row r="24" spans="1:119" ht="15.75">
      <c r="A24" s="26" t="s">
        <v>37</v>
      </c>
      <c r="B24" s="27"/>
      <c r="C24" s="28"/>
      <c r="D24" s="29">
        <f t="shared" ref="D24:M24" si="8">SUM(D25:D26)</f>
        <v>1145889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1145889</v>
      </c>
      <c r="O24" s="41">
        <f t="shared" si="1"/>
        <v>74.973109133734624</v>
      </c>
      <c r="P24" s="9"/>
    </row>
    <row r="25" spans="1:119">
      <c r="A25" s="12"/>
      <c r="B25" s="42">
        <v>572</v>
      </c>
      <c r="C25" s="19" t="s">
        <v>38</v>
      </c>
      <c r="D25" s="43">
        <v>1086751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1086751</v>
      </c>
      <c r="O25" s="44">
        <f t="shared" si="1"/>
        <v>71.103834074849516</v>
      </c>
      <c r="P25" s="9"/>
    </row>
    <row r="26" spans="1:119">
      <c r="A26" s="12"/>
      <c r="B26" s="42">
        <v>574</v>
      </c>
      <c r="C26" s="19" t="s">
        <v>39</v>
      </c>
      <c r="D26" s="43">
        <v>59138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59138</v>
      </c>
      <c r="O26" s="44">
        <f t="shared" si="1"/>
        <v>3.8692750588851088</v>
      </c>
      <c r="P26" s="9"/>
    </row>
    <row r="27" spans="1:119" ht="15.75">
      <c r="A27" s="26" t="s">
        <v>41</v>
      </c>
      <c r="B27" s="27"/>
      <c r="C27" s="28"/>
      <c r="D27" s="29">
        <f t="shared" ref="D27:M27" si="9">SUM(D28:D28)</f>
        <v>523272</v>
      </c>
      <c r="E27" s="29">
        <f t="shared" si="9"/>
        <v>0</v>
      </c>
      <c r="F27" s="29">
        <f t="shared" si="9"/>
        <v>739562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1262834</v>
      </c>
      <c r="O27" s="41">
        <f t="shared" si="1"/>
        <v>82.624574718660043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523272</v>
      </c>
      <c r="E28" s="43">
        <v>0</v>
      </c>
      <c r="F28" s="43">
        <v>739562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1262834</v>
      </c>
      <c r="O28" s="44">
        <f t="shared" si="1"/>
        <v>82.624574718660043</v>
      </c>
      <c r="P28" s="9"/>
    </row>
    <row r="29" spans="1:119" ht="16.5" thickBot="1">
      <c r="A29" s="13" t="s">
        <v>10</v>
      </c>
      <c r="B29" s="21"/>
      <c r="C29" s="20"/>
      <c r="D29" s="14">
        <f>SUM(D5,D14,D16,D20,D22,D24,D27)</f>
        <v>16229152</v>
      </c>
      <c r="E29" s="14">
        <f t="shared" ref="E29:M29" si="10">SUM(E5,E14,E16,E20,E22,E24,E27)</f>
        <v>522459</v>
      </c>
      <c r="F29" s="14">
        <f t="shared" si="10"/>
        <v>1343600</v>
      </c>
      <c r="G29" s="14">
        <f t="shared" si="10"/>
        <v>277081</v>
      </c>
      <c r="H29" s="14">
        <f t="shared" si="10"/>
        <v>0</v>
      </c>
      <c r="I29" s="14">
        <f t="shared" si="10"/>
        <v>7897007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26269299</v>
      </c>
      <c r="O29" s="35">
        <f t="shared" si="1"/>
        <v>1718.7450274797175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42</v>
      </c>
      <c r="M31" s="93"/>
      <c r="N31" s="93"/>
      <c r="O31" s="39">
        <v>15284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4896640</v>
      </c>
      <c r="E5" s="24">
        <f t="shared" si="0"/>
        <v>0</v>
      </c>
      <c r="F5" s="24">
        <f t="shared" si="0"/>
        <v>599219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5495859</v>
      </c>
      <c r="O5" s="30">
        <f t="shared" ref="O5:O28" si="1">(N5/O$30)</f>
        <v>362.85877459395221</v>
      </c>
      <c r="P5" s="6"/>
    </row>
    <row r="6" spans="1:133">
      <c r="A6" s="12"/>
      <c r="B6" s="42">
        <v>511</v>
      </c>
      <c r="C6" s="19" t="s">
        <v>19</v>
      </c>
      <c r="D6" s="43">
        <v>89992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89992</v>
      </c>
      <c r="O6" s="44">
        <f t="shared" si="1"/>
        <v>5.9416347550508384</v>
      </c>
      <c r="P6" s="9"/>
    </row>
    <row r="7" spans="1:133">
      <c r="A7" s="12"/>
      <c r="B7" s="42">
        <v>512</v>
      </c>
      <c r="C7" s="19" t="s">
        <v>20</v>
      </c>
      <c r="D7" s="43">
        <v>777531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777531</v>
      </c>
      <c r="O7" s="44">
        <f t="shared" si="1"/>
        <v>51.335732206523176</v>
      </c>
      <c r="P7" s="9"/>
    </row>
    <row r="8" spans="1:133">
      <c r="A8" s="12"/>
      <c r="B8" s="42">
        <v>513</v>
      </c>
      <c r="C8" s="19" t="s">
        <v>21</v>
      </c>
      <c r="D8" s="43">
        <v>1323401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1323401</v>
      </c>
      <c r="O8" s="44">
        <f t="shared" si="1"/>
        <v>87.3762709626304</v>
      </c>
      <c r="P8" s="9"/>
    </row>
    <row r="9" spans="1:133">
      <c r="A9" s="12"/>
      <c r="B9" s="42">
        <v>514</v>
      </c>
      <c r="C9" s="19" t="s">
        <v>22</v>
      </c>
      <c r="D9" s="43">
        <v>262904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262904</v>
      </c>
      <c r="O9" s="44">
        <f t="shared" si="1"/>
        <v>17.357982305559222</v>
      </c>
      <c r="P9" s="9"/>
    </row>
    <row r="10" spans="1:133">
      <c r="A10" s="12"/>
      <c r="B10" s="42">
        <v>515</v>
      </c>
      <c r="C10" s="19" t="s">
        <v>23</v>
      </c>
      <c r="D10" s="43">
        <v>361804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361804</v>
      </c>
      <c r="O10" s="44">
        <f t="shared" si="1"/>
        <v>23.887759144328534</v>
      </c>
      <c r="P10" s="9"/>
    </row>
    <row r="11" spans="1:133">
      <c r="A11" s="12"/>
      <c r="B11" s="42">
        <v>517</v>
      </c>
      <c r="C11" s="19" t="s">
        <v>25</v>
      </c>
      <c r="D11" s="43">
        <v>151844</v>
      </c>
      <c r="E11" s="43">
        <v>0</v>
      </c>
      <c r="F11" s="43">
        <v>599219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751063</v>
      </c>
      <c r="O11" s="44">
        <f t="shared" si="1"/>
        <v>49.588208107751221</v>
      </c>
      <c r="P11" s="9"/>
    </row>
    <row r="12" spans="1:133">
      <c r="A12" s="12"/>
      <c r="B12" s="42">
        <v>519</v>
      </c>
      <c r="C12" s="19" t="s">
        <v>26</v>
      </c>
      <c r="D12" s="43">
        <v>1929164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1929164</v>
      </c>
      <c r="O12" s="44">
        <f t="shared" si="1"/>
        <v>127.37118711210881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5296105</v>
      </c>
      <c r="E13" s="29">
        <f t="shared" si="3"/>
        <v>830503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6126608</v>
      </c>
      <c r="O13" s="41">
        <f t="shared" si="1"/>
        <v>404.50336722567016</v>
      </c>
      <c r="P13" s="10"/>
    </row>
    <row r="14" spans="1:133">
      <c r="A14" s="12"/>
      <c r="B14" s="42">
        <v>521</v>
      </c>
      <c r="C14" s="19" t="s">
        <v>28</v>
      </c>
      <c r="D14" s="43">
        <v>4949072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4949072</v>
      </c>
      <c r="O14" s="44">
        <f t="shared" si="1"/>
        <v>326.75769179981512</v>
      </c>
      <c r="P14" s="9"/>
    </row>
    <row r="15" spans="1:133">
      <c r="A15" s="12"/>
      <c r="B15" s="42">
        <v>529</v>
      </c>
      <c r="C15" s="19" t="s">
        <v>58</v>
      </c>
      <c r="D15" s="43">
        <v>347033</v>
      </c>
      <c r="E15" s="43">
        <v>830503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1177536</v>
      </c>
      <c r="O15" s="44">
        <f t="shared" si="1"/>
        <v>77.745675425855012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7084558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7084558</v>
      </c>
      <c r="O16" s="41">
        <f t="shared" si="1"/>
        <v>467.75108939654035</v>
      </c>
      <c r="P16" s="10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1175364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1175364</v>
      </c>
      <c r="O17" s="44">
        <f t="shared" si="1"/>
        <v>77.602271226726529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5342491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5342491</v>
      </c>
      <c r="O18" s="44">
        <f t="shared" si="1"/>
        <v>352.73280073946916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566703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566703</v>
      </c>
      <c r="O19" s="44">
        <f t="shared" si="1"/>
        <v>37.416017430344645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2006709</v>
      </c>
      <c r="E20" s="29">
        <f t="shared" si="6"/>
        <v>0</v>
      </c>
      <c r="F20" s="29">
        <f t="shared" si="6"/>
        <v>0</v>
      </c>
      <c r="G20" s="29">
        <f t="shared" si="6"/>
        <v>3598128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5604837</v>
      </c>
      <c r="O20" s="41">
        <f t="shared" si="1"/>
        <v>370.05394163475506</v>
      </c>
      <c r="P20" s="10"/>
    </row>
    <row r="21" spans="1:119">
      <c r="A21" s="12"/>
      <c r="B21" s="42">
        <v>541</v>
      </c>
      <c r="C21" s="19" t="s">
        <v>34</v>
      </c>
      <c r="D21" s="43">
        <v>2006709</v>
      </c>
      <c r="E21" s="43">
        <v>0</v>
      </c>
      <c r="F21" s="43">
        <v>0</v>
      </c>
      <c r="G21" s="43">
        <v>3598128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5604837</v>
      </c>
      <c r="O21" s="44">
        <f t="shared" si="1"/>
        <v>370.05394163475506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1038382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1038382</v>
      </c>
      <c r="O22" s="41">
        <f t="shared" si="1"/>
        <v>68.558167172850915</v>
      </c>
      <c r="P22" s="9"/>
    </row>
    <row r="23" spans="1:119">
      <c r="A23" s="12"/>
      <c r="B23" s="42">
        <v>572</v>
      </c>
      <c r="C23" s="19" t="s">
        <v>38</v>
      </c>
      <c r="D23" s="43">
        <v>961512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961512</v>
      </c>
      <c r="O23" s="44">
        <f t="shared" si="1"/>
        <v>63.482899775518291</v>
      </c>
      <c r="P23" s="9"/>
    </row>
    <row r="24" spans="1:119">
      <c r="A24" s="12"/>
      <c r="B24" s="42">
        <v>574</v>
      </c>
      <c r="C24" s="19" t="s">
        <v>39</v>
      </c>
      <c r="D24" s="43">
        <v>76870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76870</v>
      </c>
      <c r="O24" s="44">
        <f t="shared" si="1"/>
        <v>5.0752673973326292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SUM(D26:D27)</f>
        <v>2155285</v>
      </c>
      <c r="E25" s="29">
        <f t="shared" si="8"/>
        <v>0</v>
      </c>
      <c r="F25" s="29">
        <f t="shared" si="8"/>
        <v>1172933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3328218</v>
      </c>
      <c r="O25" s="41">
        <f t="shared" si="1"/>
        <v>219.74237422421763</v>
      </c>
      <c r="P25" s="9"/>
    </row>
    <row r="26" spans="1:119">
      <c r="A26" s="12"/>
      <c r="B26" s="42">
        <v>581</v>
      </c>
      <c r="C26" s="19" t="s">
        <v>40</v>
      </c>
      <c r="D26" s="43">
        <v>2107635</v>
      </c>
      <c r="E26" s="43">
        <v>0</v>
      </c>
      <c r="F26" s="43">
        <v>1172933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3280568</v>
      </c>
      <c r="O26" s="44">
        <f t="shared" si="1"/>
        <v>216.59632906377922</v>
      </c>
      <c r="P26" s="9"/>
    </row>
    <row r="27" spans="1:119" ht="15.75" thickBot="1">
      <c r="A27" s="12"/>
      <c r="B27" s="42">
        <v>584</v>
      </c>
      <c r="C27" s="19" t="s">
        <v>55</v>
      </c>
      <c r="D27" s="43">
        <v>47650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47650</v>
      </c>
      <c r="O27" s="44">
        <f t="shared" si="1"/>
        <v>3.1460451604383994</v>
      </c>
      <c r="P27" s="9"/>
    </row>
    <row r="28" spans="1:119" ht="16.5" thickBot="1">
      <c r="A28" s="13" t="s">
        <v>10</v>
      </c>
      <c r="B28" s="21"/>
      <c r="C28" s="20"/>
      <c r="D28" s="14">
        <f>SUM(D5,D13,D16,D20,D22,D25)</f>
        <v>15393121</v>
      </c>
      <c r="E28" s="14">
        <f t="shared" ref="E28:M28" si="9">SUM(E5,E13,E16,E20,E22,E25)</f>
        <v>830503</v>
      </c>
      <c r="F28" s="14">
        <f t="shared" si="9"/>
        <v>1772152</v>
      </c>
      <c r="G28" s="14">
        <f t="shared" si="9"/>
        <v>3598128</v>
      </c>
      <c r="H28" s="14">
        <f t="shared" si="9"/>
        <v>0</v>
      </c>
      <c r="I28" s="14">
        <f t="shared" si="9"/>
        <v>7084558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28678462</v>
      </c>
      <c r="O28" s="35">
        <f t="shared" si="1"/>
        <v>1893.4677142479864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59</v>
      </c>
      <c r="M30" s="93"/>
      <c r="N30" s="93"/>
      <c r="O30" s="39">
        <v>15146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3958656</v>
      </c>
      <c r="E5" s="24">
        <f t="shared" si="0"/>
        <v>0</v>
      </c>
      <c r="F5" s="24">
        <f t="shared" si="0"/>
        <v>603438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4562094</v>
      </c>
      <c r="O5" s="30">
        <f t="shared" ref="O5:O27" si="2">(N5/O$29)</f>
        <v>297.03066605898823</v>
      </c>
      <c r="P5" s="6"/>
    </row>
    <row r="6" spans="1:133">
      <c r="A6" s="12"/>
      <c r="B6" s="42">
        <v>511</v>
      </c>
      <c r="C6" s="19" t="s">
        <v>19</v>
      </c>
      <c r="D6" s="43">
        <v>138906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138906</v>
      </c>
      <c r="O6" s="44">
        <f t="shared" si="2"/>
        <v>9.0439481737092251</v>
      </c>
      <c r="P6" s="9"/>
    </row>
    <row r="7" spans="1:133">
      <c r="A7" s="12"/>
      <c r="B7" s="42">
        <v>512</v>
      </c>
      <c r="C7" s="19" t="s">
        <v>20</v>
      </c>
      <c r="D7" s="43">
        <v>2158621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2158621</v>
      </c>
      <c r="O7" s="44">
        <f t="shared" si="2"/>
        <v>140.54437137834495</v>
      </c>
      <c r="P7" s="9"/>
    </row>
    <row r="8" spans="1:133">
      <c r="A8" s="12"/>
      <c r="B8" s="42">
        <v>513</v>
      </c>
      <c r="C8" s="19" t="s">
        <v>21</v>
      </c>
      <c r="D8" s="43">
        <v>418112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418112</v>
      </c>
      <c r="O8" s="44">
        <f t="shared" si="2"/>
        <v>27.222605638387915</v>
      </c>
      <c r="P8" s="9"/>
    </row>
    <row r="9" spans="1:133">
      <c r="A9" s="12"/>
      <c r="B9" s="42">
        <v>514</v>
      </c>
      <c r="C9" s="19" t="s">
        <v>22</v>
      </c>
      <c r="D9" s="43">
        <v>850578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850578</v>
      </c>
      <c r="O9" s="44">
        <f t="shared" si="2"/>
        <v>55.379777329253209</v>
      </c>
      <c r="P9" s="9"/>
    </row>
    <row r="10" spans="1:133">
      <c r="A10" s="12"/>
      <c r="B10" s="42">
        <v>515</v>
      </c>
      <c r="C10" s="19" t="s">
        <v>23</v>
      </c>
      <c r="D10" s="43">
        <v>376147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376147</v>
      </c>
      <c r="O10" s="44">
        <f t="shared" si="2"/>
        <v>24.490331401783969</v>
      </c>
      <c r="P10" s="9"/>
    </row>
    <row r="11" spans="1:133">
      <c r="A11" s="12"/>
      <c r="B11" s="42">
        <v>517</v>
      </c>
      <c r="C11" s="19" t="s">
        <v>25</v>
      </c>
      <c r="D11" s="43">
        <v>16292</v>
      </c>
      <c r="E11" s="43">
        <v>0</v>
      </c>
      <c r="F11" s="43">
        <v>603438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619730</v>
      </c>
      <c r="O11" s="44">
        <f t="shared" si="2"/>
        <v>40.349632137508955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SUM(D13:D16)</f>
        <v>5282393</v>
      </c>
      <c r="E12" s="29">
        <f t="shared" si="3"/>
        <v>1608605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6890998</v>
      </c>
      <c r="O12" s="41">
        <f t="shared" si="2"/>
        <v>448.6618920502637</v>
      </c>
      <c r="P12" s="10"/>
    </row>
    <row r="13" spans="1:133">
      <c r="A13" s="12"/>
      <c r="B13" s="42">
        <v>521</v>
      </c>
      <c r="C13" s="19" t="s">
        <v>28</v>
      </c>
      <c r="D13" s="43">
        <v>4934167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4934167</v>
      </c>
      <c r="O13" s="44">
        <f t="shared" si="2"/>
        <v>321.25574581678495</v>
      </c>
      <c r="P13" s="9"/>
    </row>
    <row r="14" spans="1:133">
      <c r="A14" s="12"/>
      <c r="B14" s="42">
        <v>524</v>
      </c>
      <c r="C14" s="19" t="s">
        <v>45</v>
      </c>
      <c r="D14" s="43">
        <v>348226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348226</v>
      </c>
      <c r="O14" s="44">
        <f t="shared" si="2"/>
        <v>22.672439611953902</v>
      </c>
      <c r="P14" s="9"/>
    </row>
    <row r="15" spans="1:133">
      <c r="A15" s="12"/>
      <c r="B15" s="42">
        <v>525</v>
      </c>
      <c r="C15" s="19" t="s">
        <v>46</v>
      </c>
      <c r="D15" s="43">
        <v>0</v>
      </c>
      <c r="E15" s="43">
        <v>992837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992837</v>
      </c>
      <c r="O15" s="44">
        <f t="shared" si="2"/>
        <v>64.642033986587663</v>
      </c>
      <c r="P15" s="9"/>
    </row>
    <row r="16" spans="1:133">
      <c r="A16" s="12"/>
      <c r="B16" s="42">
        <v>529</v>
      </c>
      <c r="C16" s="19" t="s">
        <v>58</v>
      </c>
      <c r="D16" s="43">
        <v>0</v>
      </c>
      <c r="E16" s="43">
        <v>615768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615768</v>
      </c>
      <c r="O16" s="44">
        <f t="shared" si="2"/>
        <v>40.091672634937169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SUM(D18:D20)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13290017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13290017</v>
      </c>
      <c r="O17" s="41">
        <f t="shared" si="2"/>
        <v>865.2918158734293</v>
      </c>
      <c r="P17" s="10"/>
    </row>
    <row r="18" spans="1:119">
      <c r="A18" s="12"/>
      <c r="B18" s="42">
        <v>534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873783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873783</v>
      </c>
      <c r="O18" s="44">
        <f t="shared" si="2"/>
        <v>56.890617878768147</v>
      </c>
      <c r="P18" s="9"/>
    </row>
    <row r="19" spans="1:119">
      <c r="A19" s="12"/>
      <c r="B19" s="42">
        <v>536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10699290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10699290</v>
      </c>
      <c r="O19" s="44">
        <f t="shared" si="2"/>
        <v>696.6137118301973</v>
      </c>
      <c r="P19" s="9"/>
    </row>
    <row r="20" spans="1:119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1716944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1716944</v>
      </c>
      <c r="O20" s="44">
        <f t="shared" si="2"/>
        <v>111.78748616446383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1591180</v>
      </c>
      <c r="E21" s="29">
        <f t="shared" si="5"/>
        <v>49346</v>
      </c>
      <c r="F21" s="29">
        <f t="shared" si="5"/>
        <v>0</v>
      </c>
      <c r="G21" s="29">
        <f t="shared" si="5"/>
        <v>2674580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4315106</v>
      </c>
      <c r="O21" s="41">
        <f t="shared" si="2"/>
        <v>280.94967120255222</v>
      </c>
      <c r="P21" s="10"/>
    </row>
    <row r="22" spans="1:119">
      <c r="A22" s="12"/>
      <c r="B22" s="42">
        <v>541</v>
      </c>
      <c r="C22" s="19" t="s">
        <v>34</v>
      </c>
      <c r="D22" s="43">
        <v>1591180</v>
      </c>
      <c r="E22" s="43">
        <v>49346</v>
      </c>
      <c r="F22" s="43">
        <v>0</v>
      </c>
      <c r="G22" s="43">
        <v>2674580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4315106</v>
      </c>
      <c r="O22" s="44">
        <f t="shared" si="2"/>
        <v>280.94967120255222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913366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913366</v>
      </c>
      <c r="O23" s="41">
        <f t="shared" si="2"/>
        <v>59.467803893482646</v>
      </c>
      <c r="P23" s="9"/>
    </row>
    <row r="24" spans="1:119">
      <c r="A24" s="12"/>
      <c r="B24" s="42">
        <v>572</v>
      </c>
      <c r="C24" s="19" t="s">
        <v>38</v>
      </c>
      <c r="D24" s="43">
        <v>913366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913366</v>
      </c>
      <c r="O24" s="44">
        <f t="shared" si="2"/>
        <v>59.467803893482646</v>
      </c>
      <c r="P24" s="9"/>
    </row>
    <row r="25" spans="1:119" ht="15.75">
      <c r="A25" s="26" t="s">
        <v>41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874259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874259</v>
      </c>
      <c r="O25" s="41">
        <f t="shared" si="2"/>
        <v>56.921609479783839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0</v>
      </c>
      <c r="E26" s="43">
        <v>0</v>
      </c>
      <c r="F26" s="43">
        <v>874259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874259</v>
      </c>
      <c r="O26" s="44">
        <f t="shared" si="2"/>
        <v>56.921609479783839</v>
      </c>
      <c r="P26" s="9"/>
    </row>
    <row r="27" spans="1:119" ht="16.5" thickBot="1">
      <c r="A27" s="13" t="s">
        <v>10</v>
      </c>
      <c r="B27" s="21"/>
      <c r="C27" s="20"/>
      <c r="D27" s="14">
        <f>SUM(D5,D12,D17,D21,D23,D25)</f>
        <v>11745595</v>
      </c>
      <c r="E27" s="14">
        <f t="shared" ref="E27:M27" si="8">SUM(E5,E12,E17,E21,E23,E25)</f>
        <v>1657951</v>
      </c>
      <c r="F27" s="14">
        <f t="shared" si="8"/>
        <v>1477697</v>
      </c>
      <c r="G27" s="14">
        <f t="shared" si="8"/>
        <v>2674580</v>
      </c>
      <c r="H27" s="14">
        <f t="shared" si="8"/>
        <v>0</v>
      </c>
      <c r="I27" s="14">
        <f t="shared" si="8"/>
        <v>13290017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30845840</v>
      </c>
      <c r="O27" s="35">
        <f t="shared" si="2"/>
        <v>2008.3234585584999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77</v>
      </c>
      <c r="M29" s="93"/>
      <c r="N29" s="93"/>
      <c r="O29" s="39">
        <v>15359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115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116</v>
      </c>
      <c r="N4" s="32" t="s">
        <v>5</v>
      </c>
      <c r="O4" s="32" t="s">
        <v>117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0</v>
      </c>
      <c r="E5" s="24">
        <f t="shared" ref="E5:N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0</v>
      </c>
      <c r="P5" s="30">
        <f t="shared" ref="P5:P68" si="1">(O5/P$180)</f>
        <v>0</v>
      </c>
      <c r="Q5" s="6"/>
    </row>
    <row r="6" spans="1:134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0</v>
      </c>
      <c r="P6" s="44">
        <f t="shared" si="1"/>
        <v>0</v>
      </c>
      <c r="Q6" s="9"/>
    </row>
    <row r="7" spans="1:134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0</v>
      </c>
      <c r="P7" s="44">
        <f t="shared" si="1"/>
        <v>0</v>
      </c>
      <c r="Q7" s="9"/>
    </row>
    <row r="8" spans="1:134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0</v>
      </c>
      <c r="P8" s="44">
        <f t="shared" si="1"/>
        <v>0</v>
      </c>
      <c r="Q8" s="9"/>
    </row>
    <row r="9" spans="1:134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0</v>
      </c>
      <c r="P9" s="44">
        <f t="shared" si="1"/>
        <v>0</v>
      </c>
      <c r="Q9" s="9"/>
    </row>
    <row r="10" spans="1:134">
      <c r="A10" s="12"/>
      <c r="B10" s="42">
        <v>515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0</v>
      </c>
      <c r="P10" s="44">
        <f t="shared" si="1"/>
        <v>0</v>
      </c>
      <c r="Q10" s="9"/>
    </row>
    <row r="11" spans="1:134">
      <c r="A11" s="12"/>
      <c r="B11" s="42">
        <v>516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0</v>
      </c>
      <c r="P11" s="44">
        <f t="shared" si="1"/>
        <v>0</v>
      </c>
      <c r="Q11" s="9"/>
    </row>
    <row r="12" spans="1:134">
      <c r="A12" s="12"/>
      <c r="B12" s="42">
        <v>517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0</v>
      </c>
      <c r="P12" s="44">
        <f t="shared" si="1"/>
        <v>0</v>
      </c>
      <c r="Q12" s="9"/>
    </row>
    <row r="13" spans="1:134">
      <c r="A13" s="12"/>
      <c r="B13" s="42">
        <v>518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0</v>
      </c>
      <c r="P13" s="44">
        <f t="shared" si="1"/>
        <v>0</v>
      </c>
      <c r="Q13" s="9"/>
    </row>
    <row r="14" spans="1:134">
      <c r="A14" s="12"/>
      <c r="B14" s="42">
        <v>519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0</v>
      </c>
      <c r="P14" s="44">
        <f t="shared" si="1"/>
        <v>0</v>
      </c>
      <c r="Q14" s="9"/>
    </row>
    <row r="15" spans="1:134" ht="15.75">
      <c r="A15" s="26" t="s">
        <v>27</v>
      </c>
      <c r="B15" s="27"/>
      <c r="C15" s="28"/>
      <c r="D15" s="29">
        <f>SUM(D16:D24)</f>
        <v>0</v>
      </c>
      <c r="E15" s="29">
        <f t="shared" ref="E15:N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>SUM(L16:L24)</f>
        <v>0</v>
      </c>
      <c r="M15" s="29">
        <f t="shared" si="3"/>
        <v>0</v>
      </c>
      <c r="N15" s="29">
        <f t="shared" si="3"/>
        <v>0</v>
      </c>
      <c r="O15" s="40">
        <f>SUM(D15:N15)</f>
        <v>0</v>
      </c>
      <c r="P15" s="41">
        <f t="shared" si="1"/>
        <v>0</v>
      </c>
      <c r="Q15" s="10"/>
    </row>
    <row r="16" spans="1:134">
      <c r="A16" s="12"/>
      <c r="B16" s="42">
        <v>521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0</v>
      </c>
      <c r="P16" s="44">
        <f t="shared" si="1"/>
        <v>0</v>
      </c>
      <c r="Q16" s="9"/>
    </row>
    <row r="17" spans="1:17">
      <c r="A17" s="12"/>
      <c r="B17" s="42">
        <v>522</v>
      </c>
      <c r="C17" s="19" t="s">
        <v>97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4" si="4">SUM(D17:N17)</f>
        <v>0</v>
      </c>
      <c r="P17" s="44">
        <f t="shared" si="1"/>
        <v>0</v>
      </c>
      <c r="Q17" s="9"/>
    </row>
    <row r="18" spans="1:17">
      <c r="A18" s="12"/>
      <c r="B18" s="42">
        <v>523</v>
      </c>
      <c r="C18" s="19" t="s">
        <v>118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0</v>
      </c>
      <c r="P18" s="44">
        <f t="shared" si="1"/>
        <v>0</v>
      </c>
      <c r="Q18" s="9"/>
    </row>
    <row r="19" spans="1:17">
      <c r="A19" s="12"/>
      <c r="B19" s="42">
        <v>524</v>
      </c>
      <c r="C19" s="19" t="s">
        <v>45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0</v>
      </c>
      <c r="P19" s="44">
        <f t="shared" si="1"/>
        <v>0</v>
      </c>
      <c r="Q19" s="9"/>
    </row>
    <row r="20" spans="1:17">
      <c r="A20" s="12"/>
      <c r="B20" s="42">
        <v>525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0</v>
      </c>
      <c r="P20" s="44">
        <f t="shared" si="1"/>
        <v>0</v>
      </c>
      <c r="Q20" s="9"/>
    </row>
    <row r="21" spans="1:17">
      <c r="A21" s="12"/>
      <c r="B21" s="42">
        <v>526</v>
      </c>
      <c r="C21" s="19" t="s">
        <v>98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0</v>
      </c>
      <c r="P21" s="44">
        <f t="shared" si="1"/>
        <v>0</v>
      </c>
      <c r="Q21" s="9"/>
    </row>
    <row r="22" spans="1:17">
      <c r="A22" s="12"/>
      <c r="B22" s="42">
        <v>527</v>
      </c>
      <c r="C22" s="19" t="s">
        <v>99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0</v>
      </c>
      <c r="P22" s="44">
        <f t="shared" si="1"/>
        <v>0</v>
      </c>
      <c r="Q22" s="9"/>
    </row>
    <row r="23" spans="1:17">
      <c r="A23" s="12"/>
      <c r="B23" s="42">
        <v>528</v>
      </c>
      <c r="C23" s="19" t="s">
        <v>100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0</v>
      </c>
      <c r="P23" s="44">
        <f t="shared" si="1"/>
        <v>0</v>
      </c>
      <c r="Q23" s="9"/>
    </row>
    <row r="24" spans="1:17">
      <c r="A24" s="12"/>
      <c r="B24" s="42">
        <v>529</v>
      </c>
      <c r="C24" s="19" t="s">
        <v>58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0</v>
      </c>
      <c r="P24" s="44">
        <f t="shared" si="1"/>
        <v>0</v>
      </c>
      <c r="Q24" s="9"/>
    </row>
    <row r="25" spans="1:17" ht="15.75">
      <c r="A25" s="26" t="s">
        <v>29</v>
      </c>
      <c r="B25" s="27"/>
      <c r="C25" s="28"/>
      <c r="D25" s="29">
        <f t="shared" ref="D25:N25" si="5">SUM(D26:D34)</f>
        <v>0</v>
      </c>
      <c r="E25" s="29">
        <f t="shared" si="5"/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>SUM(L26:L34)</f>
        <v>0</v>
      </c>
      <c r="M25" s="29">
        <f t="shared" si="5"/>
        <v>0</v>
      </c>
      <c r="N25" s="29">
        <f t="shared" si="5"/>
        <v>0</v>
      </c>
      <c r="O25" s="40">
        <f>SUM(D25:N25)</f>
        <v>0</v>
      </c>
      <c r="P25" s="41">
        <f t="shared" si="1"/>
        <v>0</v>
      </c>
      <c r="Q25" s="10"/>
    </row>
    <row r="26" spans="1:17">
      <c r="A26" s="12"/>
      <c r="B26" s="42">
        <v>531</v>
      </c>
      <c r="C26" s="19" t="s">
        <v>101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0</v>
      </c>
      <c r="P26" s="44">
        <f t="shared" si="1"/>
        <v>0</v>
      </c>
      <c r="Q26" s="9"/>
    </row>
    <row r="27" spans="1:17">
      <c r="A27" s="12"/>
      <c r="B27" s="42">
        <v>532</v>
      </c>
      <c r="C27" s="19" t="s">
        <v>102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0</v>
      </c>
      <c r="P27" s="44">
        <f t="shared" si="1"/>
        <v>0</v>
      </c>
      <c r="Q27" s="9"/>
    </row>
    <row r="28" spans="1:17">
      <c r="A28" s="12"/>
      <c r="B28" s="42">
        <v>533</v>
      </c>
      <c r="C28" s="19" t="s">
        <v>79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4" si="6">SUM(D28:N28)</f>
        <v>0</v>
      </c>
      <c r="P28" s="44">
        <f t="shared" si="1"/>
        <v>0</v>
      </c>
      <c r="Q28" s="9"/>
    </row>
    <row r="29" spans="1:17">
      <c r="A29" s="12"/>
      <c r="B29" s="42">
        <v>534</v>
      </c>
      <c r="C29" s="19" t="s">
        <v>30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0</v>
      </c>
      <c r="P29" s="44">
        <f t="shared" si="1"/>
        <v>0</v>
      </c>
      <c r="Q29" s="9"/>
    </row>
    <row r="30" spans="1:17">
      <c r="A30" s="12"/>
      <c r="B30" s="42">
        <v>535</v>
      </c>
      <c r="C30" s="19" t="s">
        <v>53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0</v>
      </c>
      <c r="P30" s="44">
        <f t="shared" si="1"/>
        <v>0</v>
      </c>
      <c r="Q30" s="9"/>
    </row>
    <row r="31" spans="1:17">
      <c r="A31" s="12"/>
      <c r="B31" s="42">
        <v>536</v>
      </c>
      <c r="C31" s="19" t="s">
        <v>31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0</v>
      </c>
      <c r="P31" s="44">
        <f t="shared" si="1"/>
        <v>0</v>
      </c>
      <c r="Q31" s="9"/>
    </row>
    <row r="32" spans="1:17">
      <c r="A32" s="12"/>
      <c r="B32" s="42">
        <v>537</v>
      </c>
      <c r="C32" s="19" t="s">
        <v>119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0</v>
      </c>
      <c r="P32" s="44">
        <f t="shared" si="1"/>
        <v>0</v>
      </c>
      <c r="Q32" s="9"/>
    </row>
    <row r="33" spans="1:17">
      <c r="A33" s="12"/>
      <c r="B33" s="42">
        <v>538</v>
      </c>
      <c r="C33" s="19" t="s">
        <v>32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0</v>
      </c>
      <c r="P33" s="44">
        <f t="shared" si="1"/>
        <v>0</v>
      </c>
      <c r="Q33" s="9"/>
    </row>
    <row r="34" spans="1:17">
      <c r="A34" s="12"/>
      <c r="B34" s="42">
        <v>539</v>
      </c>
      <c r="C34" s="19" t="s">
        <v>90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0</v>
      </c>
      <c r="P34" s="44">
        <f t="shared" si="1"/>
        <v>0</v>
      </c>
      <c r="Q34" s="9"/>
    </row>
    <row r="35" spans="1:17" ht="15.75">
      <c r="A35" s="26" t="s">
        <v>33</v>
      </c>
      <c r="B35" s="27"/>
      <c r="C35" s="28"/>
      <c r="D35" s="29">
        <f>SUM(D36:D41)</f>
        <v>0</v>
      </c>
      <c r="E35" s="29">
        <f t="shared" ref="E35:N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>SUM(L36:L41)</f>
        <v>0</v>
      </c>
      <c r="M35" s="29">
        <f t="shared" si="7"/>
        <v>0</v>
      </c>
      <c r="N35" s="29">
        <f t="shared" si="7"/>
        <v>0</v>
      </c>
      <c r="O35" s="29">
        <f t="shared" ref="O35:O49" si="8">SUM(D35:N35)</f>
        <v>0</v>
      </c>
      <c r="P35" s="41">
        <f t="shared" si="1"/>
        <v>0</v>
      </c>
      <c r="Q35" s="10"/>
    </row>
    <row r="36" spans="1:17">
      <c r="A36" s="12"/>
      <c r="B36" s="42">
        <v>541</v>
      </c>
      <c r="C36" s="19" t="s">
        <v>34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8"/>
        <v>0</v>
      </c>
      <c r="P36" s="44">
        <f t="shared" si="1"/>
        <v>0</v>
      </c>
      <c r="Q36" s="9"/>
    </row>
    <row r="37" spans="1:17">
      <c r="A37" s="12"/>
      <c r="B37" s="42">
        <v>542</v>
      </c>
      <c r="C37" s="19" t="s">
        <v>103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8"/>
        <v>0</v>
      </c>
      <c r="P37" s="44">
        <f t="shared" si="1"/>
        <v>0</v>
      </c>
      <c r="Q37" s="9"/>
    </row>
    <row r="38" spans="1:17">
      <c r="A38" s="12"/>
      <c r="B38" s="42">
        <v>543</v>
      </c>
      <c r="C38" s="19" t="s">
        <v>61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8"/>
        <v>0</v>
      </c>
      <c r="P38" s="44">
        <f t="shared" si="1"/>
        <v>0</v>
      </c>
      <c r="Q38" s="9"/>
    </row>
    <row r="39" spans="1:17">
      <c r="A39" s="12"/>
      <c r="B39" s="42">
        <v>544</v>
      </c>
      <c r="C39" s="19" t="s">
        <v>54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8"/>
        <v>0</v>
      </c>
      <c r="P39" s="44">
        <f t="shared" si="1"/>
        <v>0</v>
      </c>
      <c r="Q39" s="9"/>
    </row>
    <row r="40" spans="1:17">
      <c r="A40" s="12"/>
      <c r="B40" s="42">
        <v>545</v>
      </c>
      <c r="C40" s="19" t="s">
        <v>104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8"/>
        <v>0</v>
      </c>
      <c r="P40" s="44">
        <f t="shared" si="1"/>
        <v>0</v>
      </c>
      <c r="Q40" s="9"/>
    </row>
    <row r="41" spans="1:17">
      <c r="A41" s="12"/>
      <c r="B41" s="42">
        <v>549</v>
      </c>
      <c r="C41" s="19" t="s">
        <v>120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8"/>
        <v>0</v>
      </c>
      <c r="P41" s="44">
        <f t="shared" si="1"/>
        <v>0</v>
      </c>
      <c r="Q41" s="9"/>
    </row>
    <row r="42" spans="1:17" ht="15.75">
      <c r="A42" s="26" t="s">
        <v>91</v>
      </c>
      <c r="B42" s="27"/>
      <c r="C42" s="28"/>
      <c r="D42" s="29">
        <f>SUM(D43:D47)</f>
        <v>0</v>
      </c>
      <c r="E42" s="29">
        <f t="shared" ref="E42:N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>SUM(L43:L47)</f>
        <v>0</v>
      </c>
      <c r="M42" s="29">
        <f t="shared" si="9"/>
        <v>0</v>
      </c>
      <c r="N42" s="29">
        <f t="shared" si="9"/>
        <v>0</v>
      </c>
      <c r="O42" s="29">
        <f t="shared" si="8"/>
        <v>0</v>
      </c>
      <c r="P42" s="41">
        <f t="shared" si="1"/>
        <v>0</v>
      </c>
      <c r="Q42" s="10"/>
    </row>
    <row r="43" spans="1:17">
      <c r="A43" s="90"/>
      <c r="B43" s="91">
        <v>551</v>
      </c>
      <c r="C43" s="92" t="s">
        <v>121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8"/>
        <v>0</v>
      </c>
      <c r="P43" s="44">
        <f t="shared" si="1"/>
        <v>0</v>
      </c>
      <c r="Q43" s="9"/>
    </row>
    <row r="44" spans="1:17">
      <c r="A44" s="90"/>
      <c r="B44" s="91">
        <v>552</v>
      </c>
      <c r="C44" s="92" t="s">
        <v>105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 t="shared" si="8"/>
        <v>0</v>
      </c>
      <c r="P44" s="44">
        <f t="shared" si="1"/>
        <v>0</v>
      </c>
      <c r="Q44" s="9"/>
    </row>
    <row r="45" spans="1:17">
      <c r="A45" s="90"/>
      <c r="B45" s="91">
        <v>553</v>
      </c>
      <c r="C45" s="92" t="s">
        <v>122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8"/>
        <v>0</v>
      </c>
      <c r="P45" s="44">
        <f t="shared" si="1"/>
        <v>0</v>
      </c>
      <c r="Q45" s="9"/>
    </row>
    <row r="46" spans="1:17">
      <c r="A46" s="90"/>
      <c r="B46" s="91">
        <v>554</v>
      </c>
      <c r="C46" s="92" t="s">
        <v>106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8"/>
        <v>0</v>
      </c>
      <c r="P46" s="44">
        <f t="shared" si="1"/>
        <v>0</v>
      </c>
      <c r="Q46" s="9"/>
    </row>
    <row r="47" spans="1:17">
      <c r="A47" s="90"/>
      <c r="B47" s="91">
        <v>559</v>
      </c>
      <c r="C47" s="92" t="s">
        <v>92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si="8"/>
        <v>0</v>
      </c>
      <c r="P47" s="44">
        <f t="shared" si="1"/>
        <v>0</v>
      </c>
      <c r="Q47" s="9"/>
    </row>
    <row r="48" spans="1:17" ht="15.75">
      <c r="A48" s="26" t="s">
        <v>35</v>
      </c>
      <c r="B48" s="27"/>
      <c r="C48" s="28"/>
      <c r="D48" s="29">
        <f>SUM(D49:D54)</f>
        <v>0</v>
      </c>
      <c r="E48" s="29">
        <f t="shared" ref="E48:N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>SUM(L49:L54)</f>
        <v>0</v>
      </c>
      <c r="M48" s="29">
        <f t="shared" si="10"/>
        <v>0</v>
      </c>
      <c r="N48" s="29">
        <f t="shared" si="10"/>
        <v>0</v>
      </c>
      <c r="O48" s="29">
        <f t="shared" si="8"/>
        <v>0</v>
      </c>
      <c r="P48" s="41">
        <f t="shared" si="1"/>
        <v>0</v>
      </c>
      <c r="Q48" s="10"/>
    </row>
    <row r="49" spans="1:17">
      <c r="A49" s="12"/>
      <c r="B49" s="42">
        <v>561</v>
      </c>
      <c r="C49" s="19" t="s">
        <v>123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8"/>
        <v>0</v>
      </c>
      <c r="P49" s="44">
        <f t="shared" si="1"/>
        <v>0</v>
      </c>
      <c r="Q49" s="9"/>
    </row>
    <row r="50" spans="1:17">
      <c r="A50" s="12"/>
      <c r="B50" s="42">
        <v>562</v>
      </c>
      <c r="C50" s="19" t="s">
        <v>124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f t="shared" ref="O50:O62" si="11">SUM(D50:N50)</f>
        <v>0</v>
      </c>
      <c r="P50" s="44">
        <f t="shared" si="1"/>
        <v>0</v>
      </c>
      <c r="Q50" s="9"/>
    </row>
    <row r="51" spans="1:17">
      <c r="A51" s="12"/>
      <c r="B51" s="42">
        <v>563</v>
      </c>
      <c r="C51" s="19" t="s">
        <v>125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f t="shared" si="11"/>
        <v>0</v>
      </c>
      <c r="P51" s="44">
        <f t="shared" si="1"/>
        <v>0</v>
      </c>
      <c r="Q51" s="9"/>
    </row>
    <row r="52" spans="1:17">
      <c r="A52" s="12"/>
      <c r="B52" s="42">
        <v>564</v>
      </c>
      <c r="C52" s="19" t="s">
        <v>126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f t="shared" si="11"/>
        <v>0</v>
      </c>
      <c r="P52" s="44">
        <f t="shared" si="1"/>
        <v>0</v>
      </c>
      <c r="Q52" s="9"/>
    </row>
    <row r="53" spans="1:17">
      <c r="A53" s="12"/>
      <c r="B53" s="42">
        <v>565</v>
      </c>
      <c r="C53" s="19" t="s">
        <v>127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f t="shared" si="11"/>
        <v>0</v>
      </c>
      <c r="P53" s="44">
        <f t="shared" si="1"/>
        <v>0</v>
      </c>
      <c r="Q53" s="9"/>
    </row>
    <row r="54" spans="1:17">
      <c r="A54" s="12"/>
      <c r="B54" s="42">
        <v>569</v>
      </c>
      <c r="C54" s="19" t="s">
        <v>36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f t="shared" si="11"/>
        <v>0</v>
      </c>
      <c r="P54" s="44">
        <f t="shared" si="1"/>
        <v>0</v>
      </c>
      <c r="Q54" s="9"/>
    </row>
    <row r="55" spans="1:17" ht="15.75">
      <c r="A55" s="26" t="s">
        <v>37</v>
      </c>
      <c r="B55" s="27"/>
      <c r="C55" s="28"/>
      <c r="D55" s="29">
        <f>SUM(D56:D62)</f>
        <v>0</v>
      </c>
      <c r="E55" s="29">
        <f t="shared" ref="E55:N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>SUM(L56:L62)</f>
        <v>0</v>
      </c>
      <c r="M55" s="29">
        <f t="shared" si="12"/>
        <v>0</v>
      </c>
      <c r="N55" s="29">
        <f t="shared" si="12"/>
        <v>0</v>
      </c>
      <c r="O55" s="29">
        <f>SUM(D55:N55)</f>
        <v>0</v>
      </c>
      <c r="P55" s="41">
        <f t="shared" si="1"/>
        <v>0</v>
      </c>
      <c r="Q55" s="9"/>
    </row>
    <row r="56" spans="1:17">
      <c r="A56" s="12"/>
      <c r="B56" s="42">
        <v>571</v>
      </c>
      <c r="C56" s="19" t="s">
        <v>107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f t="shared" si="11"/>
        <v>0</v>
      </c>
      <c r="P56" s="44">
        <f t="shared" si="1"/>
        <v>0</v>
      </c>
      <c r="Q56" s="9"/>
    </row>
    <row r="57" spans="1:17">
      <c r="A57" s="12"/>
      <c r="B57" s="42">
        <v>572</v>
      </c>
      <c r="C57" s="19" t="s">
        <v>38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f t="shared" si="11"/>
        <v>0</v>
      </c>
      <c r="P57" s="44">
        <f t="shared" si="1"/>
        <v>0</v>
      </c>
      <c r="Q57" s="9"/>
    </row>
    <row r="58" spans="1:17">
      <c r="A58" s="12"/>
      <c r="B58" s="42">
        <v>573</v>
      </c>
      <c r="C58" s="19" t="s">
        <v>85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f t="shared" si="11"/>
        <v>0</v>
      </c>
      <c r="P58" s="44">
        <f t="shared" si="1"/>
        <v>0</v>
      </c>
      <c r="Q58" s="9"/>
    </row>
    <row r="59" spans="1:17">
      <c r="A59" s="12"/>
      <c r="B59" s="42">
        <v>574</v>
      </c>
      <c r="C59" s="19" t="s">
        <v>39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f t="shared" si="11"/>
        <v>0</v>
      </c>
      <c r="P59" s="44">
        <f t="shared" si="1"/>
        <v>0</v>
      </c>
      <c r="Q59" s="9"/>
    </row>
    <row r="60" spans="1:17">
      <c r="A60" s="12"/>
      <c r="B60" s="42">
        <v>575</v>
      </c>
      <c r="C60" s="19" t="s">
        <v>128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f t="shared" si="11"/>
        <v>0</v>
      </c>
      <c r="P60" s="44">
        <f t="shared" si="1"/>
        <v>0</v>
      </c>
      <c r="Q60" s="9"/>
    </row>
    <row r="61" spans="1:17">
      <c r="A61" s="12"/>
      <c r="B61" s="42">
        <v>578</v>
      </c>
      <c r="C61" s="19" t="s">
        <v>108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f t="shared" si="11"/>
        <v>0</v>
      </c>
      <c r="P61" s="44">
        <f t="shared" si="1"/>
        <v>0</v>
      </c>
      <c r="Q61" s="9"/>
    </row>
    <row r="62" spans="1:17">
      <c r="A62" s="12"/>
      <c r="B62" s="42">
        <v>579</v>
      </c>
      <c r="C62" s="19" t="s">
        <v>81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f t="shared" si="11"/>
        <v>0</v>
      </c>
      <c r="P62" s="44">
        <f t="shared" si="1"/>
        <v>0</v>
      </c>
      <c r="Q62" s="9"/>
    </row>
    <row r="63" spans="1:17" ht="15.75">
      <c r="A63" s="26" t="s">
        <v>41</v>
      </c>
      <c r="B63" s="27"/>
      <c r="C63" s="28"/>
      <c r="D63" s="29">
        <f>SUM(D64:D74)</f>
        <v>0</v>
      </c>
      <c r="E63" s="29">
        <f t="shared" ref="E63:N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>SUM(L64:L74)</f>
        <v>0</v>
      </c>
      <c r="M63" s="29">
        <f t="shared" si="13"/>
        <v>0</v>
      </c>
      <c r="N63" s="29">
        <f t="shared" si="13"/>
        <v>0</v>
      </c>
      <c r="O63" s="29">
        <f>SUM(D63:N63)</f>
        <v>0</v>
      </c>
      <c r="P63" s="41">
        <f t="shared" si="1"/>
        <v>0</v>
      </c>
      <c r="Q63" s="9"/>
    </row>
    <row r="64" spans="1:17">
      <c r="A64" s="12"/>
      <c r="B64" s="42">
        <v>581</v>
      </c>
      <c r="C64" s="19" t="s">
        <v>129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f>SUM(D64:N64)</f>
        <v>0</v>
      </c>
      <c r="P64" s="44">
        <f t="shared" si="1"/>
        <v>0</v>
      </c>
      <c r="Q64" s="9"/>
    </row>
    <row r="65" spans="1:17">
      <c r="A65" s="12"/>
      <c r="B65" s="42">
        <v>583</v>
      </c>
      <c r="C65" s="19" t="s">
        <v>109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f t="shared" ref="O65:O84" si="14">SUM(D65:N65)</f>
        <v>0</v>
      </c>
      <c r="P65" s="44">
        <f t="shared" si="1"/>
        <v>0</v>
      </c>
      <c r="Q65" s="9"/>
    </row>
    <row r="66" spans="1:17">
      <c r="A66" s="12"/>
      <c r="B66" s="42">
        <v>584</v>
      </c>
      <c r="C66" s="19" t="s">
        <v>130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f t="shared" si="14"/>
        <v>0</v>
      </c>
      <c r="P66" s="44">
        <f t="shared" si="1"/>
        <v>0</v>
      </c>
      <c r="Q66" s="9"/>
    </row>
    <row r="67" spans="1:17">
      <c r="A67" s="12"/>
      <c r="B67" s="42">
        <v>585</v>
      </c>
      <c r="C67" s="19" t="s">
        <v>110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 t="shared" si="14"/>
        <v>0</v>
      </c>
      <c r="P67" s="44">
        <f t="shared" si="1"/>
        <v>0</v>
      </c>
      <c r="Q67" s="9"/>
    </row>
    <row r="68" spans="1:17">
      <c r="A68" s="12"/>
      <c r="B68" s="42">
        <v>586</v>
      </c>
      <c r="C68" s="19" t="s">
        <v>131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f>SUM(D68:N68)</f>
        <v>0</v>
      </c>
      <c r="P68" s="44">
        <f t="shared" si="1"/>
        <v>0</v>
      </c>
      <c r="Q68" s="9"/>
    </row>
    <row r="69" spans="1:17">
      <c r="A69" s="12"/>
      <c r="B69" s="42">
        <v>587</v>
      </c>
      <c r="C69" s="19" t="s">
        <v>132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f t="shared" si="14"/>
        <v>0</v>
      </c>
      <c r="P69" s="44">
        <f t="shared" ref="P69:P132" si="15">(O69/P$180)</f>
        <v>0</v>
      </c>
      <c r="Q69" s="9"/>
    </row>
    <row r="70" spans="1:17">
      <c r="A70" s="12"/>
      <c r="B70" s="42">
        <v>588</v>
      </c>
      <c r="C70" s="19" t="s">
        <v>133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f t="shared" si="14"/>
        <v>0</v>
      </c>
      <c r="P70" s="44">
        <f t="shared" si="15"/>
        <v>0</v>
      </c>
      <c r="Q70" s="9"/>
    </row>
    <row r="71" spans="1:17">
      <c r="A71" s="12"/>
      <c r="B71" s="42">
        <v>590</v>
      </c>
      <c r="C71" s="19" t="s">
        <v>134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f t="shared" si="14"/>
        <v>0</v>
      </c>
      <c r="P71" s="44">
        <f t="shared" si="15"/>
        <v>0</v>
      </c>
      <c r="Q71" s="9"/>
    </row>
    <row r="72" spans="1:17">
      <c r="A72" s="12"/>
      <c r="B72" s="42">
        <v>591</v>
      </c>
      <c r="C72" s="19" t="s">
        <v>135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f t="shared" si="14"/>
        <v>0</v>
      </c>
      <c r="P72" s="44">
        <f t="shared" si="15"/>
        <v>0</v>
      </c>
      <c r="Q72" s="9"/>
    </row>
    <row r="73" spans="1:17">
      <c r="A73" s="12"/>
      <c r="B73" s="42">
        <v>592</v>
      </c>
      <c r="C73" s="19" t="s">
        <v>111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f t="shared" si="14"/>
        <v>0</v>
      </c>
      <c r="P73" s="44">
        <f t="shared" si="15"/>
        <v>0</v>
      </c>
      <c r="Q73" s="9"/>
    </row>
    <row r="74" spans="1:17">
      <c r="A74" s="12"/>
      <c r="B74" s="42">
        <v>593</v>
      </c>
      <c r="C74" s="19" t="s">
        <v>112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f t="shared" si="14"/>
        <v>0</v>
      </c>
      <c r="P74" s="44">
        <f t="shared" si="15"/>
        <v>0</v>
      </c>
      <c r="Q74" s="9"/>
    </row>
    <row r="75" spans="1:17" ht="15.75">
      <c r="A75" s="26" t="s">
        <v>136</v>
      </c>
      <c r="B75" s="27"/>
      <c r="C75" s="28"/>
      <c r="D75" s="29">
        <f t="shared" ref="D75:N75" si="16">SUM(D76:D177)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9">
        <f t="shared" si="16"/>
        <v>0</v>
      </c>
      <c r="J75" s="29">
        <f t="shared" si="16"/>
        <v>0</v>
      </c>
      <c r="K75" s="29">
        <f t="shared" si="16"/>
        <v>0</v>
      </c>
      <c r="L75" s="29">
        <f t="shared" si="16"/>
        <v>0</v>
      </c>
      <c r="M75" s="29">
        <f t="shared" si="16"/>
        <v>0</v>
      </c>
      <c r="N75" s="29">
        <f t="shared" si="16"/>
        <v>0</v>
      </c>
      <c r="O75" s="29">
        <f>SUM(D75:N75)</f>
        <v>0</v>
      </c>
      <c r="P75" s="41">
        <f t="shared" si="15"/>
        <v>0</v>
      </c>
      <c r="Q75" s="9"/>
    </row>
    <row r="76" spans="1:17">
      <c r="A76" s="12"/>
      <c r="B76" s="42">
        <v>600</v>
      </c>
      <c r="C76" s="19" t="s">
        <v>137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 t="shared" si="14"/>
        <v>0</v>
      </c>
      <c r="P76" s="44">
        <f t="shared" si="15"/>
        <v>0</v>
      </c>
      <c r="Q76" s="9"/>
    </row>
    <row r="77" spans="1:17">
      <c r="A77" s="12"/>
      <c r="B77" s="42">
        <v>601</v>
      </c>
      <c r="C77" s="19" t="s">
        <v>138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f t="shared" si="14"/>
        <v>0</v>
      </c>
      <c r="P77" s="44">
        <f t="shared" si="15"/>
        <v>0</v>
      </c>
      <c r="Q77" s="9"/>
    </row>
    <row r="78" spans="1:17">
      <c r="A78" s="12"/>
      <c r="B78" s="42">
        <v>602</v>
      </c>
      <c r="C78" s="19" t="s">
        <v>139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f t="shared" si="14"/>
        <v>0</v>
      </c>
      <c r="P78" s="44">
        <f t="shared" si="15"/>
        <v>0</v>
      </c>
      <c r="Q78" s="9"/>
    </row>
    <row r="79" spans="1:17">
      <c r="A79" s="12"/>
      <c r="B79" s="42">
        <v>603</v>
      </c>
      <c r="C79" s="19" t="s">
        <v>140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 t="shared" si="14"/>
        <v>0</v>
      </c>
      <c r="P79" s="44">
        <f t="shared" si="15"/>
        <v>0</v>
      </c>
      <c r="Q79" s="9"/>
    </row>
    <row r="80" spans="1:17">
      <c r="A80" s="12"/>
      <c r="B80" s="42">
        <v>604</v>
      </c>
      <c r="C80" s="19" t="s">
        <v>141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f t="shared" si="14"/>
        <v>0</v>
      </c>
      <c r="P80" s="44">
        <f t="shared" si="15"/>
        <v>0</v>
      </c>
      <c r="Q80" s="9"/>
    </row>
    <row r="81" spans="1:17">
      <c r="A81" s="12"/>
      <c r="B81" s="42">
        <v>605</v>
      </c>
      <c r="C81" s="19" t="s">
        <v>142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f t="shared" si="14"/>
        <v>0</v>
      </c>
      <c r="P81" s="44">
        <f t="shared" si="15"/>
        <v>0</v>
      </c>
      <c r="Q81" s="9"/>
    </row>
    <row r="82" spans="1:17">
      <c r="A82" s="12"/>
      <c r="B82" s="42">
        <v>606</v>
      </c>
      <c r="C82" s="19" t="s">
        <v>143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f t="shared" si="14"/>
        <v>0</v>
      </c>
      <c r="P82" s="44">
        <f t="shared" si="15"/>
        <v>0</v>
      </c>
      <c r="Q82" s="9"/>
    </row>
    <row r="83" spans="1:17">
      <c r="A83" s="12"/>
      <c r="B83" s="42">
        <v>607</v>
      </c>
      <c r="C83" s="19" t="s">
        <v>144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 t="shared" si="14"/>
        <v>0</v>
      </c>
      <c r="P83" s="44">
        <f t="shared" si="15"/>
        <v>0</v>
      </c>
      <c r="Q83" s="9"/>
    </row>
    <row r="84" spans="1:17">
      <c r="A84" s="12"/>
      <c r="B84" s="42">
        <v>608</v>
      </c>
      <c r="C84" s="19" t="s">
        <v>145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f t="shared" si="14"/>
        <v>0</v>
      </c>
      <c r="P84" s="44">
        <f t="shared" si="15"/>
        <v>0</v>
      </c>
      <c r="Q84" s="9"/>
    </row>
    <row r="85" spans="1:17">
      <c r="A85" s="12"/>
      <c r="B85" s="42">
        <v>609</v>
      </c>
      <c r="C85" s="19" t="s">
        <v>146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f>SUM(D85:N85)</f>
        <v>0</v>
      </c>
      <c r="P85" s="44">
        <f t="shared" si="15"/>
        <v>0</v>
      </c>
      <c r="Q85" s="9"/>
    </row>
    <row r="86" spans="1:17">
      <c r="A86" s="12"/>
      <c r="B86" s="42">
        <v>611</v>
      </c>
      <c r="C86" s="19" t="s">
        <v>147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f t="shared" ref="O86:O149" si="17">SUM(D86:N86)</f>
        <v>0</v>
      </c>
      <c r="P86" s="44">
        <f t="shared" si="15"/>
        <v>0</v>
      </c>
      <c r="Q86" s="9"/>
    </row>
    <row r="87" spans="1:17">
      <c r="A87" s="12"/>
      <c r="B87" s="42">
        <v>614</v>
      </c>
      <c r="C87" s="19" t="s">
        <v>148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f t="shared" si="17"/>
        <v>0</v>
      </c>
      <c r="P87" s="44">
        <f t="shared" si="15"/>
        <v>0</v>
      </c>
      <c r="Q87" s="9"/>
    </row>
    <row r="88" spans="1:17">
      <c r="A88" s="12"/>
      <c r="B88" s="42">
        <v>615</v>
      </c>
      <c r="C88" s="19" t="s">
        <v>149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f t="shared" si="17"/>
        <v>0</v>
      </c>
      <c r="P88" s="44">
        <f t="shared" si="15"/>
        <v>0</v>
      </c>
      <c r="Q88" s="9"/>
    </row>
    <row r="89" spans="1:17">
      <c r="A89" s="12"/>
      <c r="B89" s="42">
        <v>616</v>
      </c>
      <c r="C89" s="19" t="s">
        <v>150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f t="shared" si="17"/>
        <v>0</v>
      </c>
      <c r="P89" s="44">
        <f t="shared" si="15"/>
        <v>0</v>
      </c>
      <c r="Q89" s="9"/>
    </row>
    <row r="90" spans="1:17">
      <c r="A90" s="12"/>
      <c r="B90" s="42">
        <v>617</v>
      </c>
      <c r="C90" s="19" t="s">
        <v>151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f t="shared" si="17"/>
        <v>0</v>
      </c>
      <c r="P90" s="44">
        <f t="shared" si="15"/>
        <v>0</v>
      </c>
      <c r="Q90" s="9"/>
    </row>
    <row r="91" spans="1:17">
      <c r="A91" s="12"/>
      <c r="B91" s="42">
        <v>618</v>
      </c>
      <c r="C91" s="19" t="s">
        <v>152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f t="shared" si="17"/>
        <v>0</v>
      </c>
      <c r="P91" s="44">
        <f t="shared" si="15"/>
        <v>0</v>
      </c>
      <c r="Q91" s="9"/>
    </row>
    <row r="92" spans="1:17">
      <c r="A92" s="12"/>
      <c r="B92" s="42">
        <v>619</v>
      </c>
      <c r="C92" s="19" t="s">
        <v>153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f t="shared" si="17"/>
        <v>0</v>
      </c>
      <c r="P92" s="44">
        <f t="shared" si="15"/>
        <v>0</v>
      </c>
      <c r="Q92" s="9"/>
    </row>
    <row r="93" spans="1:17">
      <c r="A93" s="12"/>
      <c r="B93" s="42">
        <v>622</v>
      </c>
      <c r="C93" s="19" t="s">
        <v>154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f t="shared" si="17"/>
        <v>0</v>
      </c>
      <c r="P93" s="44">
        <f t="shared" si="15"/>
        <v>0</v>
      </c>
      <c r="Q93" s="9"/>
    </row>
    <row r="94" spans="1:17">
      <c r="A94" s="12"/>
      <c r="B94" s="42">
        <v>623</v>
      </c>
      <c r="C94" s="19" t="s">
        <v>155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f t="shared" si="17"/>
        <v>0</v>
      </c>
      <c r="P94" s="44">
        <f t="shared" si="15"/>
        <v>0</v>
      </c>
      <c r="Q94" s="9"/>
    </row>
    <row r="95" spans="1:17">
      <c r="A95" s="12"/>
      <c r="B95" s="42">
        <v>624</v>
      </c>
      <c r="C95" s="19" t="s">
        <v>156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f t="shared" si="17"/>
        <v>0</v>
      </c>
      <c r="P95" s="44">
        <f t="shared" si="15"/>
        <v>0</v>
      </c>
      <c r="Q95" s="9"/>
    </row>
    <row r="96" spans="1:17">
      <c r="A96" s="12"/>
      <c r="B96" s="42">
        <v>629</v>
      </c>
      <c r="C96" s="19" t="s">
        <v>157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f t="shared" si="17"/>
        <v>0</v>
      </c>
      <c r="P96" s="44">
        <f t="shared" si="15"/>
        <v>0</v>
      </c>
      <c r="Q96" s="9"/>
    </row>
    <row r="97" spans="1:17">
      <c r="A97" s="12"/>
      <c r="B97" s="42">
        <v>631</v>
      </c>
      <c r="C97" s="19" t="s">
        <v>158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f t="shared" si="17"/>
        <v>0</v>
      </c>
      <c r="P97" s="44">
        <f t="shared" si="15"/>
        <v>0</v>
      </c>
      <c r="Q97" s="9"/>
    </row>
    <row r="98" spans="1:17">
      <c r="A98" s="12"/>
      <c r="B98" s="42">
        <v>634</v>
      </c>
      <c r="C98" s="19" t="s">
        <v>159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f t="shared" si="17"/>
        <v>0</v>
      </c>
      <c r="P98" s="44">
        <f t="shared" si="15"/>
        <v>0</v>
      </c>
      <c r="Q98" s="9"/>
    </row>
    <row r="99" spans="1:17">
      <c r="A99" s="12"/>
      <c r="B99" s="42">
        <v>635</v>
      </c>
      <c r="C99" s="19" t="s">
        <v>160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f t="shared" si="17"/>
        <v>0</v>
      </c>
      <c r="P99" s="44">
        <f t="shared" si="15"/>
        <v>0</v>
      </c>
      <c r="Q99" s="9"/>
    </row>
    <row r="100" spans="1:17">
      <c r="A100" s="12"/>
      <c r="B100" s="42">
        <v>636</v>
      </c>
      <c r="C100" s="19" t="s">
        <v>161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f t="shared" si="17"/>
        <v>0</v>
      </c>
      <c r="P100" s="44">
        <f t="shared" si="15"/>
        <v>0</v>
      </c>
      <c r="Q100" s="9"/>
    </row>
    <row r="101" spans="1:17">
      <c r="A101" s="12"/>
      <c r="B101" s="42">
        <v>637</v>
      </c>
      <c r="C101" s="19" t="s">
        <v>162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f t="shared" si="17"/>
        <v>0</v>
      </c>
      <c r="P101" s="44">
        <f t="shared" si="15"/>
        <v>0</v>
      </c>
      <c r="Q101" s="9"/>
    </row>
    <row r="102" spans="1:17">
      <c r="A102" s="12"/>
      <c r="B102" s="42">
        <v>638</v>
      </c>
      <c r="C102" s="19" t="s">
        <v>163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f t="shared" si="17"/>
        <v>0</v>
      </c>
      <c r="P102" s="44">
        <f t="shared" si="15"/>
        <v>0</v>
      </c>
      <c r="Q102" s="9"/>
    </row>
    <row r="103" spans="1:17">
      <c r="A103" s="12"/>
      <c r="B103" s="42">
        <v>639</v>
      </c>
      <c r="C103" s="19" t="s">
        <v>164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f t="shared" si="17"/>
        <v>0</v>
      </c>
      <c r="P103" s="44">
        <f t="shared" si="15"/>
        <v>0</v>
      </c>
      <c r="Q103" s="9"/>
    </row>
    <row r="104" spans="1:17">
      <c r="A104" s="12"/>
      <c r="B104" s="42">
        <v>641</v>
      </c>
      <c r="C104" s="19" t="s">
        <v>165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f t="shared" si="17"/>
        <v>0</v>
      </c>
      <c r="P104" s="44">
        <f t="shared" si="15"/>
        <v>0</v>
      </c>
      <c r="Q104" s="9"/>
    </row>
    <row r="105" spans="1:17">
      <c r="A105" s="12"/>
      <c r="B105" s="42">
        <v>642</v>
      </c>
      <c r="C105" s="19" t="s">
        <v>166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f t="shared" si="17"/>
        <v>0</v>
      </c>
      <c r="P105" s="44">
        <f t="shared" si="15"/>
        <v>0</v>
      </c>
      <c r="Q105" s="9"/>
    </row>
    <row r="106" spans="1:17">
      <c r="A106" s="12"/>
      <c r="B106" s="42">
        <v>649</v>
      </c>
      <c r="C106" s="19" t="s">
        <v>167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f t="shared" si="17"/>
        <v>0</v>
      </c>
      <c r="P106" s="44">
        <f t="shared" si="15"/>
        <v>0</v>
      </c>
      <c r="Q106" s="9"/>
    </row>
    <row r="107" spans="1:17">
      <c r="A107" s="12"/>
      <c r="B107" s="42">
        <v>651</v>
      </c>
      <c r="C107" s="19" t="s">
        <v>168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f t="shared" si="17"/>
        <v>0</v>
      </c>
      <c r="P107" s="44">
        <f t="shared" si="15"/>
        <v>0</v>
      </c>
      <c r="Q107" s="9"/>
    </row>
    <row r="108" spans="1:17">
      <c r="A108" s="12"/>
      <c r="B108" s="42">
        <v>654</v>
      </c>
      <c r="C108" s="19" t="s">
        <v>169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f t="shared" si="17"/>
        <v>0</v>
      </c>
      <c r="P108" s="44">
        <f t="shared" si="15"/>
        <v>0</v>
      </c>
      <c r="Q108" s="9"/>
    </row>
    <row r="109" spans="1:17">
      <c r="A109" s="12"/>
      <c r="B109" s="42">
        <v>655</v>
      </c>
      <c r="C109" s="19" t="s">
        <v>170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 t="shared" si="17"/>
        <v>0</v>
      </c>
      <c r="P109" s="44">
        <f t="shared" si="15"/>
        <v>0</v>
      </c>
      <c r="Q109" s="9"/>
    </row>
    <row r="110" spans="1:17">
      <c r="A110" s="12"/>
      <c r="B110" s="42">
        <v>656</v>
      </c>
      <c r="C110" s="19" t="s">
        <v>171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f t="shared" si="17"/>
        <v>0</v>
      </c>
      <c r="P110" s="44">
        <f t="shared" si="15"/>
        <v>0</v>
      </c>
      <c r="Q110" s="9"/>
    </row>
    <row r="111" spans="1:17">
      <c r="A111" s="12"/>
      <c r="B111" s="42">
        <v>657</v>
      </c>
      <c r="C111" s="19" t="s">
        <v>172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f t="shared" si="17"/>
        <v>0</v>
      </c>
      <c r="P111" s="44">
        <f t="shared" si="15"/>
        <v>0</v>
      </c>
      <c r="Q111" s="9"/>
    </row>
    <row r="112" spans="1:17">
      <c r="A112" s="12"/>
      <c r="B112" s="42">
        <v>658</v>
      </c>
      <c r="C112" s="19" t="s">
        <v>173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f t="shared" si="17"/>
        <v>0</v>
      </c>
      <c r="P112" s="44">
        <f t="shared" si="15"/>
        <v>0</v>
      </c>
      <c r="Q112" s="9"/>
    </row>
    <row r="113" spans="1:17">
      <c r="A113" s="12"/>
      <c r="B113" s="42">
        <v>659</v>
      </c>
      <c r="C113" s="19" t="s">
        <v>174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f t="shared" si="17"/>
        <v>0</v>
      </c>
      <c r="P113" s="44">
        <f t="shared" si="15"/>
        <v>0</v>
      </c>
      <c r="Q113" s="9"/>
    </row>
    <row r="114" spans="1:17">
      <c r="A114" s="12"/>
      <c r="B114" s="42">
        <v>661</v>
      </c>
      <c r="C114" s="19" t="s">
        <v>175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f t="shared" si="17"/>
        <v>0</v>
      </c>
      <c r="P114" s="44">
        <f t="shared" si="15"/>
        <v>0</v>
      </c>
      <c r="Q114" s="9"/>
    </row>
    <row r="115" spans="1:17">
      <c r="A115" s="12"/>
      <c r="B115" s="42">
        <v>662</v>
      </c>
      <c r="C115" s="19" t="s">
        <v>176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f t="shared" si="17"/>
        <v>0</v>
      </c>
      <c r="P115" s="44">
        <f t="shared" si="15"/>
        <v>0</v>
      </c>
      <c r="Q115" s="9"/>
    </row>
    <row r="116" spans="1:17">
      <c r="A116" s="12"/>
      <c r="B116" s="42">
        <v>663</v>
      </c>
      <c r="C116" s="19" t="s">
        <v>177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f t="shared" si="17"/>
        <v>0</v>
      </c>
      <c r="P116" s="44">
        <f t="shared" si="15"/>
        <v>0</v>
      </c>
      <c r="Q116" s="9"/>
    </row>
    <row r="117" spans="1:17">
      <c r="A117" s="12"/>
      <c r="B117" s="42">
        <v>664</v>
      </c>
      <c r="C117" s="19" t="s">
        <v>178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f t="shared" si="17"/>
        <v>0</v>
      </c>
      <c r="P117" s="44">
        <f t="shared" si="15"/>
        <v>0</v>
      </c>
      <c r="Q117" s="9"/>
    </row>
    <row r="118" spans="1:17">
      <c r="A118" s="12"/>
      <c r="B118" s="42">
        <v>665</v>
      </c>
      <c r="C118" s="19" t="s">
        <v>179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f t="shared" si="17"/>
        <v>0</v>
      </c>
      <c r="P118" s="44">
        <f t="shared" si="15"/>
        <v>0</v>
      </c>
      <c r="Q118" s="9"/>
    </row>
    <row r="119" spans="1:17">
      <c r="A119" s="12"/>
      <c r="B119" s="42">
        <v>666</v>
      </c>
      <c r="C119" s="19" t="s">
        <v>180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f t="shared" si="17"/>
        <v>0</v>
      </c>
      <c r="P119" s="44">
        <f t="shared" si="15"/>
        <v>0</v>
      </c>
      <c r="Q119" s="9"/>
    </row>
    <row r="120" spans="1:17">
      <c r="A120" s="12"/>
      <c r="B120" s="42">
        <v>667</v>
      </c>
      <c r="C120" s="19" t="s">
        <v>181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f t="shared" si="17"/>
        <v>0</v>
      </c>
      <c r="P120" s="44">
        <f t="shared" si="15"/>
        <v>0</v>
      </c>
      <c r="Q120" s="9"/>
    </row>
    <row r="121" spans="1:17">
      <c r="A121" s="12"/>
      <c r="B121" s="42">
        <v>669</v>
      </c>
      <c r="C121" s="19" t="s">
        <v>182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f t="shared" si="17"/>
        <v>0</v>
      </c>
      <c r="P121" s="44">
        <f t="shared" si="15"/>
        <v>0</v>
      </c>
      <c r="Q121" s="9"/>
    </row>
    <row r="122" spans="1:17">
      <c r="A122" s="12"/>
      <c r="B122" s="42">
        <v>671</v>
      </c>
      <c r="C122" s="19" t="s">
        <v>183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f t="shared" si="17"/>
        <v>0</v>
      </c>
      <c r="P122" s="44">
        <f t="shared" si="15"/>
        <v>0</v>
      </c>
      <c r="Q122" s="9"/>
    </row>
    <row r="123" spans="1:17">
      <c r="A123" s="12"/>
      <c r="B123" s="42">
        <v>674</v>
      </c>
      <c r="C123" s="19" t="s">
        <v>184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f t="shared" si="17"/>
        <v>0</v>
      </c>
      <c r="P123" s="44">
        <f t="shared" si="15"/>
        <v>0</v>
      </c>
      <c r="Q123" s="9"/>
    </row>
    <row r="124" spans="1:17">
      <c r="A124" s="12"/>
      <c r="B124" s="42">
        <v>675</v>
      </c>
      <c r="C124" s="19" t="s">
        <v>185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f t="shared" si="17"/>
        <v>0</v>
      </c>
      <c r="P124" s="44">
        <f t="shared" si="15"/>
        <v>0</v>
      </c>
      <c r="Q124" s="9"/>
    </row>
    <row r="125" spans="1:17">
      <c r="A125" s="12"/>
      <c r="B125" s="42">
        <v>676</v>
      </c>
      <c r="C125" s="19" t="s">
        <v>186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f t="shared" si="17"/>
        <v>0</v>
      </c>
      <c r="P125" s="44">
        <f t="shared" si="15"/>
        <v>0</v>
      </c>
      <c r="Q125" s="9"/>
    </row>
    <row r="126" spans="1:17">
      <c r="A126" s="12"/>
      <c r="B126" s="42">
        <v>677</v>
      </c>
      <c r="C126" s="19" t="s">
        <v>187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f t="shared" si="17"/>
        <v>0</v>
      </c>
      <c r="P126" s="44">
        <f t="shared" si="15"/>
        <v>0</v>
      </c>
      <c r="Q126" s="9"/>
    </row>
    <row r="127" spans="1:17">
      <c r="A127" s="12"/>
      <c r="B127" s="42">
        <v>678</v>
      </c>
      <c r="C127" s="19" t="s">
        <v>188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f t="shared" si="17"/>
        <v>0</v>
      </c>
      <c r="P127" s="44">
        <f t="shared" si="15"/>
        <v>0</v>
      </c>
      <c r="Q127" s="9"/>
    </row>
    <row r="128" spans="1:17">
      <c r="A128" s="12"/>
      <c r="B128" s="42">
        <v>679</v>
      </c>
      <c r="C128" s="19" t="s">
        <v>189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f t="shared" si="17"/>
        <v>0</v>
      </c>
      <c r="P128" s="44">
        <f t="shared" si="15"/>
        <v>0</v>
      </c>
      <c r="Q128" s="9"/>
    </row>
    <row r="129" spans="1:17">
      <c r="A129" s="12"/>
      <c r="B129" s="42">
        <v>682</v>
      </c>
      <c r="C129" s="19" t="s">
        <v>190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f t="shared" si="17"/>
        <v>0</v>
      </c>
      <c r="P129" s="44">
        <f t="shared" si="15"/>
        <v>0</v>
      </c>
      <c r="Q129" s="9"/>
    </row>
    <row r="130" spans="1:17">
      <c r="A130" s="12"/>
      <c r="B130" s="42">
        <v>683</v>
      </c>
      <c r="C130" s="19" t="s">
        <v>191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f t="shared" si="17"/>
        <v>0</v>
      </c>
      <c r="P130" s="44">
        <f t="shared" si="15"/>
        <v>0</v>
      </c>
      <c r="Q130" s="9"/>
    </row>
    <row r="131" spans="1:17">
      <c r="A131" s="12"/>
      <c r="B131" s="42">
        <v>684</v>
      </c>
      <c r="C131" s="19" t="s">
        <v>192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f t="shared" si="17"/>
        <v>0</v>
      </c>
      <c r="P131" s="44">
        <f t="shared" si="15"/>
        <v>0</v>
      </c>
      <c r="Q131" s="9"/>
    </row>
    <row r="132" spans="1:17">
      <c r="A132" s="12"/>
      <c r="B132" s="42">
        <v>685</v>
      </c>
      <c r="C132" s="19" t="s">
        <v>193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17"/>
        <v>0</v>
      </c>
      <c r="P132" s="44">
        <f t="shared" si="15"/>
        <v>0</v>
      </c>
      <c r="Q132" s="9"/>
    </row>
    <row r="133" spans="1:17">
      <c r="A133" s="12"/>
      <c r="B133" s="42">
        <v>689</v>
      </c>
      <c r="C133" s="19" t="s">
        <v>194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f t="shared" si="17"/>
        <v>0</v>
      </c>
      <c r="P133" s="44">
        <f t="shared" ref="P133:P178" si="18">(O133/P$180)</f>
        <v>0</v>
      </c>
      <c r="Q133" s="9"/>
    </row>
    <row r="134" spans="1:17">
      <c r="A134" s="12"/>
      <c r="B134" s="42">
        <v>691</v>
      </c>
      <c r="C134" s="19" t="s">
        <v>195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f t="shared" si="17"/>
        <v>0</v>
      </c>
      <c r="P134" s="44">
        <f t="shared" si="18"/>
        <v>0</v>
      </c>
      <c r="Q134" s="9"/>
    </row>
    <row r="135" spans="1:17">
      <c r="A135" s="12"/>
      <c r="B135" s="42">
        <v>694</v>
      </c>
      <c r="C135" s="19" t="s">
        <v>196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f t="shared" si="17"/>
        <v>0</v>
      </c>
      <c r="P135" s="44">
        <f t="shared" si="18"/>
        <v>0</v>
      </c>
      <c r="Q135" s="9"/>
    </row>
    <row r="136" spans="1:17">
      <c r="A136" s="12"/>
      <c r="B136" s="42">
        <v>695</v>
      </c>
      <c r="C136" s="19" t="s">
        <v>197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f t="shared" si="17"/>
        <v>0</v>
      </c>
      <c r="P136" s="44">
        <f t="shared" si="18"/>
        <v>0</v>
      </c>
      <c r="Q136" s="9"/>
    </row>
    <row r="137" spans="1:17">
      <c r="A137" s="12"/>
      <c r="B137" s="42">
        <v>696</v>
      </c>
      <c r="C137" s="19" t="s">
        <v>198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f t="shared" si="17"/>
        <v>0</v>
      </c>
      <c r="P137" s="44">
        <f t="shared" si="18"/>
        <v>0</v>
      </c>
      <c r="Q137" s="9"/>
    </row>
    <row r="138" spans="1:17">
      <c r="A138" s="12"/>
      <c r="B138" s="42">
        <v>697</v>
      </c>
      <c r="C138" s="19" t="s">
        <v>199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f t="shared" si="17"/>
        <v>0</v>
      </c>
      <c r="P138" s="44">
        <f t="shared" si="18"/>
        <v>0</v>
      </c>
      <c r="Q138" s="9"/>
    </row>
    <row r="139" spans="1:17">
      <c r="A139" s="12"/>
      <c r="B139" s="42">
        <v>698</v>
      </c>
      <c r="C139" s="19" t="s">
        <v>200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f t="shared" si="17"/>
        <v>0</v>
      </c>
      <c r="P139" s="44">
        <f t="shared" si="18"/>
        <v>0</v>
      </c>
      <c r="Q139" s="9"/>
    </row>
    <row r="140" spans="1:17">
      <c r="A140" s="12"/>
      <c r="B140" s="42">
        <v>699</v>
      </c>
      <c r="C140" s="19" t="s">
        <v>201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f t="shared" si="17"/>
        <v>0</v>
      </c>
      <c r="P140" s="44">
        <f t="shared" si="18"/>
        <v>0</v>
      </c>
      <c r="Q140" s="9"/>
    </row>
    <row r="141" spans="1:17">
      <c r="A141" s="12"/>
      <c r="B141" s="42">
        <v>701</v>
      </c>
      <c r="C141" s="19" t="s">
        <v>202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f t="shared" si="17"/>
        <v>0</v>
      </c>
      <c r="P141" s="44">
        <f t="shared" si="18"/>
        <v>0</v>
      </c>
      <c r="Q141" s="9"/>
    </row>
    <row r="142" spans="1:17">
      <c r="A142" s="12"/>
      <c r="B142" s="42">
        <v>702</v>
      </c>
      <c r="C142" s="19" t="s">
        <v>203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f t="shared" si="17"/>
        <v>0</v>
      </c>
      <c r="P142" s="44">
        <f t="shared" si="18"/>
        <v>0</v>
      </c>
      <c r="Q142" s="9"/>
    </row>
    <row r="143" spans="1:17">
      <c r="A143" s="12"/>
      <c r="B143" s="42">
        <v>703</v>
      </c>
      <c r="C143" s="19" t="s">
        <v>204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f t="shared" si="17"/>
        <v>0</v>
      </c>
      <c r="P143" s="44">
        <f t="shared" si="18"/>
        <v>0</v>
      </c>
      <c r="Q143" s="9"/>
    </row>
    <row r="144" spans="1:17">
      <c r="A144" s="12"/>
      <c r="B144" s="42">
        <v>704</v>
      </c>
      <c r="C144" s="19" t="s">
        <v>205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f t="shared" si="17"/>
        <v>0</v>
      </c>
      <c r="P144" s="44">
        <f t="shared" si="18"/>
        <v>0</v>
      </c>
      <c r="Q144" s="9"/>
    </row>
    <row r="145" spans="1:17">
      <c r="A145" s="12"/>
      <c r="B145" s="42">
        <v>709</v>
      </c>
      <c r="C145" s="19" t="s">
        <v>206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f t="shared" si="17"/>
        <v>0</v>
      </c>
      <c r="P145" s="44">
        <f t="shared" si="18"/>
        <v>0</v>
      </c>
      <c r="Q145" s="9"/>
    </row>
    <row r="146" spans="1:17">
      <c r="A146" s="12"/>
      <c r="B146" s="42">
        <v>711</v>
      </c>
      <c r="C146" s="19" t="s">
        <v>207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f t="shared" si="17"/>
        <v>0</v>
      </c>
      <c r="P146" s="44">
        <f t="shared" si="18"/>
        <v>0</v>
      </c>
      <c r="Q146" s="9"/>
    </row>
    <row r="147" spans="1:17">
      <c r="A147" s="12"/>
      <c r="B147" s="42">
        <v>712</v>
      </c>
      <c r="C147" s="19" t="s">
        <v>208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f t="shared" si="17"/>
        <v>0</v>
      </c>
      <c r="P147" s="44">
        <f t="shared" si="18"/>
        <v>0</v>
      </c>
      <c r="Q147" s="9"/>
    </row>
    <row r="148" spans="1:17">
      <c r="A148" s="12"/>
      <c r="B148" s="42">
        <v>713</v>
      </c>
      <c r="C148" s="19" t="s">
        <v>209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f t="shared" si="17"/>
        <v>0</v>
      </c>
      <c r="P148" s="44">
        <f t="shared" si="18"/>
        <v>0</v>
      </c>
      <c r="Q148" s="9"/>
    </row>
    <row r="149" spans="1:17">
      <c r="A149" s="12"/>
      <c r="B149" s="42">
        <v>714</v>
      </c>
      <c r="C149" s="19" t="s">
        <v>210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f t="shared" si="17"/>
        <v>0</v>
      </c>
      <c r="P149" s="44">
        <f t="shared" si="18"/>
        <v>0</v>
      </c>
      <c r="Q149" s="9"/>
    </row>
    <row r="150" spans="1:17">
      <c r="A150" s="12"/>
      <c r="B150" s="42">
        <v>715</v>
      </c>
      <c r="C150" s="19" t="s">
        <v>211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f t="shared" ref="O150:O177" si="19">SUM(D150:N150)</f>
        <v>0</v>
      </c>
      <c r="P150" s="44">
        <f t="shared" si="18"/>
        <v>0</v>
      </c>
      <c r="Q150" s="9"/>
    </row>
    <row r="151" spans="1:17">
      <c r="A151" s="12"/>
      <c r="B151" s="42">
        <v>716</v>
      </c>
      <c r="C151" s="19" t="s">
        <v>212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f t="shared" si="19"/>
        <v>0</v>
      </c>
      <c r="P151" s="44">
        <f t="shared" si="18"/>
        <v>0</v>
      </c>
      <c r="Q151" s="9"/>
    </row>
    <row r="152" spans="1:17">
      <c r="A152" s="12"/>
      <c r="B152" s="42">
        <v>719</v>
      </c>
      <c r="C152" s="19" t="s">
        <v>213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f t="shared" si="19"/>
        <v>0</v>
      </c>
      <c r="P152" s="44">
        <f t="shared" si="18"/>
        <v>0</v>
      </c>
      <c r="Q152" s="9"/>
    </row>
    <row r="153" spans="1:17">
      <c r="A153" s="12"/>
      <c r="B153" s="42">
        <v>721</v>
      </c>
      <c r="C153" s="19" t="s">
        <v>214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f t="shared" si="19"/>
        <v>0</v>
      </c>
      <c r="P153" s="44">
        <f t="shared" si="18"/>
        <v>0</v>
      </c>
      <c r="Q153" s="9"/>
    </row>
    <row r="154" spans="1:17">
      <c r="A154" s="12"/>
      <c r="B154" s="42">
        <v>724</v>
      </c>
      <c r="C154" s="19" t="s">
        <v>215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f t="shared" si="19"/>
        <v>0</v>
      </c>
      <c r="P154" s="44">
        <f t="shared" si="18"/>
        <v>0</v>
      </c>
      <c r="Q154" s="9"/>
    </row>
    <row r="155" spans="1:17">
      <c r="A155" s="12"/>
      <c r="B155" s="42">
        <v>725</v>
      </c>
      <c r="C155" s="19" t="s">
        <v>216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f t="shared" si="19"/>
        <v>0</v>
      </c>
      <c r="P155" s="44">
        <f t="shared" si="18"/>
        <v>0</v>
      </c>
      <c r="Q155" s="9"/>
    </row>
    <row r="156" spans="1:17">
      <c r="A156" s="12"/>
      <c r="B156" s="42">
        <v>726</v>
      </c>
      <c r="C156" s="19" t="s">
        <v>217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f t="shared" si="19"/>
        <v>0</v>
      </c>
      <c r="P156" s="44">
        <f t="shared" si="18"/>
        <v>0</v>
      </c>
      <c r="Q156" s="9"/>
    </row>
    <row r="157" spans="1:17">
      <c r="A157" s="12"/>
      <c r="B157" s="42">
        <v>727</v>
      </c>
      <c r="C157" s="19" t="s">
        <v>218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f t="shared" si="19"/>
        <v>0</v>
      </c>
      <c r="P157" s="44">
        <f t="shared" si="18"/>
        <v>0</v>
      </c>
      <c r="Q157" s="9"/>
    </row>
    <row r="158" spans="1:17">
      <c r="A158" s="12"/>
      <c r="B158" s="42">
        <v>728</v>
      </c>
      <c r="C158" s="19" t="s">
        <v>219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f t="shared" si="19"/>
        <v>0</v>
      </c>
      <c r="P158" s="44">
        <f t="shared" si="18"/>
        <v>0</v>
      </c>
      <c r="Q158" s="9"/>
    </row>
    <row r="159" spans="1:17">
      <c r="A159" s="12"/>
      <c r="B159" s="42">
        <v>729</v>
      </c>
      <c r="C159" s="19" t="s">
        <v>220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f t="shared" si="19"/>
        <v>0</v>
      </c>
      <c r="P159" s="44">
        <f t="shared" si="18"/>
        <v>0</v>
      </c>
      <c r="Q159" s="9"/>
    </row>
    <row r="160" spans="1:17">
      <c r="A160" s="12"/>
      <c r="B160" s="42">
        <v>732</v>
      </c>
      <c r="C160" s="19" t="s">
        <v>221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f t="shared" si="19"/>
        <v>0</v>
      </c>
      <c r="P160" s="44">
        <f t="shared" si="18"/>
        <v>0</v>
      </c>
      <c r="Q160" s="9"/>
    </row>
    <row r="161" spans="1:17">
      <c r="A161" s="12"/>
      <c r="B161" s="42">
        <v>733</v>
      </c>
      <c r="C161" s="19" t="s">
        <v>222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f t="shared" si="19"/>
        <v>0</v>
      </c>
      <c r="P161" s="44">
        <f t="shared" si="18"/>
        <v>0</v>
      </c>
      <c r="Q161" s="9"/>
    </row>
    <row r="162" spans="1:17">
      <c r="A162" s="12"/>
      <c r="B162" s="42">
        <v>734</v>
      </c>
      <c r="C162" s="19" t="s">
        <v>223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f t="shared" si="19"/>
        <v>0</v>
      </c>
      <c r="P162" s="44">
        <f t="shared" si="18"/>
        <v>0</v>
      </c>
      <c r="Q162" s="9"/>
    </row>
    <row r="163" spans="1:17">
      <c r="A163" s="12"/>
      <c r="B163" s="42">
        <v>739</v>
      </c>
      <c r="C163" s="19" t="s">
        <v>224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f t="shared" si="19"/>
        <v>0</v>
      </c>
      <c r="P163" s="44">
        <f t="shared" si="18"/>
        <v>0</v>
      </c>
      <c r="Q163" s="9"/>
    </row>
    <row r="164" spans="1:17">
      <c r="A164" s="12"/>
      <c r="B164" s="42">
        <v>741</v>
      </c>
      <c r="C164" s="19" t="s">
        <v>225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f t="shared" si="19"/>
        <v>0</v>
      </c>
      <c r="P164" s="44">
        <f t="shared" si="18"/>
        <v>0</v>
      </c>
      <c r="Q164" s="9"/>
    </row>
    <row r="165" spans="1:17">
      <c r="A165" s="12"/>
      <c r="B165" s="42">
        <v>744</v>
      </c>
      <c r="C165" s="19" t="s">
        <v>226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f t="shared" si="19"/>
        <v>0</v>
      </c>
      <c r="P165" s="44">
        <f t="shared" si="18"/>
        <v>0</v>
      </c>
      <c r="Q165" s="9"/>
    </row>
    <row r="166" spans="1:17">
      <c r="A166" s="12"/>
      <c r="B166" s="42">
        <v>745</v>
      </c>
      <c r="C166" s="19" t="s">
        <v>227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f t="shared" si="19"/>
        <v>0</v>
      </c>
      <c r="P166" s="44">
        <f t="shared" si="18"/>
        <v>0</v>
      </c>
      <c r="Q166" s="9"/>
    </row>
    <row r="167" spans="1:17">
      <c r="A167" s="12"/>
      <c r="B167" s="42">
        <v>746</v>
      </c>
      <c r="C167" s="19" t="s">
        <v>228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f t="shared" si="19"/>
        <v>0</v>
      </c>
      <c r="P167" s="44">
        <f t="shared" si="18"/>
        <v>0</v>
      </c>
      <c r="Q167" s="9"/>
    </row>
    <row r="168" spans="1:17">
      <c r="A168" s="12"/>
      <c r="B168" s="42">
        <v>747</v>
      </c>
      <c r="C168" s="19" t="s">
        <v>229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f t="shared" si="19"/>
        <v>0</v>
      </c>
      <c r="P168" s="44">
        <f t="shared" si="18"/>
        <v>0</v>
      </c>
      <c r="Q168" s="9"/>
    </row>
    <row r="169" spans="1:17">
      <c r="A169" s="12"/>
      <c r="B169" s="42">
        <v>748</v>
      </c>
      <c r="C169" s="19" t="s">
        <v>230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f t="shared" si="19"/>
        <v>0</v>
      </c>
      <c r="P169" s="44">
        <f t="shared" si="18"/>
        <v>0</v>
      </c>
      <c r="Q169" s="9"/>
    </row>
    <row r="170" spans="1:17">
      <c r="A170" s="12"/>
      <c r="B170" s="42">
        <v>749</v>
      </c>
      <c r="C170" s="19" t="s">
        <v>231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f t="shared" si="19"/>
        <v>0</v>
      </c>
      <c r="P170" s="44">
        <f t="shared" si="18"/>
        <v>0</v>
      </c>
      <c r="Q170" s="9"/>
    </row>
    <row r="171" spans="1:17">
      <c r="A171" s="12"/>
      <c r="B171" s="42">
        <v>751</v>
      </c>
      <c r="C171" s="19" t="s">
        <v>232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f t="shared" si="19"/>
        <v>0</v>
      </c>
      <c r="P171" s="44">
        <f t="shared" si="18"/>
        <v>0</v>
      </c>
      <c r="Q171" s="9"/>
    </row>
    <row r="172" spans="1:17">
      <c r="A172" s="12"/>
      <c r="B172" s="42">
        <v>752</v>
      </c>
      <c r="C172" s="19" t="s">
        <v>233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f t="shared" si="19"/>
        <v>0</v>
      </c>
      <c r="P172" s="44">
        <f t="shared" si="18"/>
        <v>0</v>
      </c>
      <c r="Q172" s="9"/>
    </row>
    <row r="173" spans="1:17">
      <c r="A173" s="12"/>
      <c r="B173" s="42">
        <v>759</v>
      </c>
      <c r="C173" s="19" t="s">
        <v>234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f t="shared" si="19"/>
        <v>0</v>
      </c>
      <c r="P173" s="44">
        <f t="shared" si="18"/>
        <v>0</v>
      </c>
      <c r="Q173" s="9"/>
    </row>
    <row r="174" spans="1:17">
      <c r="A174" s="12"/>
      <c r="B174" s="42">
        <v>761</v>
      </c>
      <c r="C174" s="19" t="s">
        <v>235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f t="shared" si="19"/>
        <v>0</v>
      </c>
      <c r="P174" s="44">
        <f t="shared" si="18"/>
        <v>0</v>
      </c>
      <c r="Q174" s="9"/>
    </row>
    <row r="175" spans="1:17">
      <c r="A175" s="12"/>
      <c r="B175" s="42">
        <v>764</v>
      </c>
      <c r="C175" s="19" t="s">
        <v>236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f t="shared" si="19"/>
        <v>0</v>
      </c>
      <c r="P175" s="44">
        <f t="shared" si="18"/>
        <v>0</v>
      </c>
      <c r="Q175" s="9"/>
    </row>
    <row r="176" spans="1:17">
      <c r="A176" s="12"/>
      <c r="B176" s="42">
        <v>765</v>
      </c>
      <c r="C176" s="19" t="s">
        <v>237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f t="shared" si="19"/>
        <v>0</v>
      </c>
      <c r="P176" s="44">
        <f t="shared" si="18"/>
        <v>0</v>
      </c>
      <c r="Q176" s="9"/>
    </row>
    <row r="177" spans="1:120" ht="15.75" thickBot="1">
      <c r="A177" s="12"/>
      <c r="B177" s="42">
        <v>769</v>
      </c>
      <c r="C177" s="19" t="s">
        <v>238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f t="shared" si="19"/>
        <v>0</v>
      </c>
      <c r="P177" s="44">
        <f t="shared" si="18"/>
        <v>0</v>
      </c>
      <c r="Q177" s="9"/>
    </row>
    <row r="178" spans="1:120" ht="16.5" thickBot="1">
      <c r="A178" s="13" t="s">
        <v>10</v>
      </c>
      <c r="B178" s="21"/>
      <c r="C178" s="20"/>
      <c r="D178" s="14">
        <f t="shared" ref="D178:N178" si="20">SUM(D5,D15,D25,D35,D42,D48,D55,D63,D75)</f>
        <v>0</v>
      </c>
      <c r="E178" s="14">
        <f t="shared" si="20"/>
        <v>0</v>
      </c>
      <c r="F178" s="14">
        <f t="shared" si="20"/>
        <v>0</v>
      </c>
      <c r="G178" s="14">
        <f t="shared" si="20"/>
        <v>0</v>
      </c>
      <c r="H178" s="14">
        <f t="shared" si="20"/>
        <v>0</v>
      </c>
      <c r="I178" s="14">
        <f t="shared" si="20"/>
        <v>0</v>
      </c>
      <c r="J178" s="14">
        <f t="shared" si="20"/>
        <v>0</v>
      </c>
      <c r="K178" s="14">
        <f t="shared" si="20"/>
        <v>0</v>
      </c>
      <c r="L178" s="14">
        <f>SUM(L5,L15,L25,L35,L42,L48,L55,L63,L75)</f>
        <v>0</v>
      </c>
      <c r="M178" s="14">
        <f t="shared" si="20"/>
        <v>0</v>
      </c>
      <c r="N178" s="14">
        <f t="shared" si="20"/>
        <v>0</v>
      </c>
      <c r="O178" s="14">
        <f>SUM(D178:N178)</f>
        <v>0</v>
      </c>
      <c r="P178" s="35">
        <f t="shared" si="18"/>
        <v>0</v>
      </c>
      <c r="Q178" s="6"/>
      <c r="R178" s="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</row>
    <row r="179" spans="1:120">
      <c r="A179" s="15"/>
      <c r="B179" s="17"/>
      <c r="C179" s="17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8"/>
    </row>
    <row r="180" spans="1:120">
      <c r="A180" s="36"/>
      <c r="B180" s="37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93" t="s">
        <v>239</v>
      </c>
      <c r="N180" s="93"/>
      <c r="O180" s="93"/>
      <c r="P180" s="39">
        <v>16570</v>
      </c>
    </row>
    <row r="181" spans="1:120">
      <c r="A181" s="94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6"/>
    </row>
    <row r="182" spans="1:120" ht="15.75" customHeight="1" thickBot="1">
      <c r="A182" s="97" t="s">
        <v>48</v>
      </c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9"/>
    </row>
  </sheetData>
  <mergeCells count="10">
    <mergeCell ref="M180:O180"/>
    <mergeCell ref="A181:P181"/>
    <mergeCell ref="A182:P1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3689472</v>
      </c>
      <c r="E5" s="24">
        <f t="shared" si="0"/>
        <v>0</v>
      </c>
      <c r="F5" s="24">
        <f t="shared" si="0"/>
        <v>3968680</v>
      </c>
      <c r="G5" s="24">
        <f t="shared" si="0"/>
        <v>0</v>
      </c>
      <c r="H5" s="24">
        <f t="shared" si="0"/>
        <v>0</v>
      </c>
      <c r="I5" s="24">
        <f t="shared" si="0"/>
        <v>4297528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66090</v>
      </c>
      <c r="N5" s="25">
        <f>SUM(D5:M5)</f>
        <v>12021770</v>
      </c>
      <c r="O5" s="30">
        <f t="shared" ref="O5:O29" si="1">(N5/O$31)</f>
        <v>664.55334438916532</v>
      </c>
      <c r="P5" s="6"/>
    </row>
    <row r="6" spans="1:133">
      <c r="A6" s="12"/>
      <c r="B6" s="42">
        <v>511</v>
      </c>
      <c r="C6" s="19" t="s">
        <v>19</v>
      </c>
      <c r="D6" s="43">
        <v>183686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183686</v>
      </c>
      <c r="O6" s="44">
        <f t="shared" si="1"/>
        <v>10.154007739082365</v>
      </c>
      <c r="P6" s="9"/>
    </row>
    <row r="7" spans="1:133">
      <c r="A7" s="12"/>
      <c r="B7" s="42">
        <v>512</v>
      </c>
      <c r="C7" s="19" t="s">
        <v>20</v>
      </c>
      <c r="D7" s="43">
        <v>1371081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1371081</v>
      </c>
      <c r="O7" s="44">
        <f t="shared" si="1"/>
        <v>75.7922056384743</v>
      </c>
      <c r="P7" s="9"/>
    </row>
    <row r="8" spans="1:133">
      <c r="A8" s="12"/>
      <c r="B8" s="42">
        <v>513</v>
      </c>
      <c r="C8" s="19" t="s">
        <v>21</v>
      </c>
      <c r="D8" s="43">
        <v>1027311</v>
      </c>
      <c r="E8" s="43">
        <v>0</v>
      </c>
      <c r="F8" s="43">
        <v>3809234</v>
      </c>
      <c r="G8" s="43">
        <v>0</v>
      </c>
      <c r="H8" s="43">
        <v>0</v>
      </c>
      <c r="I8" s="43">
        <v>4155957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8992502</v>
      </c>
      <c r="O8" s="44">
        <f t="shared" si="1"/>
        <v>497.09795467108898</v>
      </c>
      <c r="P8" s="9"/>
    </row>
    <row r="9" spans="1:133">
      <c r="A9" s="12"/>
      <c r="B9" s="42">
        <v>514</v>
      </c>
      <c r="C9" s="19" t="s">
        <v>22</v>
      </c>
      <c r="D9" s="43">
        <v>423416</v>
      </c>
      <c r="E9" s="43">
        <v>0</v>
      </c>
      <c r="F9" s="43">
        <v>115406</v>
      </c>
      <c r="G9" s="43">
        <v>0</v>
      </c>
      <c r="H9" s="43">
        <v>0</v>
      </c>
      <c r="I9" s="43">
        <v>141571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680393</v>
      </c>
      <c r="O9" s="44">
        <f t="shared" si="1"/>
        <v>37.611553344389165</v>
      </c>
      <c r="P9" s="9"/>
    </row>
    <row r="10" spans="1:133">
      <c r="A10" s="12"/>
      <c r="B10" s="42">
        <v>515</v>
      </c>
      <c r="C10" s="19" t="s">
        <v>23</v>
      </c>
      <c r="D10" s="43">
        <v>337850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66090</v>
      </c>
      <c r="N10" s="43">
        <f t="shared" si="2"/>
        <v>403940</v>
      </c>
      <c r="O10" s="44">
        <f t="shared" si="1"/>
        <v>22.32946379215036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44040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44040</v>
      </c>
      <c r="O11" s="44">
        <f t="shared" si="1"/>
        <v>2.4344941956882256</v>
      </c>
      <c r="P11" s="9"/>
    </row>
    <row r="12" spans="1:133">
      <c r="A12" s="12"/>
      <c r="B12" s="42">
        <v>519</v>
      </c>
      <c r="C12" s="19" t="s">
        <v>64</v>
      </c>
      <c r="D12" s="43">
        <v>346128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346128</v>
      </c>
      <c r="O12" s="44">
        <f t="shared" si="1"/>
        <v>19.133665008291874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7193327</v>
      </c>
      <c r="E13" s="29">
        <f t="shared" si="3"/>
        <v>173225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7366552</v>
      </c>
      <c r="O13" s="41">
        <f t="shared" si="1"/>
        <v>407.21680486456609</v>
      </c>
      <c r="P13" s="10"/>
    </row>
    <row r="14" spans="1:133">
      <c r="A14" s="12"/>
      <c r="B14" s="42">
        <v>521</v>
      </c>
      <c r="C14" s="19" t="s">
        <v>28</v>
      </c>
      <c r="D14" s="43">
        <v>6799437</v>
      </c>
      <c r="E14" s="43">
        <v>173225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6972662</v>
      </c>
      <c r="O14" s="44">
        <f t="shared" si="1"/>
        <v>385.44289662797127</v>
      </c>
      <c r="P14" s="9"/>
    </row>
    <row r="15" spans="1:133">
      <c r="A15" s="12"/>
      <c r="B15" s="42">
        <v>524</v>
      </c>
      <c r="C15" s="19" t="s">
        <v>45</v>
      </c>
      <c r="D15" s="43">
        <v>359105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359105</v>
      </c>
      <c r="O15" s="44">
        <f t="shared" si="1"/>
        <v>19.851022664455499</v>
      </c>
      <c r="P15" s="9"/>
    </row>
    <row r="16" spans="1:133">
      <c r="A16" s="12"/>
      <c r="B16" s="42">
        <v>525</v>
      </c>
      <c r="C16" s="19" t="s">
        <v>46</v>
      </c>
      <c r="D16" s="43">
        <v>34785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34785</v>
      </c>
      <c r="O16" s="44">
        <f t="shared" si="1"/>
        <v>1.9228855721393034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2718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7267509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7270227</v>
      </c>
      <c r="O17" s="41">
        <f t="shared" si="1"/>
        <v>401.89203980099501</v>
      </c>
      <c r="P17" s="10"/>
    </row>
    <row r="18" spans="1:119">
      <c r="A18" s="12"/>
      <c r="B18" s="42">
        <v>533</v>
      </c>
      <c r="C18" s="19" t="s">
        <v>79</v>
      </c>
      <c r="D18" s="43">
        <v>2718</v>
      </c>
      <c r="E18" s="43">
        <v>0</v>
      </c>
      <c r="F18" s="43">
        <v>0</v>
      </c>
      <c r="G18" s="43">
        <v>0</v>
      </c>
      <c r="H18" s="43">
        <v>0</v>
      </c>
      <c r="I18" s="43">
        <v>3304993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3307711</v>
      </c>
      <c r="O18" s="44">
        <f t="shared" si="1"/>
        <v>182.84748479823108</v>
      </c>
      <c r="P18" s="9"/>
    </row>
    <row r="19" spans="1:119">
      <c r="A19" s="12"/>
      <c r="B19" s="42">
        <v>535</v>
      </c>
      <c r="C19" s="19" t="s">
        <v>53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3409725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3409725</v>
      </c>
      <c r="O19" s="44">
        <f t="shared" si="1"/>
        <v>188.48673300165837</v>
      </c>
      <c r="P19" s="9"/>
    </row>
    <row r="20" spans="1:119">
      <c r="A20" s="12"/>
      <c r="B20" s="42">
        <v>538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552791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552791</v>
      </c>
      <c r="O20" s="44">
        <f t="shared" si="1"/>
        <v>30.557822001105585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1748550</v>
      </c>
      <c r="E21" s="29">
        <f t="shared" si="6"/>
        <v>812927</v>
      </c>
      <c r="F21" s="29">
        <f t="shared" si="6"/>
        <v>0</v>
      </c>
      <c r="G21" s="29">
        <f t="shared" si="6"/>
        <v>321116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2882593</v>
      </c>
      <c r="O21" s="41">
        <f t="shared" si="1"/>
        <v>159.34731896075181</v>
      </c>
      <c r="P21" s="10"/>
    </row>
    <row r="22" spans="1:119">
      <c r="A22" s="12"/>
      <c r="B22" s="42">
        <v>541</v>
      </c>
      <c r="C22" s="19" t="s">
        <v>69</v>
      </c>
      <c r="D22" s="43">
        <v>1748550</v>
      </c>
      <c r="E22" s="43">
        <v>812927</v>
      </c>
      <c r="F22" s="43">
        <v>0</v>
      </c>
      <c r="G22" s="43">
        <v>321116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2882593</v>
      </c>
      <c r="O22" s="44">
        <f t="shared" si="1"/>
        <v>159.34731896075181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-496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-496</v>
      </c>
      <c r="O23" s="41">
        <f t="shared" si="1"/>
        <v>-2.7418463239358763E-2</v>
      </c>
      <c r="P23" s="10"/>
    </row>
    <row r="24" spans="1:119">
      <c r="A24" s="12"/>
      <c r="B24" s="42">
        <v>563</v>
      </c>
      <c r="C24" s="19" t="s">
        <v>80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-496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-496</v>
      </c>
      <c r="O24" s="44">
        <f t="shared" si="1"/>
        <v>-2.7418463239358763E-2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SUM(D26:D26)</f>
        <v>482384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482384</v>
      </c>
      <c r="O25" s="41">
        <f t="shared" si="1"/>
        <v>26.665782200110559</v>
      </c>
      <c r="P25" s="9"/>
    </row>
    <row r="26" spans="1:119">
      <c r="A26" s="12"/>
      <c r="B26" s="42">
        <v>572</v>
      </c>
      <c r="C26" s="19" t="s">
        <v>72</v>
      </c>
      <c r="D26" s="43">
        <v>482384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482384</v>
      </c>
      <c r="O26" s="44">
        <f t="shared" si="1"/>
        <v>26.665782200110559</v>
      </c>
      <c r="P26" s="9"/>
    </row>
    <row r="27" spans="1:119" ht="15.75">
      <c r="A27" s="26" t="s">
        <v>73</v>
      </c>
      <c r="B27" s="27"/>
      <c r="C27" s="28"/>
      <c r="D27" s="29">
        <f t="shared" ref="D27:M27" si="9">SUM(D28:D28)</f>
        <v>4129946</v>
      </c>
      <c r="E27" s="29">
        <f t="shared" si="9"/>
        <v>0</v>
      </c>
      <c r="F27" s="29">
        <f t="shared" si="9"/>
        <v>7487465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344971</v>
      </c>
      <c r="N27" s="29">
        <f t="shared" si="4"/>
        <v>11962382</v>
      </c>
      <c r="O27" s="41">
        <f t="shared" si="1"/>
        <v>661.27042564953013</v>
      </c>
      <c r="P27" s="9"/>
    </row>
    <row r="28" spans="1:119" ht="15.75" thickBot="1">
      <c r="A28" s="12"/>
      <c r="B28" s="42">
        <v>581</v>
      </c>
      <c r="C28" s="19" t="s">
        <v>74</v>
      </c>
      <c r="D28" s="43">
        <v>4129946</v>
      </c>
      <c r="E28" s="43">
        <v>0</v>
      </c>
      <c r="F28" s="43">
        <v>7487465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344971</v>
      </c>
      <c r="N28" s="43">
        <f t="shared" si="4"/>
        <v>11962382</v>
      </c>
      <c r="O28" s="44">
        <f t="shared" si="1"/>
        <v>661.27042564953013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SUM(D5,D13,D17,D21,D23,D25,D27)</f>
        <v>17246397</v>
      </c>
      <c r="E29" s="14">
        <f t="shared" ref="E29:M29" si="10">SUM(E5,E13,E17,E21,E23,E25,E27)</f>
        <v>986152</v>
      </c>
      <c r="F29" s="14">
        <f t="shared" si="10"/>
        <v>11456145</v>
      </c>
      <c r="G29" s="14">
        <f t="shared" si="10"/>
        <v>321116</v>
      </c>
      <c r="H29" s="14">
        <f t="shared" si="10"/>
        <v>0</v>
      </c>
      <c r="I29" s="14">
        <f t="shared" si="10"/>
        <v>11564541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411061</v>
      </c>
      <c r="N29" s="14">
        <f t="shared" si="4"/>
        <v>41985412</v>
      </c>
      <c r="O29" s="35">
        <f t="shared" si="1"/>
        <v>2320.9182974018795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113</v>
      </c>
      <c r="M31" s="93"/>
      <c r="N31" s="93"/>
      <c r="O31" s="39">
        <v>18090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4034651</v>
      </c>
      <c r="E5" s="24">
        <f t="shared" si="0"/>
        <v>0</v>
      </c>
      <c r="F5" s="24">
        <f t="shared" si="0"/>
        <v>1218177</v>
      </c>
      <c r="G5" s="24">
        <f t="shared" si="0"/>
        <v>0</v>
      </c>
      <c r="H5" s="24">
        <f t="shared" si="0"/>
        <v>0</v>
      </c>
      <c r="I5" s="24">
        <f t="shared" si="0"/>
        <v>8153231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66660</v>
      </c>
      <c r="N5" s="25">
        <f>SUM(D5:M5)</f>
        <v>13472719</v>
      </c>
      <c r="O5" s="30">
        <f t="shared" ref="O5:O30" si="1">(N5/O$32)</f>
        <v>742.58496389792208</v>
      </c>
      <c r="P5" s="6"/>
    </row>
    <row r="6" spans="1:133">
      <c r="A6" s="12"/>
      <c r="B6" s="42">
        <v>511</v>
      </c>
      <c r="C6" s="19" t="s">
        <v>19</v>
      </c>
      <c r="D6" s="43">
        <v>182358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182358</v>
      </c>
      <c r="O6" s="44">
        <f t="shared" si="1"/>
        <v>10.051149203549578</v>
      </c>
      <c r="P6" s="9"/>
    </row>
    <row r="7" spans="1:133">
      <c r="A7" s="12"/>
      <c r="B7" s="42">
        <v>512</v>
      </c>
      <c r="C7" s="19" t="s">
        <v>20</v>
      </c>
      <c r="D7" s="43">
        <v>882531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882531</v>
      </c>
      <c r="O7" s="44">
        <f t="shared" si="1"/>
        <v>48.643057928677727</v>
      </c>
      <c r="P7" s="9"/>
    </row>
    <row r="8" spans="1:133">
      <c r="A8" s="12"/>
      <c r="B8" s="42">
        <v>513</v>
      </c>
      <c r="C8" s="19" t="s">
        <v>21</v>
      </c>
      <c r="D8" s="43">
        <v>1102321</v>
      </c>
      <c r="E8" s="43">
        <v>0</v>
      </c>
      <c r="F8" s="43">
        <v>1210170</v>
      </c>
      <c r="G8" s="43">
        <v>0</v>
      </c>
      <c r="H8" s="43">
        <v>0</v>
      </c>
      <c r="I8" s="43">
        <v>6659469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8971960</v>
      </c>
      <c r="O8" s="44">
        <f t="shared" si="1"/>
        <v>494.51358650719288</v>
      </c>
      <c r="P8" s="9"/>
    </row>
    <row r="9" spans="1:133">
      <c r="A9" s="12"/>
      <c r="B9" s="42">
        <v>514</v>
      </c>
      <c r="C9" s="19" t="s">
        <v>22</v>
      </c>
      <c r="D9" s="43">
        <v>712159</v>
      </c>
      <c r="E9" s="43">
        <v>0</v>
      </c>
      <c r="F9" s="43">
        <v>0</v>
      </c>
      <c r="G9" s="43">
        <v>0</v>
      </c>
      <c r="H9" s="43">
        <v>0</v>
      </c>
      <c r="I9" s="43">
        <v>1488694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2200853</v>
      </c>
      <c r="O9" s="44">
        <f t="shared" si="1"/>
        <v>121.30590310312517</v>
      </c>
      <c r="P9" s="9"/>
    </row>
    <row r="10" spans="1:133">
      <c r="A10" s="12"/>
      <c r="B10" s="42">
        <v>515</v>
      </c>
      <c r="C10" s="19" t="s">
        <v>23</v>
      </c>
      <c r="D10" s="43">
        <v>323562</v>
      </c>
      <c r="E10" s="43">
        <v>0</v>
      </c>
      <c r="F10" s="43">
        <v>0</v>
      </c>
      <c r="G10" s="43">
        <v>0</v>
      </c>
      <c r="H10" s="43">
        <v>0</v>
      </c>
      <c r="I10" s="43">
        <v>5068</v>
      </c>
      <c r="J10" s="43">
        <v>0</v>
      </c>
      <c r="K10" s="43">
        <v>0</v>
      </c>
      <c r="L10" s="43">
        <v>0</v>
      </c>
      <c r="M10" s="43">
        <v>66660</v>
      </c>
      <c r="N10" s="43">
        <f t="shared" si="2"/>
        <v>395290</v>
      </c>
      <c r="O10" s="44">
        <f t="shared" si="1"/>
        <v>21.787466240423303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8007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8007</v>
      </c>
      <c r="O11" s="44">
        <f t="shared" si="1"/>
        <v>0.44132723364382959</v>
      </c>
      <c r="P11" s="9"/>
    </row>
    <row r="12" spans="1:133">
      <c r="A12" s="12"/>
      <c r="B12" s="42">
        <v>519</v>
      </c>
      <c r="C12" s="19" t="s">
        <v>64</v>
      </c>
      <c r="D12" s="43">
        <v>831720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831720</v>
      </c>
      <c r="O12" s="44">
        <f t="shared" si="1"/>
        <v>45.842473681309599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7165969</v>
      </c>
      <c r="E13" s="29">
        <f t="shared" si="3"/>
        <v>4406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1" si="4">SUM(D13:M13)</f>
        <v>7170375</v>
      </c>
      <c r="O13" s="41">
        <f t="shared" si="1"/>
        <v>395.2144077605688</v>
      </c>
      <c r="P13" s="10"/>
    </row>
    <row r="14" spans="1:133">
      <c r="A14" s="12"/>
      <c r="B14" s="42">
        <v>521</v>
      </c>
      <c r="C14" s="19" t="s">
        <v>28</v>
      </c>
      <c r="D14" s="43">
        <v>6668246</v>
      </c>
      <c r="E14" s="43">
        <v>4406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6672652</v>
      </c>
      <c r="O14" s="44">
        <f t="shared" si="1"/>
        <v>367.7810725899796</v>
      </c>
      <c r="P14" s="9"/>
    </row>
    <row r="15" spans="1:133">
      <c r="A15" s="12"/>
      <c r="B15" s="42">
        <v>524</v>
      </c>
      <c r="C15" s="19" t="s">
        <v>45</v>
      </c>
      <c r="D15" s="43">
        <v>413073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413073</v>
      </c>
      <c r="O15" s="44">
        <f t="shared" si="1"/>
        <v>22.767623876977346</v>
      </c>
      <c r="P15" s="9"/>
    </row>
    <row r="16" spans="1:133">
      <c r="A16" s="12"/>
      <c r="B16" s="42">
        <v>525</v>
      </c>
      <c r="C16" s="19" t="s">
        <v>65</v>
      </c>
      <c r="D16" s="43">
        <v>84650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84650</v>
      </c>
      <c r="O16" s="44">
        <f t="shared" si="1"/>
        <v>4.665711293611861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127977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8450741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8578718</v>
      </c>
      <c r="O17" s="41">
        <f t="shared" si="1"/>
        <v>472.83900126770658</v>
      </c>
      <c r="P17" s="10"/>
    </row>
    <row r="18" spans="1:119">
      <c r="A18" s="12"/>
      <c r="B18" s="42">
        <v>533</v>
      </c>
      <c r="C18" s="19" t="s">
        <v>79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3215522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3215522</v>
      </c>
      <c r="O18" s="44">
        <f t="shared" si="1"/>
        <v>177.23210053464146</v>
      </c>
      <c r="P18" s="9"/>
    </row>
    <row r="19" spans="1:119">
      <c r="A19" s="12"/>
      <c r="B19" s="42">
        <v>534</v>
      </c>
      <c r="C19" s="19" t="s">
        <v>66</v>
      </c>
      <c r="D19" s="43">
        <v>127977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>SUM(D19:M19)</f>
        <v>127977</v>
      </c>
      <c r="O19" s="44">
        <f t="shared" si="1"/>
        <v>7.0537948520090392</v>
      </c>
      <c r="P19" s="9"/>
    </row>
    <row r="20" spans="1:119">
      <c r="A20" s="12"/>
      <c r="B20" s="42">
        <v>535</v>
      </c>
      <c r="C20" s="19" t="s">
        <v>53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3839865</v>
      </c>
      <c r="J20" s="43">
        <v>0</v>
      </c>
      <c r="K20" s="43">
        <v>0</v>
      </c>
      <c r="L20" s="43">
        <v>0</v>
      </c>
      <c r="M20" s="43">
        <v>0</v>
      </c>
      <c r="N20" s="43">
        <f>SUM(D20:M20)</f>
        <v>3839865</v>
      </c>
      <c r="O20" s="44">
        <f t="shared" si="1"/>
        <v>211.64443587058369</v>
      </c>
      <c r="P20" s="9"/>
    </row>
    <row r="21" spans="1:119">
      <c r="A21" s="12"/>
      <c r="B21" s="42">
        <v>538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1395354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1395354</v>
      </c>
      <c r="O21" s="44">
        <f t="shared" si="1"/>
        <v>76.908670010472363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1821004</v>
      </c>
      <c r="E22" s="29">
        <f t="shared" si="6"/>
        <v>998090</v>
      </c>
      <c r="F22" s="29">
        <f t="shared" si="6"/>
        <v>0</v>
      </c>
      <c r="G22" s="29">
        <f t="shared" si="6"/>
        <v>57070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ref="N22:N30" si="7">SUM(D22:M22)</f>
        <v>2876164</v>
      </c>
      <c r="O22" s="41">
        <f t="shared" si="1"/>
        <v>158.52747616160502</v>
      </c>
      <c r="P22" s="10"/>
    </row>
    <row r="23" spans="1:119">
      <c r="A23" s="12"/>
      <c r="B23" s="42">
        <v>541</v>
      </c>
      <c r="C23" s="19" t="s">
        <v>69</v>
      </c>
      <c r="D23" s="43">
        <v>1821004</v>
      </c>
      <c r="E23" s="43">
        <v>998090</v>
      </c>
      <c r="F23" s="43">
        <v>0</v>
      </c>
      <c r="G23" s="43">
        <v>57070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2876164</v>
      </c>
      <c r="O23" s="44">
        <f t="shared" si="1"/>
        <v>158.52747616160502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3758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7"/>
        <v>3758</v>
      </c>
      <c r="O24" s="41">
        <f t="shared" si="1"/>
        <v>0.20713222730529682</v>
      </c>
      <c r="P24" s="10"/>
    </row>
    <row r="25" spans="1:119">
      <c r="A25" s="12"/>
      <c r="B25" s="42">
        <v>563</v>
      </c>
      <c r="C25" s="19" t="s">
        <v>80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3758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3758</v>
      </c>
      <c r="O25" s="44">
        <f t="shared" si="1"/>
        <v>0.20713222730529682</v>
      </c>
      <c r="P25" s="9"/>
    </row>
    <row r="26" spans="1:119" ht="15.75">
      <c r="A26" s="26" t="s">
        <v>37</v>
      </c>
      <c r="B26" s="27"/>
      <c r="C26" s="28"/>
      <c r="D26" s="29">
        <f t="shared" ref="D26:M26" si="9">SUM(D27:D27)</f>
        <v>543626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7"/>
        <v>543626</v>
      </c>
      <c r="O26" s="41">
        <f t="shared" si="1"/>
        <v>29.963401862977456</v>
      </c>
      <c r="P26" s="9"/>
    </row>
    <row r="27" spans="1:119">
      <c r="A27" s="12"/>
      <c r="B27" s="42">
        <v>572</v>
      </c>
      <c r="C27" s="19" t="s">
        <v>72</v>
      </c>
      <c r="D27" s="43">
        <v>543626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543626</v>
      </c>
      <c r="O27" s="44">
        <f t="shared" si="1"/>
        <v>29.963401862977456</v>
      </c>
      <c r="P27" s="9"/>
    </row>
    <row r="28" spans="1:119" ht="15.75">
      <c r="A28" s="26" t="s">
        <v>73</v>
      </c>
      <c r="B28" s="27"/>
      <c r="C28" s="28"/>
      <c r="D28" s="29">
        <f t="shared" ref="D28:M28" si="10">SUM(D29:D29)</f>
        <v>0</v>
      </c>
      <c r="E28" s="29">
        <f t="shared" si="10"/>
        <v>0</v>
      </c>
      <c r="F28" s="29">
        <f t="shared" si="10"/>
        <v>978660</v>
      </c>
      <c r="G28" s="29">
        <f t="shared" si="10"/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7"/>
        <v>978660</v>
      </c>
      <c r="O28" s="41">
        <f t="shared" si="1"/>
        <v>53.941465027834425</v>
      </c>
      <c r="P28" s="9"/>
    </row>
    <row r="29" spans="1:119" ht="15.75" thickBot="1">
      <c r="A29" s="12"/>
      <c r="B29" s="42">
        <v>581</v>
      </c>
      <c r="C29" s="19" t="s">
        <v>74</v>
      </c>
      <c r="D29" s="43">
        <v>0</v>
      </c>
      <c r="E29" s="43">
        <v>0</v>
      </c>
      <c r="F29" s="43">
        <v>978660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978660</v>
      </c>
      <c r="O29" s="44">
        <f t="shared" si="1"/>
        <v>53.941465027834425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1">SUM(D5,D13,D17,D22,D24,D26,D28)</f>
        <v>13693227</v>
      </c>
      <c r="E30" s="14">
        <f t="shared" si="11"/>
        <v>1002496</v>
      </c>
      <c r="F30" s="14">
        <f t="shared" si="11"/>
        <v>2196837</v>
      </c>
      <c r="G30" s="14">
        <f t="shared" si="11"/>
        <v>57070</v>
      </c>
      <c r="H30" s="14">
        <f t="shared" si="11"/>
        <v>0</v>
      </c>
      <c r="I30" s="14">
        <f t="shared" si="11"/>
        <v>16607730</v>
      </c>
      <c r="J30" s="14">
        <f t="shared" si="11"/>
        <v>0</v>
      </c>
      <c r="K30" s="14">
        <f t="shared" si="11"/>
        <v>0</v>
      </c>
      <c r="L30" s="14">
        <f t="shared" si="11"/>
        <v>0</v>
      </c>
      <c r="M30" s="14">
        <f t="shared" si="11"/>
        <v>66660</v>
      </c>
      <c r="N30" s="14">
        <f t="shared" si="7"/>
        <v>33624020</v>
      </c>
      <c r="O30" s="35">
        <f t="shared" si="1"/>
        <v>1853.2778482059196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95</v>
      </c>
      <c r="M32" s="93"/>
      <c r="N32" s="93"/>
      <c r="O32" s="39">
        <v>18143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6512377</v>
      </c>
      <c r="E5" s="24">
        <f t="shared" si="0"/>
        <v>0</v>
      </c>
      <c r="F5" s="24">
        <f t="shared" si="0"/>
        <v>1210892</v>
      </c>
      <c r="G5" s="24">
        <f t="shared" si="0"/>
        <v>0</v>
      </c>
      <c r="H5" s="24">
        <f t="shared" si="0"/>
        <v>0</v>
      </c>
      <c r="I5" s="24">
        <f t="shared" si="0"/>
        <v>2832451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10555720</v>
      </c>
      <c r="O5" s="30">
        <f t="shared" ref="O5:O26" si="2">(N5/O$28)</f>
        <v>585.87556196925129</v>
      </c>
      <c r="P5" s="6"/>
    </row>
    <row r="6" spans="1:133">
      <c r="A6" s="12"/>
      <c r="B6" s="42">
        <v>511</v>
      </c>
      <c r="C6" s="19" t="s">
        <v>19</v>
      </c>
      <c r="D6" s="43">
        <v>428182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428182</v>
      </c>
      <c r="O6" s="44">
        <f t="shared" si="2"/>
        <v>23.765443747571737</v>
      </c>
      <c r="P6" s="9"/>
    </row>
    <row r="7" spans="1:133">
      <c r="A7" s="12"/>
      <c r="B7" s="42">
        <v>512</v>
      </c>
      <c r="C7" s="19" t="s">
        <v>20</v>
      </c>
      <c r="D7" s="43">
        <v>658206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658206</v>
      </c>
      <c r="O7" s="44">
        <f t="shared" si="2"/>
        <v>36.532497086085364</v>
      </c>
      <c r="P7" s="9"/>
    </row>
    <row r="8" spans="1:133">
      <c r="A8" s="12"/>
      <c r="B8" s="42">
        <v>513</v>
      </c>
      <c r="C8" s="19" t="s">
        <v>21</v>
      </c>
      <c r="D8" s="43">
        <v>905063</v>
      </c>
      <c r="E8" s="43">
        <v>0</v>
      </c>
      <c r="F8" s="43">
        <v>1210892</v>
      </c>
      <c r="G8" s="43">
        <v>0</v>
      </c>
      <c r="H8" s="43">
        <v>0</v>
      </c>
      <c r="I8" s="43">
        <v>2832451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4948406</v>
      </c>
      <c r="O8" s="44">
        <f t="shared" si="2"/>
        <v>274.6520508408725</v>
      </c>
      <c r="P8" s="9"/>
    </row>
    <row r="9" spans="1:133">
      <c r="A9" s="12"/>
      <c r="B9" s="42">
        <v>514</v>
      </c>
      <c r="C9" s="19" t="s">
        <v>22</v>
      </c>
      <c r="D9" s="43">
        <v>677138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677138</v>
      </c>
      <c r="O9" s="44">
        <f t="shared" si="2"/>
        <v>37.583282455458736</v>
      </c>
      <c r="P9" s="9"/>
    </row>
    <row r="10" spans="1:133">
      <c r="A10" s="12"/>
      <c r="B10" s="42">
        <v>519</v>
      </c>
      <c r="C10" s="19" t="s">
        <v>64</v>
      </c>
      <c r="D10" s="43">
        <v>3843788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3843788</v>
      </c>
      <c r="O10" s="44">
        <f t="shared" si="2"/>
        <v>213.34228783926292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SUM(D12:D12)</f>
        <v>5472462</v>
      </c>
      <c r="E11" s="29">
        <f t="shared" si="3"/>
        <v>8667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5481129</v>
      </c>
      <c r="O11" s="41">
        <f t="shared" si="2"/>
        <v>304.21984792140756</v>
      </c>
      <c r="P11" s="10"/>
    </row>
    <row r="12" spans="1:133">
      <c r="A12" s="12"/>
      <c r="B12" s="42">
        <v>521</v>
      </c>
      <c r="C12" s="19" t="s">
        <v>28</v>
      </c>
      <c r="D12" s="43">
        <v>5472462</v>
      </c>
      <c r="E12" s="43">
        <v>8667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5481129</v>
      </c>
      <c r="O12" s="44">
        <f t="shared" si="2"/>
        <v>304.21984792140756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SUM(D14:D18)</f>
        <v>0</v>
      </c>
      <c r="E13" s="29">
        <f t="shared" si="4"/>
        <v>0</v>
      </c>
      <c r="F13" s="29">
        <f t="shared" si="4"/>
        <v>0</v>
      </c>
      <c r="G13" s="29">
        <f t="shared" si="4"/>
        <v>278799</v>
      </c>
      <c r="H13" s="29">
        <f t="shared" si="4"/>
        <v>0</v>
      </c>
      <c r="I13" s="29">
        <f t="shared" si="4"/>
        <v>7026780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7305579</v>
      </c>
      <c r="O13" s="41">
        <f t="shared" si="2"/>
        <v>405.48254426375092</v>
      </c>
      <c r="P13" s="10"/>
    </row>
    <row r="14" spans="1:133">
      <c r="A14" s="12"/>
      <c r="B14" s="42">
        <v>534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-4107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-4107</v>
      </c>
      <c r="O14" s="44">
        <f t="shared" si="2"/>
        <v>-0.2279513792529278</v>
      </c>
      <c r="P14" s="9"/>
    </row>
    <row r="15" spans="1:133">
      <c r="A15" s="12"/>
      <c r="B15" s="42">
        <v>535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2729124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2729124</v>
      </c>
      <c r="O15" s="44">
        <f t="shared" si="2"/>
        <v>151.47494033412889</v>
      </c>
      <c r="P15" s="9"/>
    </row>
    <row r="16" spans="1:133">
      <c r="A16" s="12"/>
      <c r="B16" s="42">
        <v>536</v>
      </c>
      <c r="C16" s="19" t="s">
        <v>67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4108224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4108224</v>
      </c>
      <c r="O16" s="44">
        <f t="shared" si="2"/>
        <v>228.01931509130267</v>
      </c>
      <c r="P16" s="9"/>
    </row>
    <row r="17" spans="1:119">
      <c r="A17" s="12"/>
      <c r="B17" s="42">
        <v>538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119328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119328</v>
      </c>
      <c r="O17" s="44">
        <f t="shared" si="2"/>
        <v>6.6230782039185216</v>
      </c>
      <c r="P17" s="9"/>
    </row>
    <row r="18" spans="1:119">
      <c r="A18" s="12"/>
      <c r="B18" s="42">
        <v>539</v>
      </c>
      <c r="C18" s="19" t="s">
        <v>90</v>
      </c>
      <c r="D18" s="43">
        <v>0</v>
      </c>
      <c r="E18" s="43">
        <v>0</v>
      </c>
      <c r="F18" s="43">
        <v>0</v>
      </c>
      <c r="G18" s="43">
        <v>278799</v>
      </c>
      <c r="H18" s="43">
        <v>0</v>
      </c>
      <c r="I18" s="43">
        <v>74211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353010</v>
      </c>
      <c r="O18" s="44">
        <f t="shared" si="2"/>
        <v>19.593162013653771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615052</v>
      </c>
      <c r="E19" s="29">
        <f t="shared" si="5"/>
        <v>193868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808920</v>
      </c>
      <c r="O19" s="41">
        <f t="shared" si="2"/>
        <v>44.897596714214352</v>
      </c>
      <c r="P19" s="10"/>
    </row>
    <row r="20" spans="1:119">
      <c r="A20" s="12"/>
      <c r="B20" s="42">
        <v>541</v>
      </c>
      <c r="C20" s="19" t="s">
        <v>69</v>
      </c>
      <c r="D20" s="43">
        <v>615052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615052</v>
      </c>
      <c r="O20" s="44">
        <f t="shared" si="2"/>
        <v>34.137314758283843</v>
      </c>
      <c r="P20" s="9"/>
    </row>
    <row r="21" spans="1:119">
      <c r="A21" s="12"/>
      <c r="B21" s="42">
        <v>544</v>
      </c>
      <c r="C21" s="19" t="s">
        <v>71</v>
      </c>
      <c r="D21" s="43">
        <v>0</v>
      </c>
      <c r="E21" s="43">
        <v>193868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193868</v>
      </c>
      <c r="O21" s="44">
        <f t="shared" si="2"/>
        <v>10.760281955930511</v>
      </c>
      <c r="P21" s="9"/>
    </row>
    <row r="22" spans="1:119" ht="15.75">
      <c r="A22" s="26" t="s">
        <v>91</v>
      </c>
      <c r="B22" s="27"/>
      <c r="C22" s="28"/>
      <c r="D22" s="29">
        <f t="shared" ref="D22:M22" si="6">SUM(D23:D23)</f>
        <v>0</v>
      </c>
      <c r="E22" s="29">
        <f t="shared" si="6"/>
        <v>125166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125166</v>
      </c>
      <c r="O22" s="41">
        <f t="shared" si="2"/>
        <v>6.9471055114613973</v>
      </c>
      <c r="P22" s="10"/>
    </row>
    <row r="23" spans="1:119">
      <c r="A23" s="90"/>
      <c r="B23" s="91">
        <v>559</v>
      </c>
      <c r="C23" s="92" t="s">
        <v>92</v>
      </c>
      <c r="D23" s="43">
        <v>0</v>
      </c>
      <c r="E23" s="43">
        <v>125166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125166</v>
      </c>
      <c r="O23" s="44">
        <f t="shared" si="2"/>
        <v>6.9471055114613973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537769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537769</v>
      </c>
      <c r="O24" s="41">
        <f t="shared" si="2"/>
        <v>29.8478659044236</v>
      </c>
      <c r="P24" s="9"/>
    </row>
    <row r="25" spans="1:119" ht="15.75" thickBot="1">
      <c r="A25" s="12"/>
      <c r="B25" s="42">
        <v>572</v>
      </c>
      <c r="C25" s="19" t="s">
        <v>72</v>
      </c>
      <c r="D25" s="43">
        <v>537769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537769</v>
      </c>
      <c r="O25" s="44">
        <f t="shared" si="2"/>
        <v>29.8478659044236</v>
      </c>
      <c r="P25" s="9"/>
    </row>
    <row r="26" spans="1:119" ht="16.5" thickBot="1">
      <c r="A26" s="13" t="s">
        <v>10</v>
      </c>
      <c r="B26" s="21"/>
      <c r="C26" s="20"/>
      <c r="D26" s="14">
        <f>SUM(D5,D11,D13,D19,D22,D24)</f>
        <v>13137660</v>
      </c>
      <c r="E26" s="14">
        <f t="shared" ref="E26:M26" si="8">SUM(E5,E11,E13,E19,E22,E24)</f>
        <v>327701</v>
      </c>
      <c r="F26" s="14">
        <f t="shared" si="8"/>
        <v>1210892</v>
      </c>
      <c r="G26" s="14">
        <f t="shared" si="8"/>
        <v>278799</v>
      </c>
      <c r="H26" s="14">
        <f t="shared" si="8"/>
        <v>0</v>
      </c>
      <c r="I26" s="14">
        <f t="shared" si="8"/>
        <v>9859231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24814283</v>
      </c>
      <c r="O26" s="35">
        <f t="shared" si="2"/>
        <v>1377.2705222845091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93</v>
      </c>
      <c r="M28" s="93"/>
      <c r="N28" s="93"/>
      <c r="O28" s="39">
        <v>18017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4416897</v>
      </c>
      <c r="E5" s="24">
        <f t="shared" si="0"/>
        <v>255</v>
      </c>
      <c r="F5" s="24">
        <f t="shared" si="0"/>
        <v>1159605</v>
      </c>
      <c r="G5" s="24">
        <f t="shared" si="0"/>
        <v>0</v>
      </c>
      <c r="H5" s="24">
        <f t="shared" si="0"/>
        <v>0</v>
      </c>
      <c r="I5" s="24">
        <f t="shared" si="0"/>
        <v>2154660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7731417</v>
      </c>
      <c r="O5" s="30">
        <f t="shared" ref="O5:O31" si="2">(N5/O$33)</f>
        <v>435.69551986475062</v>
      </c>
      <c r="P5" s="6"/>
    </row>
    <row r="6" spans="1:133">
      <c r="A6" s="12"/>
      <c r="B6" s="42">
        <v>511</v>
      </c>
      <c r="C6" s="19" t="s">
        <v>19</v>
      </c>
      <c r="D6" s="43">
        <v>85924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85924</v>
      </c>
      <c r="O6" s="44">
        <f t="shared" si="2"/>
        <v>4.8421527190757958</v>
      </c>
      <c r="P6" s="9"/>
    </row>
    <row r="7" spans="1:133">
      <c r="A7" s="12"/>
      <c r="B7" s="42">
        <v>512</v>
      </c>
      <c r="C7" s="19" t="s">
        <v>20</v>
      </c>
      <c r="D7" s="43">
        <v>905780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905780</v>
      </c>
      <c r="O7" s="44">
        <f t="shared" si="2"/>
        <v>51.044237813468584</v>
      </c>
      <c r="P7" s="9"/>
    </row>
    <row r="8" spans="1:133">
      <c r="A8" s="12"/>
      <c r="B8" s="42">
        <v>513</v>
      </c>
      <c r="C8" s="19" t="s">
        <v>21</v>
      </c>
      <c r="D8" s="43">
        <v>1022386</v>
      </c>
      <c r="E8" s="43">
        <v>0</v>
      </c>
      <c r="F8" s="43">
        <v>1159605</v>
      </c>
      <c r="G8" s="43">
        <v>0</v>
      </c>
      <c r="H8" s="43">
        <v>0</v>
      </c>
      <c r="I8" s="43">
        <v>2154660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4336651</v>
      </c>
      <c r="O8" s="44">
        <f t="shared" si="2"/>
        <v>244.38720766413073</v>
      </c>
      <c r="P8" s="9"/>
    </row>
    <row r="9" spans="1:133">
      <c r="A9" s="12"/>
      <c r="B9" s="42">
        <v>514</v>
      </c>
      <c r="C9" s="19" t="s">
        <v>22</v>
      </c>
      <c r="D9" s="43">
        <v>531779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531779</v>
      </c>
      <c r="O9" s="44">
        <f t="shared" si="2"/>
        <v>29.967821921668076</v>
      </c>
      <c r="P9" s="9"/>
    </row>
    <row r="10" spans="1:133">
      <c r="A10" s="12"/>
      <c r="B10" s="42">
        <v>515</v>
      </c>
      <c r="C10" s="19" t="s">
        <v>23</v>
      </c>
      <c r="D10" s="43">
        <v>201945</v>
      </c>
      <c r="E10" s="43">
        <v>255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202200</v>
      </c>
      <c r="O10" s="44">
        <f t="shared" si="2"/>
        <v>11.394759087066779</v>
      </c>
      <c r="P10" s="9"/>
    </row>
    <row r="11" spans="1:133">
      <c r="A11" s="12"/>
      <c r="B11" s="42">
        <v>519</v>
      </c>
      <c r="C11" s="19" t="s">
        <v>64</v>
      </c>
      <c r="D11" s="43">
        <v>1669083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1669083</v>
      </c>
      <c r="O11" s="44">
        <f t="shared" si="2"/>
        <v>94.059340659340663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SUM(D13:D15)</f>
        <v>5716146</v>
      </c>
      <c r="E12" s="29">
        <f t="shared" si="3"/>
        <v>586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5716732</v>
      </c>
      <c r="O12" s="41">
        <f t="shared" si="2"/>
        <v>322.16015779092703</v>
      </c>
      <c r="P12" s="10"/>
    </row>
    <row r="13" spans="1:133">
      <c r="A13" s="12"/>
      <c r="B13" s="42">
        <v>521</v>
      </c>
      <c r="C13" s="19" t="s">
        <v>28</v>
      </c>
      <c r="D13" s="43">
        <v>5146572</v>
      </c>
      <c r="E13" s="43">
        <v>586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5147158</v>
      </c>
      <c r="O13" s="44">
        <f t="shared" si="2"/>
        <v>290.0624401239786</v>
      </c>
      <c r="P13" s="9"/>
    </row>
    <row r="14" spans="1:133">
      <c r="A14" s="12"/>
      <c r="B14" s="42">
        <v>524</v>
      </c>
      <c r="C14" s="19" t="s">
        <v>45</v>
      </c>
      <c r="D14" s="43">
        <v>294134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294134</v>
      </c>
      <c r="O14" s="44">
        <f t="shared" si="2"/>
        <v>16.575598760214145</v>
      </c>
      <c r="P14" s="9"/>
    </row>
    <row r="15" spans="1:133">
      <c r="A15" s="12"/>
      <c r="B15" s="42">
        <v>525</v>
      </c>
      <c r="C15" s="19" t="s">
        <v>46</v>
      </c>
      <c r="D15" s="43">
        <v>275440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275440</v>
      </c>
      <c r="O15" s="44">
        <f t="shared" si="2"/>
        <v>15.522118906734292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2527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9721469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9723996</v>
      </c>
      <c r="O16" s="41">
        <f t="shared" si="2"/>
        <v>547.985122569738</v>
      </c>
      <c r="P16" s="10"/>
    </row>
    <row r="17" spans="1:119">
      <c r="A17" s="12"/>
      <c r="B17" s="42">
        <v>533</v>
      </c>
      <c r="C17" s="19" t="s">
        <v>79</v>
      </c>
      <c r="D17" s="43">
        <v>2527</v>
      </c>
      <c r="E17" s="43">
        <v>0</v>
      </c>
      <c r="F17" s="43">
        <v>0</v>
      </c>
      <c r="G17" s="43">
        <v>0</v>
      </c>
      <c r="H17" s="43">
        <v>0</v>
      </c>
      <c r="I17" s="43">
        <v>4282300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4284827</v>
      </c>
      <c r="O17" s="44">
        <f t="shared" si="2"/>
        <v>241.46672302056916</v>
      </c>
      <c r="P17" s="9"/>
    </row>
    <row r="18" spans="1:119">
      <c r="A18" s="12"/>
      <c r="B18" s="42">
        <v>534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1215121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1215121</v>
      </c>
      <c r="O18" s="44">
        <f t="shared" si="2"/>
        <v>68.476810369118056</v>
      </c>
      <c r="P18" s="9"/>
    </row>
    <row r="19" spans="1:119">
      <c r="A19" s="12"/>
      <c r="B19" s="42">
        <v>535</v>
      </c>
      <c r="C19" s="19" t="s">
        <v>53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3803648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3803648</v>
      </c>
      <c r="O19" s="44">
        <f t="shared" si="2"/>
        <v>214.35040856579317</v>
      </c>
      <c r="P19" s="9"/>
    </row>
    <row r="20" spans="1:119">
      <c r="A20" s="12"/>
      <c r="B20" s="42">
        <v>538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420400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420400</v>
      </c>
      <c r="O20" s="44">
        <f t="shared" si="2"/>
        <v>23.691180614257537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SUM(D22:D23)</f>
        <v>1455831</v>
      </c>
      <c r="E21" s="29">
        <f t="shared" si="5"/>
        <v>356972</v>
      </c>
      <c r="F21" s="29">
        <f t="shared" si="5"/>
        <v>0</v>
      </c>
      <c r="G21" s="29">
        <f t="shared" si="5"/>
        <v>171390</v>
      </c>
      <c r="H21" s="29">
        <f t="shared" si="5"/>
        <v>0</v>
      </c>
      <c r="I21" s="29">
        <f t="shared" si="5"/>
        <v>1474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1985667</v>
      </c>
      <c r="O21" s="41">
        <f t="shared" si="2"/>
        <v>111.90008453085376</v>
      </c>
      <c r="P21" s="10"/>
    </row>
    <row r="22" spans="1:119">
      <c r="A22" s="12"/>
      <c r="B22" s="42">
        <v>541</v>
      </c>
      <c r="C22" s="19" t="s">
        <v>69</v>
      </c>
      <c r="D22" s="43">
        <v>1455831</v>
      </c>
      <c r="E22" s="43">
        <v>356972</v>
      </c>
      <c r="F22" s="43">
        <v>0</v>
      </c>
      <c r="G22" s="43">
        <v>171390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1984193</v>
      </c>
      <c r="O22" s="44">
        <f t="shared" si="2"/>
        <v>111.81701887855733</v>
      </c>
      <c r="P22" s="9"/>
    </row>
    <row r="23" spans="1:119">
      <c r="A23" s="12"/>
      <c r="B23" s="42">
        <v>543</v>
      </c>
      <c r="C23" s="19" t="s">
        <v>70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1474</v>
      </c>
      <c r="O23" s="44">
        <f t="shared" si="2"/>
        <v>8.306565229642153E-2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SUM(D25:D25)</f>
        <v>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11395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11395</v>
      </c>
      <c r="O24" s="41">
        <f t="shared" si="2"/>
        <v>0.64215271907579596</v>
      </c>
      <c r="P24" s="10"/>
    </row>
    <row r="25" spans="1:119">
      <c r="A25" s="12"/>
      <c r="B25" s="42">
        <v>563</v>
      </c>
      <c r="C25" s="19" t="s">
        <v>80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11395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11395</v>
      </c>
      <c r="O25" s="44">
        <f t="shared" si="2"/>
        <v>0.64215271907579596</v>
      </c>
      <c r="P25" s="9"/>
    </row>
    <row r="26" spans="1:119" ht="15.75">
      <c r="A26" s="26" t="s">
        <v>37</v>
      </c>
      <c r="B26" s="27"/>
      <c r="C26" s="28"/>
      <c r="D26" s="29">
        <f t="shared" ref="D26:M26" si="7">SUM(D27:D28)</f>
        <v>537297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537297</v>
      </c>
      <c r="O26" s="41">
        <f t="shared" si="2"/>
        <v>30.278782755705834</v>
      </c>
      <c r="P26" s="9"/>
    </row>
    <row r="27" spans="1:119">
      <c r="A27" s="12"/>
      <c r="B27" s="42">
        <v>572</v>
      </c>
      <c r="C27" s="19" t="s">
        <v>72</v>
      </c>
      <c r="D27" s="43">
        <v>537295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537295</v>
      </c>
      <c r="O27" s="44">
        <f t="shared" si="2"/>
        <v>30.278670047900818</v>
      </c>
      <c r="P27" s="9"/>
    </row>
    <row r="28" spans="1:119">
      <c r="A28" s="12"/>
      <c r="B28" s="42">
        <v>579</v>
      </c>
      <c r="C28" s="19" t="s">
        <v>81</v>
      </c>
      <c r="D28" s="43">
        <v>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</v>
      </c>
      <c r="O28" s="44">
        <f t="shared" si="2"/>
        <v>1.1270780501549733E-4</v>
      </c>
      <c r="P28" s="9"/>
    </row>
    <row r="29" spans="1:119" ht="15.75">
      <c r="A29" s="26" t="s">
        <v>73</v>
      </c>
      <c r="B29" s="27"/>
      <c r="C29" s="28"/>
      <c r="D29" s="29">
        <f t="shared" ref="D29:M29" si="8">SUM(D30:D30)</f>
        <v>0</v>
      </c>
      <c r="E29" s="29">
        <f t="shared" si="8"/>
        <v>0</v>
      </c>
      <c r="F29" s="29">
        <f t="shared" si="8"/>
        <v>381243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381243</v>
      </c>
      <c r="O29" s="41">
        <f t="shared" si="2"/>
        <v>21.484530853761623</v>
      </c>
      <c r="P29" s="9"/>
    </row>
    <row r="30" spans="1:119" ht="15.75" thickBot="1">
      <c r="A30" s="12"/>
      <c r="B30" s="42">
        <v>581</v>
      </c>
      <c r="C30" s="19" t="s">
        <v>74</v>
      </c>
      <c r="D30" s="43">
        <v>0</v>
      </c>
      <c r="E30" s="43">
        <v>0</v>
      </c>
      <c r="F30" s="43">
        <v>381243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381243</v>
      </c>
      <c r="O30" s="44">
        <f t="shared" si="2"/>
        <v>21.484530853761623</v>
      </c>
      <c r="P30" s="9"/>
    </row>
    <row r="31" spans="1:119" ht="16.5" thickBot="1">
      <c r="A31" s="13" t="s">
        <v>10</v>
      </c>
      <c r="B31" s="21"/>
      <c r="C31" s="20"/>
      <c r="D31" s="14">
        <f>SUM(D5,D12,D16,D21,D24,D26,D29)</f>
        <v>12128698</v>
      </c>
      <c r="E31" s="14">
        <f t="shared" ref="E31:M31" si="9">SUM(E5,E12,E16,E21,E24,E26,E29)</f>
        <v>357813</v>
      </c>
      <c r="F31" s="14">
        <f t="shared" si="9"/>
        <v>1540848</v>
      </c>
      <c r="G31" s="14">
        <f t="shared" si="9"/>
        <v>171390</v>
      </c>
      <c r="H31" s="14">
        <f t="shared" si="9"/>
        <v>0</v>
      </c>
      <c r="I31" s="14">
        <f t="shared" si="9"/>
        <v>11888998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26087747</v>
      </c>
      <c r="O31" s="35">
        <f t="shared" si="2"/>
        <v>1470.1463510848125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88</v>
      </c>
      <c r="M33" s="93"/>
      <c r="N33" s="93"/>
      <c r="O33" s="39">
        <v>17745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64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27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97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240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45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98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99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100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29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101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102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79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53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67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241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68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90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33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69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103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70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71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104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84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91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242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105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243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106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92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35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244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245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80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246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247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36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37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107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72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85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39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248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108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81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73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74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109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55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249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250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251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252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253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111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112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93" t="s">
        <v>86</v>
      </c>
      <c r="M77" s="93"/>
      <c r="N77" s="93"/>
      <c r="O77" s="39">
        <v>17831</v>
      </c>
    </row>
    <row r="78" spans="1:1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6"/>
    </row>
    <row r="79" spans="1:119" ht="15.75" customHeight="1" thickBot="1">
      <c r="A79" s="97" t="s">
        <v>48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13829941</v>
      </c>
      <c r="E5" s="24">
        <f t="shared" si="0"/>
        <v>162285</v>
      </c>
      <c r="F5" s="24">
        <f t="shared" si="0"/>
        <v>637022</v>
      </c>
      <c r="G5" s="24">
        <f t="shared" si="0"/>
        <v>0</v>
      </c>
      <c r="H5" s="24">
        <f t="shared" si="0"/>
        <v>0</v>
      </c>
      <c r="I5" s="24">
        <f t="shared" si="0"/>
        <v>1811480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16440728</v>
      </c>
      <c r="O5" s="30">
        <f t="shared" ref="O5:O31" si="1">(N5/O$33)</f>
        <v>937.96942035600182</v>
      </c>
      <c r="P5" s="6"/>
    </row>
    <row r="6" spans="1:133">
      <c r="A6" s="12"/>
      <c r="B6" s="42">
        <v>511</v>
      </c>
      <c r="C6" s="19" t="s">
        <v>19</v>
      </c>
      <c r="D6" s="43">
        <v>193252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193252</v>
      </c>
      <c r="O6" s="44">
        <f t="shared" si="1"/>
        <v>11.025330899132816</v>
      </c>
      <c r="P6" s="9"/>
    </row>
    <row r="7" spans="1:133">
      <c r="A7" s="12"/>
      <c r="B7" s="42">
        <v>512</v>
      </c>
      <c r="C7" s="19" t="s">
        <v>20</v>
      </c>
      <c r="D7" s="43">
        <v>1575698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1575698</v>
      </c>
      <c r="O7" s="44">
        <f t="shared" si="1"/>
        <v>89.896052031036064</v>
      </c>
      <c r="P7" s="9"/>
    </row>
    <row r="8" spans="1:133">
      <c r="A8" s="12"/>
      <c r="B8" s="42">
        <v>513</v>
      </c>
      <c r="C8" s="19" t="s">
        <v>21</v>
      </c>
      <c r="D8" s="43">
        <v>9957476</v>
      </c>
      <c r="E8" s="43">
        <v>0</v>
      </c>
      <c r="F8" s="43">
        <v>637022</v>
      </c>
      <c r="G8" s="43">
        <v>0</v>
      </c>
      <c r="H8" s="43">
        <v>0</v>
      </c>
      <c r="I8" s="43">
        <v>1811480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12405978</v>
      </c>
      <c r="O8" s="44">
        <f t="shared" si="1"/>
        <v>707.78057964399818</v>
      </c>
      <c r="P8" s="9"/>
    </row>
    <row r="9" spans="1:133">
      <c r="A9" s="12"/>
      <c r="B9" s="42">
        <v>514</v>
      </c>
      <c r="C9" s="19" t="s">
        <v>22</v>
      </c>
      <c r="D9" s="43">
        <v>313356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313356</v>
      </c>
      <c r="O9" s="44">
        <f t="shared" si="1"/>
        <v>17.877453217708808</v>
      </c>
      <c r="P9" s="9"/>
    </row>
    <row r="10" spans="1:133">
      <c r="A10" s="12"/>
      <c r="B10" s="42">
        <v>515</v>
      </c>
      <c r="C10" s="19" t="s">
        <v>23</v>
      </c>
      <c r="D10" s="43">
        <v>467774</v>
      </c>
      <c r="E10" s="43">
        <v>162285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630059</v>
      </c>
      <c r="O10" s="44">
        <f t="shared" si="1"/>
        <v>35.945858055682336</v>
      </c>
      <c r="P10" s="9"/>
    </row>
    <row r="11" spans="1:133">
      <c r="A11" s="12"/>
      <c r="B11" s="42">
        <v>517</v>
      </c>
      <c r="C11" s="19" t="s">
        <v>25</v>
      </c>
      <c r="D11" s="43">
        <v>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</v>
      </c>
      <c r="O11" s="44">
        <f t="shared" si="1"/>
        <v>5.7051574623459607E-5</v>
      </c>
      <c r="P11" s="9"/>
    </row>
    <row r="12" spans="1:133">
      <c r="A12" s="12"/>
      <c r="B12" s="42">
        <v>519</v>
      </c>
      <c r="C12" s="19" t="s">
        <v>64</v>
      </c>
      <c r="D12" s="43">
        <v>1322384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1322384</v>
      </c>
      <c r="O12" s="44">
        <f t="shared" si="1"/>
        <v>75.444089456869008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6915472</v>
      </c>
      <c r="E13" s="29">
        <f t="shared" si="3"/>
        <v>52783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6968255</v>
      </c>
      <c r="O13" s="41">
        <f t="shared" si="1"/>
        <v>397.54992012779553</v>
      </c>
      <c r="P13" s="10"/>
    </row>
    <row r="14" spans="1:133">
      <c r="A14" s="12"/>
      <c r="B14" s="42">
        <v>521</v>
      </c>
      <c r="C14" s="19" t="s">
        <v>28</v>
      </c>
      <c r="D14" s="43">
        <v>6516879</v>
      </c>
      <c r="E14" s="43">
        <v>52783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6569662</v>
      </c>
      <c r="O14" s="44">
        <f t="shared" si="1"/>
        <v>374.80956184390692</v>
      </c>
      <c r="P14" s="9"/>
    </row>
    <row r="15" spans="1:133">
      <c r="A15" s="12"/>
      <c r="B15" s="42">
        <v>524</v>
      </c>
      <c r="C15" s="19" t="s">
        <v>45</v>
      </c>
      <c r="D15" s="43">
        <v>369514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369514</v>
      </c>
      <c r="O15" s="44">
        <f t="shared" si="1"/>
        <v>21.081355545413054</v>
      </c>
      <c r="P15" s="9"/>
    </row>
    <row r="16" spans="1:133">
      <c r="A16" s="12"/>
      <c r="B16" s="42">
        <v>529</v>
      </c>
      <c r="C16" s="19" t="s">
        <v>58</v>
      </c>
      <c r="D16" s="43">
        <v>29079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29079</v>
      </c>
      <c r="O16" s="44">
        <f t="shared" si="1"/>
        <v>1.6590027384755819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SUM(D18:D21)</f>
        <v>218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11452487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11452705</v>
      </c>
      <c r="O17" s="41">
        <f t="shared" si="1"/>
        <v>653.39485394796895</v>
      </c>
      <c r="P17" s="10"/>
    </row>
    <row r="18" spans="1:119">
      <c r="A18" s="12"/>
      <c r="B18" s="42">
        <v>533</v>
      </c>
      <c r="C18" s="19" t="s">
        <v>79</v>
      </c>
      <c r="D18" s="43">
        <v>218</v>
      </c>
      <c r="E18" s="43">
        <v>0</v>
      </c>
      <c r="F18" s="43">
        <v>0</v>
      </c>
      <c r="G18" s="43">
        <v>0</v>
      </c>
      <c r="H18" s="43">
        <v>0</v>
      </c>
      <c r="I18" s="43">
        <v>4702706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4702924</v>
      </c>
      <c r="O18" s="44">
        <f t="shared" si="1"/>
        <v>268.30921953445915</v>
      </c>
      <c r="P18" s="9"/>
    </row>
    <row r="19" spans="1:119">
      <c r="A19" s="12"/>
      <c r="B19" s="42">
        <v>534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1213512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1213512</v>
      </c>
      <c r="O19" s="44">
        <f t="shared" si="1"/>
        <v>69.232770424463709</v>
      </c>
      <c r="P19" s="9"/>
    </row>
    <row r="20" spans="1:119">
      <c r="A20" s="12"/>
      <c r="B20" s="42">
        <v>535</v>
      </c>
      <c r="C20" s="19" t="s">
        <v>53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4623309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4623309</v>
      </c>
      <c r="O20" s="44">
        <f t="shared" si="1"/>
        <v>263.76705842081242</v>
      </c>
      <c r="P20" s="9"/>
    </row>
    <row r="21" spans="1:119">
      <c r="A21" s="12"/>
      <c r="B21" s="42">
        <v>538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912960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912960</v>
      </c>
      <c r="O21" s="44">
        <f t="shared" si="1"/>
        <v>52.085805568233681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2147116</v>
      </c>
      <c r="E22" s="29">
        <f t="shared" si="6"/>
        <v>534196</v>
      </c>
      <c r="F22" s="29">
        <f t="shared" si="6"/>
        <v>0</v>
      </c>
      <c r="G22" s="29">
        <f t="shared" si="6"/>
        <v>317377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2998689</v>
      </c>
      <c r="O22" s="41">
        <f t="shared" si="1"/>
        <v>171.07992925604748</v>
      </c>
      <c r="P22" s="10"/>
    </row>
    <row r="23" spans="1:119">
      <c r="A23" s="12"/>
      <c r="B23" s="42">
        <v>541</v>
      </c>
      <c r="C23" s="19" t="s">
        <v>69</v>
      </c>
      <c r="D23" s="43">
        <v>2147116</v>
      </c>
      <c r="E23" s="43">
        <v>534196</v>
      </c>
      <c r="F23" s="43">
        <v>0</v>
      </c>
      <c r="G23" s="43">
        <v>317377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2998689</v>
      </c>
      <c r="O23" s="44">
        <f t="shared" si="1"/>
        <v>171.07992925604748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11400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11400</v>
      </c>
      <c r="O24" s="41">
        <f t="shared" si="1"/>
        <v>0.65038795070743949</v>
      </c>
      <c r="P24" s="10"/>
    </row>
    <row r="25" spans="1:119">
      <c r="A25" s="12"/>
      <c r="B25" s="42">
        <v>563</v>
      </c>
      <c r="C25" s="19" t="s">
        <v>80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11400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11400</v>
      </c>
      <c r="O25" s="44">
        <f t="shared" si="1"/>
        <v>0.65038795070743949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SUM(D27:D28)</f>
        <v>1346757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1346757</v>
      </c>
      <c r="O26" s="41">
        <f t="shared" si="1"/>
        <v>76.834607485166586</v>
      </c>
      <c r="P26" s="9"/>
    </row>
    <row r="27" spans="1:119">
      <c r="A27" s="12"/>
      <c r="B27" s="42">
        <v>572</v>
      </c>
      <c r="C27" s="19" t="s">
        <v>72</v>
      </c>
      <c r="D27" s="43">
        <v>1239780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1239780</v>
      </c>
      <c r="O27" s="44">
        <f t="shared" si="1"/>
        <v>70.731401186672755</v>
      </c>
      <c r="P27" s="9"/>
    </row>
    <row r="28" spans="1:119">
      <c r="A28" s="12"/>
      <c r="B28" s="42">
        <v>579</v>
      </c>
      <c r="C28" s="19" t="s">
        <v>81</v>
      </c>
      <c r="D28" s="43">
        <v>106977</v>
      </c>
      <c r="E28" s="43"/>
      <c r="F28" s="43"/>
      <c r="G28" s="43"/>
      <c r="H28" s="43"/>
      <c r="I28" s="43"/>
      <c r="J28" s="43"/>
      <c r="K28" s="43"/>
      <c r="L28" s="43"/>
      <c r="M28" s="43"/>
      <c r="N28" s="43">
        <f t="shared" si="4"/>
        <v>106977</v>
      </c>
      <c r="O28" s="44">
        <f t="shared" si="1"/>
        <v>6.1032062984938387</v>
      </c>
      <c r="P28" s="9"/>
    </row>
    <row r="29" spans="1:119" ht="15.75">
      <c r="A29" s="26" t="s">
        <v>73</v>
      </c>
      <c r="B29" s="27"/>
      <c r="C29" s="28"/>
      <c r="D29" s="29">
        <f t="shared" ref="D29:M29" si="9">SUM(D30:D30)</f>
        <v>392212</v>
      </c>
      <c r="E29" s="29">
        <f t="shared" si="9"/>
        <v>72123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97984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562319</v>
      </c>
      <c r="O29" s="41">
        <f t="shared" si="1"/>
        <v>32.081184390689181</v>
      </c>
      <c r="P29" s="9"/>
    </row>
    <row r="30" spans="1:119" ht="15.75" thickBot="1">
      <c r="A30" s="12"/>
      <c r="B30" s="42">
        <v>581</v>
      </c>
      <c r="C30" s="19" t="s">
        <v>74</v>
      </c>
      <c r="D30" s="43">
        <v>392212</v>
      </c>
      <c r="E30" s="43">
        <v>72123</v>
      </c>
      <c r="F30" s="43">
        <v>0</v>
      </c>
      <c r="G30" s="43">
        <v>0</v>
      </c>
      <c r="H30" s="43">
        <v>0</v>
      </c>
      <c r="I30" s="43">
        <v>97984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562319</v>
      </c>
      <c r="O30" s="44">
        <f t="shared" si="1"/>
        <v>32.081184390689181</v>
      </c>
      <c r="P30" s="9"/>
    </row>
    <row r="31" spans="1:119" ht="16.5" thickBot="1">
      <c r="A31" s="13" t="s">
        <v>10</v>
      </c>
      <c r="B31" s="21"/>
      <c r="C31" s="20"/>
      <c r="D31" s="14">
        <f>SUM(D5,D13,D17,D22,D24,D26,D29)</f>
        <v>24631716</v>
      </c>
      <c r="E31" s="14">
        <f t="shared" ref="E31:M31" si="10">SUM(E5,E13,E17,E22,E24,E26,E29)</f>
        <v>821387</v>
      </c>
      <c r="F31" s="14">
        <f t="shared" si="10"/>
        <v>637022</v>
      </c>
      <c r="G31" s="14">
        <f t="shared" si="10"/>
        <v>317377</v>
      </c>
      <c r="H31" s="14">
        <f t="shared" si="10"/>
        <v>0</v>
      </c>
      <c r="I31" s="14">
        <f t="shared" si="10"/>
        <v>13373351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39780853</v>
      </c>
      <c r="O31" s="35">
        <f t="shared" si="1"/>
        <v>2269.5603035143772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82</v>
      </c>
      <c r="M33" s="93"/>
      <c r="N33" s="93"/>
      <c r="O33" s="39">
        <v>17528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8410806</v>
      </c>
      <c r="E5" s="56">
        <f t="shared" si="0"/>
        <v>155348</v>
      </c>
      <c r="F5" s="56">
        <f t="shared" si="0"/>
        <v>664087</v>
      </c>
      <c r="G5" s="56">
        <f t="shared" si="0"/>
        <v>0</v>
      </c>
      <c r="H5" s="56">
        <f t="shared" si="0"/>
        <v>0</v>
      </c>
      <c r="I5" s="56">
        <f t="shared" si="0"/>
        <v>300703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9530944</v>
      </c>
      <c r="O5" s="58">
        <f t="shared" ref="O5:O32" si="1">(N5/O$34)</f>
        <v>564.86362828187043</v>
      </c>
      <c r="P5" s="59"/>
    </row>
    <row r="6" spans="1:133">
      <c r="A6" s="61"/>
      <c r="B6" s="62">
        <v>511</v>
      </c>
      <c r="C6" s="63" t="s">
        <v>19</v>
      </c>
      <c r="D6" s="64">
        <v>73177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73177</v>
      </c>
      <c r="O6" s="65">
        <f t="shared" si="1"/>
        <v>4.3369288211936228</v>
      </c>
      <c r="P6" s="66"/>
    </row>
    <row r="7" spans="1:133">
      <c r="A7" s="61"/>
      <c r="B7" s="62">
        <v>512</v>
      </c>
      <c r="C7" s="63" t="s">
        <v>20</v>
      </c>
      <c r="D7" s="64">
        <v>678736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678736</v>
      </c>
      <c r="O7" s="65">
        <f t="shared" si="1"/>
        <v>40.226160137497779</v>
      </c>
      <c r="P7" s="66"/>
    </row>
    <row r="8" spans="1:133">
      <c r="A8" s="61"/>
      <c r="B8" s="62">
        <v>513</v>
      </c>
      <c r="C8" s="63" t="s">
        <v>21</v>
      </c>
      <c r="D8" s="64">
        <v>2283099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2283099</v>
      </c>
      <c r="O8" s="65">
        <f t="shared" si="1"/>
        <v>135.3107923902092</v>
      </c>
      <c r="P8" s="66"/>
    </row>
    <row r="9" spans="1:133">
      <c r="A9" s="61"/>
      <c r="B9" s="62">
        <v>514</v>
      </c>
      <c r="C9" s="63" t="s">
        <v>22</v>
      </c>
      <c r="D9" s="64">
        <v>397162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397162</v>
      </c>
      <c r="O9" s="65">
        <f t="shared" si="1"/>
        <v>23.53831565222545</v>
      </c>
      <c r="P9" s="66"/>
    </row>
    <row r="10" spans="1:133">
      <c r="A10" s="61"/>
      <c r="B10" s="62">
        <v>515</v>
      </c>
      <c r="C10" s="63" t="s">
        <v>23</v>
      </c>
      <c r="D10" s="64">
        <v>490952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490952</v>
      </c>
      <c r="O10" s="65">
        <f t="shared" si="1"/>
        <v>29.096900373377586</v>
      </c>
      <c r="P10" s="66"/>
    </row>
    <row r="11" spans="1:133">
      <c r="A11" s="61"/>
      <c r="B11" s="62">
        <v>517</v>
      </c>
      <c r="C11" s="63" t="s">
        <v>25</v>
      </c>
      <c r="D11" s="64">
        <v>0</v>
      </c>
      <c r="E11" s="64">
        <v>0</v>
      </c>
      <c r="F11" s="64">
        <v>664087</v>
      </c>
      <c r="G11" s="64">
        <v>0</v>
      </c>
      <c r="H11" s="64">
        <v>0</v>
      </c>
      <c r="I11" s="64">
        <v>94354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758441</v>
      </c>
      <c r="O11" s="65">
        <f t="shared" si="1"/>
        <v>44.949979256800809</v>
      </c>
      <c r="P11" s="66"/>
    </row>
    <row r="12" spans="1:133">
      <c r="A12" s="61"/>
      <c r="B12" s="62">
        <v>518</v>
      </c>
      <c r="C12" s="63" t="s">
        <v>52</v>
      </c>
      <c r="D12" s="64">
        <v>953138</v>
      </c>
      <c r="E12" s="64">
        <v>20732</v>
      </c>
      <c r="F12" s="64">
        <v>0</v>
      </c>
      <c r="G12" s="64">
        <v>0</v>
      </c>
      <c r="H12" s="64">
        <v>0</v>
      </c>
      <c r="I12" s="64">
        <v>27165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1001035</v>
      </c>
      <c r="O12" s="65">
        <f t="shared" si="1"/>
        <v>59.327624014698038</v>
      </c>
      <c r="P12" s="66"/>
    </row>
    <row r="13" spans="1:133">
      <c r="A13" s="61"/>
      <c r="B13" s="62">
        <v>519</v>
      </c>
      <c r="C13" s="63" t="s">
        <v>64</v>
      </c>
      <c r="D13" s="64">
        <v>3534542</v>
      </c>
      <c r="E13" s="64">
        <v>134616</v>
      </c>
      <c r="F13" s="64">
        <v>0</v>
      </c>
      <c r="G13" s="64">
        <v>0</v>
      </c>
      <c r="H13" s="64">
        <v>0</v>
      </c>
      <c r="I13" s="64">
        <v>179184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3848342</v>
      </c>
      <c r="O13" s="65">
        <f t="shared" si="1"/>
        <v>228.07692763586795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SUM(D15:D17)</f>
        <v>6021253</v>
      </c>
      <c r="E14" s="70">
        <f t="shared" si="3"/>
        <v>66758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2" si="4">SUM(D14:M14)</f>
        <v>6088011</v>
      </c>
      <c r="O14" s="72">
        <f t="shared" si="1"/>
        <v>360.81378533752149</v>
      </c>
      <c r="P14" s="73"/>
    </row>
    <row r="15" spans="1:133">
      <c r="A15" s="61"/>
      <c r="B15" s="62">
        <v>521</v>
      </c>
      <c r="C15" s="63" t="s">
        <v>28</v>
      </c>
      <c r="D15" s="64">
        <v>5592293</v>
      </c>
      <c r="E15" s="64">
        <v>66758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5659051</v>
      </c>
      <c r="O15" s="65">
        <f t="shared" si="1"/>
        <v>335.39092040538139</v>
      </c>
      <c r="P15" s="66"/>
    </row>
    <row r="16" spans="1:133">
      <c r="A16" s="61"/>
      <c r="B16" s="62">
        <v>524</v>
      </c>
      <c r="C16" s="63" t="s">
        <v>45</v>
      </c>
      <c r="D16" s="64">
        <v>332969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332969</v>
      </c>
      <c r="O16" s="65">
        <f t="shared" si="1"/>
        <v>19.733835121199551</v>
      </c>
      <c r="P16" s="66"/>
    </row>
    <row r="17" spans="1:119">
      <c r="A17" s="61"/>
      <c r="B17" s="62">
        <v>525</v>
      </c>
      <c r="C17" s="63" t="s">
        <v>65</v>
      </c>
      <c r="D17" s="64">
        <v>95991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95991</v>
      </c>
      <c r="O17" s="65">
        <f t="shared" si="1"/>
        <v>5.6890298109405562</v>
      </c>
      <c r="P17" s="66"/>
    </row>
    <row r="18" spans="1:119" ht="15.75">
      <c r="A18" s="67" t="s">
        <v>29</v>
      </c>
      <c r="B18" s="68"/>
      <c r="C18" s="69"/>
      <c r="D18" s="70">
        <f t="shared" ref="D18:M18" si="5">SUM(D19:D22)</f>
        <v>0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11030686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11030686</v>
      </c>
      <c r="O18" s="72">
        <f t="shared" si="1"/>
        <v>653.74776269780125</v>
      </c>
      <c r="P18" s="73"/>
    </row>
    <row r="19" spans="1:119">
      <c r="A19" s="61"/>
      <c r="B19" s="62">
        <v>534</v>
      </c>
      <c r="C19" s="63" t="s">
        <v>66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1225943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1225943</v>
      </c>
      <c r="O19" s="65">
        <f t="shared" si="1"/>
        <v>72.657085284181832</v>
      </c>
      <c r="P19" s="66"/>
    </row>
    <row r="20" spans="1:119">
      <c r="A20" s="61"/>
      <c r="B20" s="62">
        <v>535</v>
      </c>
      <c r="C20" s="63" t="s">
        <v>53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4204889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4204889</v>
      </c>
      <c r="O20" s="65">
        <f t="shared" si="1"/>
        <v>249.20814318734071</v>
      </c>
      <c r="P20" s="66"/>
    </row>
    <row r="21" spans="1:119">
      <c r="A21" s="61"/>
      <c r="B21" s="62">
        <v>536</v>
      </c>
      <c r="C21" s="63" t="s">
        <v>67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4903567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4903567</v>
      </c>
      <c r="O21" s="65">
        <f t="shared" si="1"/>
        <v>290.61619154862797</v>
      </c>
      <c r="P21" s="66"/>
    </row>
    <row r="22" spans="1:119">
      <c r="A22" s="61"/>
      <c r="B22" s="62">
        <v>538</v>
      </c>
      <c r="C22" s="63" t="s">
        <v>68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696287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696287</v>
      </c>
      <c r="O22" s="65">
        <f t="shared" si="1"/>
        <v>41.266342677650684</v>
      </c>
      <c r="P22" s="66"/>
    </row>
    <row r="23" spans="1:119" ht="15.75">
      <c r="A23" s="67" t="s">
        <v>33</v>
      </c>
      <c r="B23" s="68"/>
      <c r="C23" s="69"/>
      <c r="D23" s="70">
        <f t="shared" ref="D23:M23" si="6">SUM(D24:D26)</f>
        <v>758701</v>
      </c>
      <c r="E23" s="70">
        <f t="shared" si="6"/>
        <v>843619</v>
      </c>
      <c r="F23" s="70">
        <f t="shared" si="6"/>
        <v>0</v>
      </c>
      <c r="G23" s="70">
        <f t="shared" si="6"/>
        <v>513361</v>
      </c>
      <c r="H23" s="70">
        <f t="shared" si="6"/>
        <v>0</v>
      </c>
      <c r="I23" s="70">
        <f t="shared" si="6"/>
        <v>1106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2116787</v>
      </c>
      <c r="O23" s="72">
        <f t="shared" si="1"/>
        <v>125.4540982634979</v>
      </c>
      <c r="P23" s="73"/>
    </row>
    <row r="24" spans="1:119">
      <c r="A24" s="61"/>
      <c r="B24" s="62">
        <v>541</v>
      </c>
      <c r="C24" s="63" t="s">
        <v>69</v>
      </c>
      <c r="D24" s="64">
        <v>610272</v>
      </c>
      <c r="E24" s="64">
        <v>380105</v>
      </c>
      <c r="F24" s="64">
        <v>0</v>
      </c>
      <c r="G24" s="64">
        <v>513361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1503738</v>
      </c>
      <c r="O24" s="65">
        <f t="shared" si="1"/>
        <v>89.1209624844426</v>
      </c>
      <c r="P24" s="66"/>
    </row>
    <row r="25" spans="1:119">
      <c r="A25" s="61"/>
      <c r="B25" s="62">
        <v>543</v>
      </c>
      <c r="C25" s="63" t="s">
        <v>70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1106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1106</v>
      </c>
      <c r="O25" s="65">
        <f t="shared" si="1"/>
        <v>6.5548509452972206E-2</v>
      </c>
      <c r="P25" s="66"/>
    </row>
    <row r="26" spans="1:119">
      <c r="A26" s="61"/>
      <c r="B26" s="62">
        <v>544</v>
      </c>
      <c r="C26" s="63" t="s">
        <v>71</v>
      </c>
      <c r="D26" s="64">
        <v>148429</v>
      </c>
      <c r="E26" s="64">
        <v>463514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611943</v>
      </c>
      <c r="O26" s="65">
        <f t="shared" si="1"/>
        <v>36.267587269602323</v>
      </c>
      <c r="P26" s="66"/>
    </row>
    <row r="27" spans="1:119" ht="15.75">
      <c r="A27" s="67" t="s">
        <v>37</v>
      </c>
      <c r="B27" s="68"/>
      <c r="C27" s="69"/>
      <c r="D27" s="70">
        <f t="shared" ref="D27:M27" si="7">SUM(D28:D29)</f>
        <v>1153081</v>
      </c>
      <c r="E27" s="70">
        <f t="shared" si="7"/>
        <v>0</v>
      </c>
      <c r="F27" s="70">
        <f t="shared" si="7"/>
        <v>0</v>
      </c>
      <c r="G27" s="70">
        <f t="shared" si="7"/>
        <v>1111772</v>
      </c>
      <c r="H27" s="70">
        <f t="shared" si="7"/>
        <v>0</v>
      </c>
      <c r="I27" s="70">
        <f t="shared" si="7"/>
        <v>0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4"/>
        <v>2264853</v>
      </c>
      <c r="O27" s="72">
        <f t="shared" si="1"/>
        <v>134.2294197830854</v>
      </c>
      <c r="P27" s="66"/>
    </row>
    <row r="28" spans="1:119">
      <c r="A28" s="61"/>
      <c r="B28" s="62">
        <v>572</v>
      </c>
      <c r="C28" s="63" t="s">
        <v>72</v>
      </c>
      <c r="D28" s="64">
        <v>1044600</v>
      </c>
      <c r="E28" s="64">
        <v>0</v>
      </c>
      <c r="F28" s="64">
        <v>0</v>
      </c>
      <c r="G28" s="64">
        <v>1111772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2156372</v>
      </c>
      <c r="O28" s="65">
        <f t="shared" si="1"/>
        <v>127.80015409233687</v>
      </c>
      <c r="P28" s="66"/>
    </row>
    <row r="29" spans="1:119">
      <c r="A29" s="61"/>
      <c r="B29" s="62">
        <v>574</v>
      </c>
      <c r="C29" s="63" t="s">
        <v>39</v>
      </c>
      <c r="D29" s="64">
        <v>108481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108481</v>
      </c>
      <c r="O29" s="65">
        <f t="shared" si="1"/>
        <v>6.429265690748533</v>
      </c>
      <c r="P29" s="66"/>
    </row>
    <row r="30" spans="1:119" ht="15.75">
      <c r="A30" s="67" t="s">
        <v>73</v>
      </c>
      <c r="B30" s="68"/>
      <c r="C30" s="69"/>
      <c r="D30" s="70">
        <f t="shared" ref="D30:M30" si="8">SUM(D31:D31)</f>
        <v>0</v>
      </c>
      <c r="E30" s="70">
        <f t="shared" si="8"/>
        <v>0</v>
      </c>
      <c r="F30" s="70">
        <f t="shared" si="8"/>
        <v>1057171</v>
      </c>
      <c r="G30" s="70">
        <f t="shared" si="8"/>
        <v>0</v>
      </c>
      <c r="H30" s="70">
        <f t="shared" si="8"/>
        <v>0</v>
      </c>
      <c r="I30" s="70">
        <f t="shared" si="8"/>
        <v>3267928</v>
      </c>
      <c r="J30" s="70">
        <f t="shared" si="8"/>
        <v>0</v>
      </c>
      <c r="K30" s="70">
        <f t="shared" si="8"/>
        <v>0</v>
      </c>
      <c r="L30" s="70">
        <f t="shared" si="8"/>
        <v>0</v>
      </c>
      <c r="M30" s="70">
        <f t="shared" si="8"/>
        <v>0</v>
      </c>
      <c r="N30" s="70">
        <f t="shared" si="4"/>
        <v>4325099</v>
      </c>
      <c r="O30" s="72">
        <f t="shared" si="1"/>
        <v>256.33254311622119</v>
      </c>
      <c r="P30" s="66"/>
    </row>
    <row r="31" spans="1:119" ht="15.75" thickBot="1">
      <c r="A31" s="61"/>
      <c r="B31" s="62">
        <v>581</v>
      </c>
      <c r="C31" s="63" t="s">
        <v>74</v>
      </c>
      <c r="D31" s="64">
        <v>0</v>
      </c>
      <c r="E31" s="64">
        <v>0</v>
      </c>
      <c r="F31" s="64">
        <v>1057171</v>
      </c>
      <c r="G31" s="64">
        <v>0</v>
      </c>
      <c r="H31" s="64">
        <v>0</v>
      </c>
      <c r="I31" s="64">
        <v>3267928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4325099</v>
      </c>
      <c r="O31" s="65">
        <f t="shared" si="1"/>
        <v>256.33254311622119</v>
      </c>
      <c r="P31" s="66"/>
    </row>
    <row r="32" spans="1:119" ht="16.5" thickBot="1">
      <c r="A32" s="74" t="s">
        <v>10</v>
      </c>
      <c r="B32" s="75"/>
      <c r="C32" s="76"/>
      <c r="D32" s="77">
        <f>SUM(D5,D14,D18,D23,D27,D30)</f>
        <v>16343841</v>
      </c>
      <c r="E32" s="77">
        <f t="shared" ref="E32:M32" si="9">SUM(E5,E14,E18,E23,E27,E30)</f>
        <v>1065725</v>
      </c>
      <c r="F32" s="77">
        <f t="shared" si="9"/>
        <v>1721258</v>
      </c>
      <c r="G32" s="77">
        <f t="shared" si="9"/>
        <v>1625133</v>
      </c>
      <c r="H32" s="77">
        <f t="shared" si="9"/>
        <v>0</v>
      </c>
      <c r="I32" s="77">
        <f t="shared" si="9"/>
        <v>14600423</v>
      </c>
      <c r="J32" s="77">
        <f t="shared" si="9"/>
        <v>0</v>
      </c>
      <c r="K32" s="77">
        <f t="shared" si="9"/>
        <v>0</v>
      </c>
      <c r="L32" s="77">
        <f t="shared" si="9"/>
        <v>0</v>
      </c>
      <c r="M32" s="77">
        <f t="shared" si="9"/>
        <v>0</v>
      </c>
      <c r="N32" s="77">
        <f t="shared" si="4"/>
        <v>35356380</v>
      </c>
      <c r="O32" s="78">
        <f t="shared" si="1"/>
        <v>2095.4412374799977</v>
      </c>
      <c r="P32" s="59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</row>
    <row r="33" spans="1:15">
      <c r="A33" s="81"/>
      <c r="B33" s="8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117" t="s">
        <v>75</v>
      </c>
      <c r="M34" s="117"/>
      <c r="N34" s="117"/>
      <c r="O34" s="88">
        <v>16873</v>
      </c>
    </row>
    <row r="35" spans="1: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  <row r="36" spans="1:15" ht="15.75" customHeight="1" thickBot="1">
      <c r="A36" s="121" t="s">
        <v>48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2024-03-14T17:19:22Z</cp:lastPrinted>
  <dcterms:created xsi:type="dcterms:W3CDTF">2000-08-31T21:26:31Z</dcterms:created>
  <dcterms:modified xsi:type="dcterms:W3CDTF">2024-03-14T17:19:33Z</dcterms:modified>
</cp:coreProperties>
</file>