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146" documentId="11_A76BE3813DBF0BA66BF3DE356E834C0DB2854B66" xr6:coauthVersionLast="47" xr6:coauthVersionMax="47" xr10:uidLastSave="{EE36B5F5-9A2E-444F-85BA-7B84C67684AD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'2008'!$A$1:$O$68</definedName>
    <definedName name="_xlnm.Print_Area" localSheetId="14">'2009'!$A$1:$O$68</definedName>
    <definedName name="_xlnm.Print_Area" localSheetId="13">'2010'!$A$1:$O$69</definedName>
    <definedName name="_xlnm.Print_Area" localSheetId="12">'2011'!$A$1:$O$66</definedName>
    <definedName name="_xlnm.Print_Area" localSheetId="11">'2012'!$A$1:$O$67</definedName>
    <definedName name="_xlnm.Print_Area" localSheetId="10">'2013'!$A$1:$O$70</definedName>
    <definedName name="_xlnm.Print_Area" localSheetId="9">'2014'!$A$1:$O$70</definedName>
    <definedName name="_xlnm.Print_Area" localSheetId="8">'2015'!$A$1:$O$74</definedName>
    <definedName name="_xlnm.Print_Area" localSheetId="7">'2016'!$A$1:$O$73</definedName>
    <definedName name="_xlnm.Print_Area" localSheetId="6">'2017'!$A$1:$O$71</definedName>
    <definedName name="_xlnm.Print_Area" localSheetId="5">'2018'!$A$1:$O$70</definedName>
    <definedName name="_xlnm.Print_Area" localSheetId="4">'2019'!$A$1:$O$69</definedName>
    <definedName name="_xlnm.Print_Area" localSheetId="3">'2020'!$A$1:$O$71</definedName>
    <definedName name="_xlnm.Print_Area" localSheetId="2">'2021'!$A$1:$P$75</definedName>
    <definedName name="_xlnm.Print_Area" localSheetId="1">'2022'!$A$1:$P$73</definedName>
    <definedName name="_xlnm.Print_Area" localSheetId="0">'2023'!$A$1:$P$73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8" i="48" l="1"/>
  <c r="P68" i="48" s="1"/>
  <c r="N67" i="48"/>
  <c r="M67" i="48"/>
  <c r="L67" i="48"/>
  <c r="K67" i="48"/>
  <c r="J67" i="48"/>
  <c r="I67" i="48"/>
  <c r="H67" i="48"/>
  <c r="G67" i="48"/>
  <c r="F67" i="48"/>
  <c r="E67" i="48"/>
  <c r="D67" i="48"/>
  <c r="O66" i="48"/>
  <c r="P66" i="48" s="1"/>
  <c r="O65" i="48"/>
  <c r="P65" i="48" s="1"/>
  <c r="O64" i="48"/>
  <c r="P64" i="48" s="1"/>
  <c r="O63" i="48"/>
  <c r="P63" i="48" s="1"/>
  <c r="O62" i="48"/>
  <c r="P62" i="48" s="1"/>
  <c r="O61" i="48"/>
  <c r="P61" i="48" s="1"/>
  <c r="O60" i="48"/>
  <c r="P60" i="48" s="1"/>
  <c r="O59" i="48"/>
  <c r="P59" i="48" s="1"/>
  <c r="O58" i="48"/>
  <c r="P58" i="48" s="1"/>
  <c r="N57" i="48"/>
  <c r="M57" i="48"/>
  <c r="L57" i="48"/>
  <c r="K57" i="48"/>
  <c r="J57" i="48"/>
  <c r="I57" i="48"/>
  <c r="H57" i="48"/>
  <c r="G57" i="48"/>
  <c r="F57" i="48"/>
  <c r="E57" i="48"/>
  <c r="D57" i="48"/>
  <c r="O56" i="48"/>
  <c r="P56" i="48" s="1"/>
  <c r="O55" i="48"/>
  <c r="P55" i="48" s="1"/>
  <c r="O54" i="48"/>
  <c r="P54" i="48" s="1"/>
  <c r="N53" i="48"/>
  <c r="M53" i="48"/>
  <c r="L53" i="48"/>
  <c r="K53" i="48"/>
  <c r="J53" i="48"/>
  <c r="I53" i="48"/>
  <c r="H53" i="48"/>
  <c r="G53" i="48"/>
  <c r="F53" i="48"/>
  <c r="E53" i="48"/>
  <c r="D53" i="48"/>
  <c r="O52" i="48"/>
  <c r="P52" i="48" s="1"/>
  <c r="O51" i="48"/>
  <c r="P51" i="48" s="1"/>
  <c r="O50" i="48"/>
  <c r="P50" i="48" s="1"/>
  <c r="O49" i="48"/>
  <c r="P49" i="48" s="1"/>
  <c r="O48" i="48"/>
  <c r="P48" i="48" s="1"/>
  <c r="O47" i="48"/>
  <c r="P47" i="48" s="1"/>
  <c r="O46" i="48"/>
  <c r="P46" i="48" s="1"/>
  <c r="O45" i="48"/>
  <c r="P45" i="48" s="1"/>
  <c r="O44" i="48"/>
  <c r="P44" i="48" s="1"/>
  <c r="O43" i="48"/>
  <c r="P43" i="48" s="1"/>
  <c r="N42" i="48"/>
  <c r="M42" i="48"/>
  <c r="L42" i="48"/>
  <c r="K42" i="48"/>
  <c r="J42" i="48"/>
  <c r="I42" i="48"/>
  <c r="H42" i="48"/>
  <c r="G42" i="48"/>
  <c r="F42" i="48"/>
  <c r="E42" i="48"/>
  <c r="D42" i="48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O30" i="48"/>
  <c r="P30" i="48" s="1"/>
  <c r="N29" i="48"/>
  <c r="M29" i="48"/>
  <c r="L29" i="48"/>
  <c r="K29" i="48"/>
  <c r="J29" i="48"/>
  <c r="I29" i="48"/>
  <c r="H29" i="48"/>
  <c r="G29" i="48"/>
  <c r="F29" i="48"/>
  <c r="E29" i="48"/>
  <c r="D29" i="48"/>
  <c r="O28" i="48"/>
  <c r="P28" i="48" s="1"/>
  <c r="O27" i="48"/>
  <c r="P27" i="48" s="1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68" i="47"/>
  <c r="P68" i="47" s="1"/>
  <c r="O67" i="47"/>
  <c r="P67" i="47" s="1"/>
  <c r="O66" i="47"/>
  <c r="P66" i="47" s="1"/>
  <c r="O65" i="47"/>
  <c r="P65" i="47" s="1"/>
  <c r="N64" i="47"/>
  <c r="M64" i="47"/>
  <c r="L64" i="47"/>
  <c r="K64" i="47"/>
  <c r="J64" i="47"/>
  <c r="I64" i="47"/>
  <c r="H64" i="47"/>
  <c r="G64" i="47"/>
  <c r="F64" i="47"/>
  <c r="E64" i="47"/>
  <c r="D64" i="47"/>
  <c r="O63" i="47"/>
  <c r="P63" i="47" s="1"/>
  <c r="O62" i="47"/>
  <c r="P62" i="47" s="1"/>
  <c r="O61" i="47"/>
  <c r="P61" i="47" s="1"/>
  <c r="O60" i="47"/>
  <c r="P60" i="47" s="1"/>
  <c r="O59" i="47"/>
  <c r="P59" i="47" s="1"/>
  <c r="O58" i="47"/>
  <c r="P58" i="47" s="1"/>
  <c r="O57" i="47"/>
  <c r="P57" i="47" s="1"/>
  <c r="O56" i="47"/>
  <c r="P56" i="47" s="1"/>
  <c r="N55" i="47"/>
  <c r="M55" i="47"/>
  <c r="L55" i="47"/>
  <c r="K55" i="47"/>
  <c r="J55" i="47"/>
  <c r="I55" i="47"/>
  <c r="H55" i="47"/>
  <c r="G55" i="47"/>
  <c r="F55" i="47"/>
  <c r="E55" i="47"/>
  <c r="D55" i="47"/>
  <c r="O54" i="47"/>
  <c r="P54" i="47" s="1"/>
  <c r="O53" i="47"/>
  <c r="P53" i="47" s="1"/>
  <c r="O52" i="47"/>
  <c r="P52" i="47" s="1"/>
  <c r="N51" i="47"/>
  <c r="M51" i="47"/>
  <c r="L51" i="47"/>
  <c r="K51" i="47"/>
  <c r="J51" i="47"/>
  <c r="I51" i="47"/>
  <c r="H51" i="47"/>
  <c r="G51" i="47"/>
  <c r="F51" i="47"/>
  <c r="E51" i="47"/>
  <c r="D51" i="47"/>
  <c r="O50" i="47"/>
  <c r="P50" i="47" s="1"/>
  <c r="O49" i="47"/>
  <c r="P49" i="47" s="1"/>
  <c r="O48" i="47"/>
  <c r="P48" i="47" s="1"/>
  <c r="O47" i="47"/>
  <c r="P47" i="47" s="1"/>
  <c r="O46" i="47"/>
  <c r="P46" i="47" s="1"/>
  <c r="O45" i="47"/>
  <c r="P45" i="47" s="1"/>
  <c r="O44" i="47"/>
  <c r="P44" i="47" s="1"/>
  <c r="O43" i="47"/>
  <c r="P43" i="47" s="1"/>
  <c r="O42" i="47"/>
  <c r="P42" i="47" s="1"/>
  <c r="O41" i="47"/>
  <c r="P41" i="47" s="1"/>
  <c r="N40" i="47"/>
  <c r="M40" i="47"/>
  <c r="L40" i="47"/>
  <c r="K40" i="47"/>
  <c r="J40" i="47"/>
  <c r="I40" i="47"/>
  <c r="H40" i="47"/>
  <c r="G40" i="47"/>
  <c r="F40" i="47"/>
  <c r="E40" i="47"/>
  <c r="D40" i="47"/>
  <c r="O39" i="47"/>
  <c r="P39" i="47" s="1"/>
  <c r="O38" i="47"/>
  <c r="P38" i="47" s="1"/>
  <c r="O37" i="47"/>
  <c r="P37" i="47" s="1"/>
  <c r="O36" i="47"/>
  <c r="P36" i="47" s="1"/>
  <c r="O35" i="47"/>
  <c r="P35" i="47" s="1"/>
  <c r="O34" i="47"/>
  <c r="P34" i="47" s="1"/>
  <c r="O33" i="47"/>
  <c r="P33" i="47" s="1"/>
  <c r="O32" i="47"/>
  <c r="P32" i="47" s="1"/>
  <c r="O31" i="47"/>
  <c r="P31" i="47" s="1"/>
  <c r="O30" i="47"/>
  <c r="P30" i="47" s="1"/>
  <c r="O29" i="47"/>
  <c r="P29" i="47" s="1"/>
  <c r="O28" i="47"/>
  <c r="P28" i="47" s="1"/>
  <c r="N27" i="47"/>
  <c r="M27" i="47"/>
  <c r="L27" i="47"/>
  <c r="K27" i="47"/>
  <c r="J27" i="47"/>
  <c r="I27" i="47"/>
  <c r="H27" i="47"/>
  <c r="G27" i="47"/>
  <c r="F27" i="47"/>
  <c r="E27" i="47"/>
  <c r="D27" i="47"/>
  <c r="O26" i="47"/>
  <c r="P26" i="47" s="1"/>
  <c r="O25" i="47"/>
  <c r="P25" i="47" s="1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O16" i="47"/>
  <c r="P16" i="47" s="1"/>
  <c r="N15" i="47"/>
  <c r="M15" i="47"/>
  <c r="L15" i="47"/>
  <c r="K15" i="47"/>
  <c r="J15" i="47"/>
  <c r="I15" i="47"/>
  <c r="H15" i="47"/>
  <c r="G15" i="47"/>
  <c r="F15" i="47"/>
  <c r="E15" i="47"/>
  <c r="D15" i="47"/>
  <c r="O14" i="47"/>
  <c r="P14" i="47" s="1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53" i="48" l="1"/>
  <c r="P53" i="48" s="1"/>
  <c r="O67" i="48"/>
  <c r="P67" i="48" s="1"/>
  <c r="K69" i="48"/>
  <c r="L69" i="48"/>
  <c r="M69" i="48"/>
  <c r="O57" i="48"/>
  <c r="P57" i="48" s="1"/>
  <c r="J69" i="48"/>
  <c r="H69" i="48"/>
  <c r="O42" i="48"/>
  <c r="P42" i="48" s="1"/>
  <c r="O29" i="48"/>
  <c r="P29" i="48" s="1"/>
  <c r="D69" i="48"/>
  <c r="I69" i="48"/>
  <c r="O15" i="48"/>
  <c r="P15" i="48" s="1"/>
  <c r="O5" i="48"/>
  <c r="P5" i="48" s="1"/>
  <c r="E69" i="48"/>
  <c r="F69" i="48"/>
  <c r="N69" i="48"/>
  <c r="G69" i="48"/>
  <c r="O64" i="47"/>
  <c r="P64" i="47" s="1"/>
  <c r="O55" i="47"/>
  <c r="P55" i="47" s="1"/>
  <c r="O51" i="47"/>
  <c r="P51" i="47" s="1"/>
  <c r="O40" i="47"/>
  <c r="P40" i="47" s="1"/>
  <c r="L69" i="47"/>
  <c r="O27" i="47"/>
  <c r="P27" i="47" s="1"/>
  <c r="D69" i="47"/>
  <c r="F69" i="47"/>
  <c r="K69" i="47"/>
  <c r="M69" i="47"/>
  <c r="J69" i="47"/>
  <c r="O15" i="47"/>
  <c r="P15" i="47" s="1"/>
  <c r="H69" i="47"/>
  <c r="N69" i="47"/>
  <c r="G69" i="47"/>
  <c r="I69" i="47"/>
  <c r="E69" i="47"/>
  <c r="O5" i="47"/>
  <c r="P5" i="47" s="1"/>
  <c r="O70" i="46"/>
  <c r="P70" i="46" s="1"/>
  <c r="O69" i="46"/>
  <c r="P69" i="46" s="1"/>
  <c r="O68" i="46"/>
  <c r="P68" i="46" s="1"/>
  <c r="N67" i="46"/>
  <c r="M67" i="46"/>
  <c r="L67" i="46"/>
  <c r="K67" i="46"/>
  <c r="J67" i="46"/>
  <c r="I67" i="46"/>
  <c r="H67" i="46"/>
  <c r="G67" i="46"/>
  <c r="F67" i="46"/>
  <c r="O67" i="46" s="1"/>
  <c r="P67" i="46" s="1"/>
  <c r="E67" i="46"/>
  <c r="D67" i="46"/>
  <c r="O66" i="46"/>
  <c r="P66" i="46" s="1"/>
  <c r="O65" i="46"/>
  <c r="P65" i="46"/>
  <c r="O64" i="46"/>
  <c r="P64" i="46"/>
  <c r="O63" i="46"/>
  <c r="P63" i="46" s="1"/>
  <c r="O62" i="46"/>
  <c r="P62" i="46" s="1"/>
  <c r="O61" i="46"/>
  <c r="P61" i="46" s="1"/>
  <c r="O60" i="46"/>
  <c r="P60" i="46" s="1"/>
  <c r="O59" i="46"/>
  <c r="P59" i="46"/>
  <c r="N58" i="46"/>
  <c r="M58" i="46"/>
  <c r="L58" i="46"/>
  <c r="K58" i="46"/>
  <c r="J58" i="46"/>
  <c r="I58" i="46"/>
  <c r="H58" i="46"/>
  <c r="O58" i="46" s="1"/>
  <c r="P58" i="46" s="1"/>
  <c r="G58" i="46"/>
  <c r="F58" i="46"/>
  <c r="E58" i="46"/>
  <c r="D58" i="46"/>
  <c r="O57" i="46"/>
  <c r="P57" i="46" s="1"/>
  <c r="O56" i="46"/>
  <c r="P56" i="46"/>
  <c r="O55" i="46"/>
  <c r="P55" i="46" s="1"/>
  <c r="N54" i="46"/>
  <c r="M54" i="46"/>
  <c r="O54" i="46" s="1"/>
  <c r="P54" i="46" s="1"/>
  <c r="L54" i="46"/>
  <c r="K54" i="46"/>
  <c r="J54" i="46"/>
  <c r="I54" i="46"/>
  <c r="H54" i="46"/>
  <c r="G54" i="46"/>
  <c r="F54" i="46"/>
  <c r="E54" i="46"/>
  <c r="D54" i="46"/>
  <c r="O53" i="46"/>
  <c r="P53" i="46" s="1"/>
  <c r="O52" i="46"/>
  <c r="P52" i="46" s="1"/>
  <c r="O51" i="46"/>
  <c r="P51" i="46" s="1"/>
  <c r="O50" i="46"/>
  <c r="P50" i="46"/>
  <c r="O49" i="46"/>
  <c r="P49" i="46"/>
  <c r="O48" i="46"/>
  <c r="P48" i="46" s="1"/>
  <c r="O47" i="46"/>
  <c r="P47" i="46" s="1"/>
  <c r="O46" i="46"/>
  <c r="P46" i="46" s="1"/>
  <c r="O45" i="46"/>
  <c r="P45" i="46" s="1"/>
  <c r="O44" i="46"/>
  <c r="P44" i="46" s="1"/>
  <c r="N43" i="46"/>
  <c r="M43" i="46"/>
  <c r="L43" i="46"/>
  <c r="K43" i="46"/>
  <c r="J43" i="46"/>
  <c r="I43" i="46"/>
  <c r="H43" i="46"/>
  <c r="G43" i="46"/>
  <c r="O43" i="46" s="1"/>
  <c r="P43" i="46" s="1"/>
  <c r="F43" i="46"/>
  <c r="E43" i="46"/>
  <c r="D43" i="46"/>
  <c r="O42" i="46"/>
  <c r="P42" i="46" s="1"/>
  <c r="O41" i="46"/>
  <c r="P41" i="46"/>
  <c r="O40" i="46"/>
  <c r="P40" i="46" s="1"/>
  <c r="O39" i="46"/>
  <c r="P39" i="46"/>
  <c r="O38" i="46"/>
  <c r="P38" i="46" s="1"/>
  <c r="O37" i="46"/>
  <c r="P37" i="46"/>
  <c r="O36" i="46"/>
  <c r="P36" i="46" s="1"/>
  <c r="O35" i="46"/>
  <c r="P35" i="46"/>
  <c r="O34" i="46"/>
  <c r="P34" i="46" s="1"/>
  <c r="O33" i="46"/>
  <c r="P33" i="46" s="1"/>
  <c r="O32" i="46"/>
  <c r="P32" i="46" s="1"/>
  <c r="O31" i="46"/>
  <c r="P31" i="46"/>
  <c r="O30" i="46"/>
  <c r="P30" i="46" s="1"/>
  <c r="O29" i="46"/>
  <c r="P29" i="46"/>
  <c r="N28" i="46"/>
  <c r="M28" i="46"/>
  <c r="L28" i="46"/>
  <c r="L71" i="46" s="1"/>
  <c r="K28" i="46"/>
  <c r="K71" i="46" s="1"/>
  <c r="J28" i="46"/>
  <c r="I28" i="46"/>
  <c r="H28" i="46"/>
  <c r="G28" i="46"/>
  <c r="F28" i="46"/>
  <c r="E28" i="46"/>
  <c r="D28" i="46"/>
  <c r="O27" i="46"/>
  <c r="P27" i="46" s="1"/>
  <c r="O26" i="46"/>
  <c r="P26" i="46" s="1"/>
  <c r="O25" i="46"/>
  <c r="P25" i="46" s="1"/>
  <c r="O24" i="46"/>
  <c r="P24" i="46" s="1"/>
  <c r="O23" i="46"/>
  <c r="P23" i="46"/>
  <c r="O22" i="46"/>
  <c r="P22" i="46"/>
  <c r="O21" i="46"/>
  <c r="P21" i="46" s="1"/>
  <c r="O20" i="46"/>
  <c r="P20" i="46" s="1"/>
  <c r="O19" i="46"/>
  <c r="P19" i="46" s="1"/>
  <c r="O18" i="46"/>
  <c r="P18" i="46" s="1"/>
  <c r="O17" i="46"/>
  <c r="P17" i="46" s="1"/>
  <c r="O16" i="46"/>
  <c r="P16" i="46"/>
  <c r="N15" i="46"/>
  <c r="M15" i="46"/>
  <c r="L15" i="46"/>
  <c r="K15" i="46"/>
  <c r="J15" i="46"/>
  <c r="I15" i="46"/>
  <c r="H15" i="46"/>
  <c r="O15" i="46" s="1"/>
  <c r="P15" i="46" s="1"/>
  <c r="G15" i="46"/>
  <c r="F15" i="46"/>
  <c r="E15" i="46"/>
  <c r="D15" i="46"/>
  <c r="O14" i="46"/>
  <c r="P14" i="46"/>
  <c r="O13" i="46"/>
  <c r="P13" i="46" s="1"/>
  <c r="O12" i="46"/>
  <c r="P12" i="46"/>
  <c r="O11" i="46"/>
  <c r="P11" i="46" s="1"/>
  <c r="O10" i="46"/>
  <c r="P10" i="46"/>
  <c r="O9" i="46"/>
  <c r="P9" i="46" s="1"/>
  <c r="O8" i="46"/>
  <c r="P8" i="46"/>
  <c r="O7" i="46"/>
  <c r="P7" i="46" s="1"/>
  <c r="O6" i="46"/>
  <c r="P6" i="46" s="1"/>
  <c r="N5" i="46"/>
  <c r="N71" i="46" s="1"/>
  <c r="M5" i="46"/>
  <c r="L5" i="46"/>
  <c r="K5" i="46"/>
  <c r="J5" i="46"/>
  <c r="I5" i="46"/>
  <c r="I71" i="46" s="1"/>
  <c r="H5" i="46"/>
  <c r="H71" i="46" s="1"/>
  <c r="G5" i="46"/>
  <c r="F5" i="46"/>
  <c r="E5" i="46"/>
  <c r="D5" i="46"/>
  <c r="N66" i="45"/>
  <c r="O66" i="45" s="1"/>
  <c r="N65" i="45"/>
  <c r="O65" i="45" s="1"/>
  <c r="N64" i="45"/>
  <c r="O64" i="45"/>
  <c r="M63" i="45"/>
  <c r="L63" i="45"/>
  <c r="K63" i="45"/>
  <c r="J63" i="45"/>
  <c r="I63" i="45"/>
  <c r="H63" i="45"/>
  <c r="N63" i="45" s="1"/>
  <c r="O63" i="45" s="1"/>
  <c r="G63" i="45"/>
  <c r="F63" i="45"/>
  <c r="E63" i="45"/>
  <c r="D63" i="45"/>
  <c r="N62" i="45"/>
  <c r="O62" i="45"/>
  <c r="N61" i="45"/>
  <c r="O61" i="45" s="1"/>
  <c r="N60" i="45"/>
  <c r="O60" i="45" s="1"/>
  <c r="N59" i="45"/>
  <c r="O59" i="45" s="1"/>
  <c r="N58" i="45"/>
  <c r="O58" i="45" s="1"/>
  <c r="N57" i="45"/>
  <c r="O57" i="45" s="1"/>
  <c r="N56" i="45"/>
  <c r="O56" i="45"/>
  <c r="N55" i="45"/>
  <c r="O55" i="45"/>
  <c r="M54" i="45"/>
  <c r="L54" i="45"/>
  <c r="K54" i="45"/>
  <c r="J54" i="45"/>
  <c r="I54" i="45"/>
  <c r="H54" i="45"/>
  <c r="G54" i="45"/>
  <c r="F54" i="45"/>
  <c r="E54" i="45"/>
  <c r="D54" i="45"/>
  <c r="N53" i="45"/>
  <c r="O53" i="45" s="1"/>
  <c r="N52" i="45"/>
  <c r="O52" i="45" s="1"/>
  <c r="N51" i="45"/>
  <c r="O51" i="45" s="1"/>
  <c r="M50" i="45"/>
  <c r="L50" i="45"/>
  <c r="K50" i="45"/>
  <c r="J50" i="45"/>
  <c r="I50" i="45"/>
  <c r="H50" i="45"/>
  <c r="G50" i="45"/>
  <c r="F50" i="45"/>
  <c r="E50" i="45"/>
  <c r="D50" i="45"/>
  <c r="N50" i="45" s="1"/>
  <c r="O50" i="45" s="1"/>
  <c r="N49" i="45"/>
  <c r="O49" i="45" s="1"/>
  <c r="N48" i="45"/>
  <c r="O48" i="45" s="1"/>
  <c r="N47" i="45"/>
  <c r="O47" i="45" s="1"/>
  <c r="N46" i="45"/>
  <c r="O46" i="45"/>
  <c r="N45" i="45"/>
  <c r="O45" i="45"/>
  <c r="N44" i="45"/>
  <c r="O44" i="45" s="1"/>
  <c r="N43" i="45"/>
  <c r="O43" i="45" s="1"/>
  <c r="N42" i="45"/>
  <c r="O42" i="45" s="1"/>
  <c r="N41" i="45"/>
  <c r="O41" i="45" s="1"/>
  <c r="N40" i="45"/>
  <c r="O40" i="45"/>
  <c r="M39" i="45"/>
  <c r="L39" i="45"/>
  <c r="K39" i="45"/>
  <c r="J39" i="45"/>
  <c r="I39" i="45"/>
  <c r="H39" i="45"/>
  <c r="G39" i="45"/>
  <c r="F39" i="45"/>
  <c r="E39" i="45"/>
  <c r="D39" i="45"/>
  <c r="N38" i="45"/>
  <c r="O38" i="45"/>
  <c r="N37" i="45"/>
  <c r="O37" i="45"/>
  <c r="N36" i="45"/>
  <c r="O36" i="45" s="1"/>
  <c r="N35" i="45"/>
  <c r="O35" i="45" s="1"/>
  <c r="N34" i="45"/>
  <c r="O34" i="45" s="1"/>
  <c r="N33" i="45"/>
  <c r="O33" i="45" s="1"/>
  <c r="N32" i="45"/>
  <c r="O32" i="45"/>
  <c r="N31" i="45"/>
  <c r="O31" i="45" s="1"/>
  <c r="N30" i="45"/>
  <c r="O30" i="45" s="1"/>
  <c r="N29" i="45"/>
  <c r="O29" i="45" s="1"/>
  <c r="M28" i="45"/>
  <c r="L28" i="45"/>
  <c r="K28" i="45"/>
  <c r="J28" i="45"/>
  <c r="I28" i="45"/>
  <c r="H28" i="45"/>
  <c r="G28" i="45"/>
  <c r="F28" i="45"/>
  <c r="F67" i="45" s="1"/>
  <c r="E28" i="45"/>
  <c r="E67" i="45" s="1"/>
  <c r="D28" i="45"/>
  <c r="N27" i="45"/>
  <c r="O27" i="45" s="1"/>
  <c r="N26" i="45"/>
  <c r="O26" i="45" s="1"/>
  <c r="N25" i="45"/>
  <c r="O25" i="45" s="1"/>
  <c r="N24" i="45"/>
  <c r="O24" i="45" s="1"/>
  <c r="N23" i="45"/>
  <c r="O23" i="45"/>
  <c r="N22" i="45"/>
  <c r="O22" i="45" s="1"/>
  <c r="N21" i="45"/>
  <c r="O21" i="45" s="1"/>
  <c r="N20" i="45"/>
  <c r="O20" i="45" s="1"/>
  <c r="N19" i="45"/>
  <c r="O19" i="45" s="1"/>
  <c r="N18" i="45"/>
  <c r="O18" i="45"/>
  <c r="N17" i="45"/>
  <c r="O17" i="45"/>
  <c r="N16" i="45"/>
  <c r="O16" i="45" s="1"/>
  <c r="M15" i="45"/>
  <c r="L15" i="45"/>
  <c r="K15" i="45"/>
  <c r="J15" i="45"/>
  <c r="J67" i="45" s="1"/>
  <c r="I15" i="45"/>
  <c r="H15" i="45"/>
  <c r="G15" i="45"/>
  <c r="N15" i="45" s="1"/>
  <c r="O15" i="45" s="1"/>
  <c r="F15" i="45"/>
  <c r="E15" i="45"/>
  <c r="D15" i="45"/>
  <c r="N14" i="45"/>
  <c r="O14" i="45" s="1"/>
  <c r="N13" i="45"/>
  <c r="O13" i="45" s="1"/>
  <c r="N12" i="45"/>
  <c r="O12" i="45" s="1"/>
  <c r="N11" i="45"/>
  <c r="O11" i="45" s="1"/>
  <c r="N10" i="45"/>
  <c r="O10" i="45" s="1"/>
  <c r="N9" i="45"/>
  <c r="O9" i="45" s="1"/>
  <c r="N8" i="45"/>
  <c r="O8" i="45" s="1"/>
  <c r="N7" i="45"/>
  <c r="O7" i="45" s="1"/>
  <c r="N6" i="45"/>
  <c r="O6" i="45" s="1"/>
  <c r="M5" i="45"/>
  <c r="L5" i="45"/>
  <c r="K5" i="45"/>
  <c r="K67" i="45" s="1"/>
  <c r="J5" i="45"/>
  <c r="I5" i="45"/>
  <c r="H5" i="45"/>
  <c r="G5" i="45"/>
  <c r="F5" i="45"/>
  <c r="E5" i="45"/>
  <c r="D5" i="45"/>
  <c r="D67" i="45" s="1"/>
  <c r="N64" i="44"/>
  <c r="O64" i="44" s="1"/>
  <c r="N63" i="44"/>
  <c r="O63" i="44" s="1"/>
  <c r="N62" i="44"/>
  <c r="O62" i="44"/>
  <c r="M61" i="44"/>
  <c r="L61" i="44"/>
  <c r="K61" i="44"/>
  <c r="J61" i="44"/>
  <c r="I61" i="44"/>
  <c r="H61" i="44"/>
  <c r="G61" i="44"/>
  <c r="F61" i="44"/>
  <c r="E61" i="44"/>
  <c r="D61" i="44"/>
  <c r="N60" i="44"/>
  <c r="O60" i="44"/>
  <c r="N59" i="44"/>
  <c r="O59" i="44" s="1"/>
  <c r="N58" i="44"/>
  <c r="O58" i="44" s="1"/>
  <c r="N57" i="44"/>
  <c r="O57" i="44" s="1"/>
  <c r="N56" i="44"/>
  <c r="O56" i="44" s="1"/>
  <c r="N55" i="44"/>
  <c r="O55" i="44" s="1"/>
  <c r="N54" i="44"/>
  <c r="O54" i="44"/>
  <c r="N53" i="44"/>
  <c r="O53" i="44"/>
  <c r="M52" i="44"/>
  <c r="L52" i="44"/>
  <c r="K52" i="44"/>
  <c r="J52" i="44"/>
  <c r="I52" i="44"/>
  <c r="H52" i="44"/>
  <c r="G52" i="44"/>
  <c r="F52" i="44"/>
  <c r="E52" i="44"/>
  <c r="D52" i="44"/>
  <c r="N51" i="44"/>
  <c r="O51" i="44" s="1"/>
  <c r="N50" i="44"/>
  <c r="O50" i="44" s="1"/>
  <c r="N49" i="44"/>
  <c r="O49" i="44" s="1"/>
  <c r="M48" i="44"/>
  <c r="L48" i="44"/>
  <c r="K48" i="44"/>
  <c r="J48" i="44"/>
  <c r="I48" i="44"/>
  <c r="H48" i="44"/>
  <c r="N48" i="44" s="1"/>
  <c r="O48" i="44" s="1"/>
  <c r="G48" i="44"/>
  <c r="F48" i="44"/>
  <c r="E48" i="44"/>
  <c r="D48" i="44"/>
  <c r="N47" i="44"/>
  <c r="O47" i="44" s="1"/>
  <c r="N46" i="44"/>
  <c r="O46" i="44" s="1"/>
  <c r="N45" i="44"/>
  <c r="O45" i="44" s="1"/>
  <c r="N44" i="44"/>
  <c r="O44" i="44"/>
  <c r="N43" i="44"/>
  <c r="O43" i="44" s="1"/>
  <c r="N42" i="44"/>
  <c r="O42" i="44" s="1"/>
  <c r="N41" i="44"/>
  <c r="O41" i="44" s="1"/>
  <c r="N40" i="44"/>
  <c r="O40" i="44" s="1"/>
  <c r="N39" i="44"/>
  <c r="O39" i="44" s="1"/>
  <c r="N38" i="44"/>
  <c r="O38" i="44"/>
  <c r="M37" i="44"/>
  <c r="L37" i="44"/>
  <c r="K37" i="44"/>
  <c r="J37" i="44"/>
  <c r="I37" i="44"/>
  <c r="H37" i="44"/>
  <c r="G37" i="44"/>
  <c r="F37" i="44"/>
  <c r="E37" i="44"/>
  <c r="E65" i="44" s="1"/>
  <c r="D37" i="44"/>
  <c r="D65" i="44" s="1"/>
  <c r="N36" i="44"/>
  <c r="O36" i="44"/>
  <c r="N35" i="44"/>
  <c r="O35" i="44" s="1"/>
  <c r="N34" i="44"/>
  <c r="O34" i="44" s="1"/>
  <c r="N33" i="44"/>
  <c r="O33" i="44" s="1"/>
  <c r="N32" i="44"/>
  <c r="O32" i="44" s="1"/>
  <c r="N31" i="44"/>
  <c r="O31" i="44" s="1"/>
  <c r="N30" i="44"/>
  <c r="O30" i="44"/>
  <c r="N29" i="44"/>
  <c r="O29" i="44" s="1"/>
  <c r="N28" i="44"/>
  <c r="O28" i="44" s="1"/>
  <c r="N27" i="44"/>
  <c r="O27" i="44" s="1"/>
  <c r="N26" i="44"/>
  <c r="O26" i="44" s="1"/>
  <c r="M25" i="44"/>
  <c r="L25" i="44"/>
  <c r="K25" i="44"/>
  <c r="J25" i="44"/>
  <c r="J65" i="44" s="1"/>
  <c r="I25" i="44"/>
  <c r="H25" i="44"/>
  <c r="G25" i="44"/>
  <c r="G65" i="44" s="1"/>
  <c r="F25" i="44"/>
  <c r="N25" i="44" s="1"/>
  <c r="O25" i="44" s="1"/>
  <c r="E25" i="44"/>
  <c r="D25" i="44"/>
  <c r="N24" i="44"/>
  <c r="O24" i="44" s="1"/>
  <c r="N23" i="44"/>
  <c r="O23" i="44" s="1"/>
  <c r="N22" i="44"/>
  <c r="O22" i="44"/>
  <c r="N21" i="44"/>
  <c r="O21" i="44"/>
  <c r="N20" i="44"/>
  <c r="O20" i="44" s="1"/>
  <c r="N19" i="44"/>
  <c r="O19" i="44" s="1"/>
  <c r="N18" i="44"/>
  <c r="O18" i="44" s="1"/>
  <c r="N17" i="44"/>
  <c r="O17" i="44" s="1"/>
  <c r="N16" i="44"/>
  <c r="O16" i="44" s="1"/>
  <c r="M15" i="44"/>
  <c r="L15" i="44"/>
  <c r="K15" i="44"/>
  <c r="J15" i="44"/>
  <c r="I15" i="44"/>
  <c r="I65" i="44" s="1"/>
  <c r="H15" i="44"/>
  <c r="N15" i="44" s="1"/>
  <c r="O15" i="44" s="1"/>
  <c r="G15" i="44"/>
  <c r="F15" i="44"/>
  <c r="E15" i="44"/>
  <c r="D15" i="44"/>
  <c r="N14" i="44"/>
  <c r="O14" i="44"/>
  <c r="N13" i="44"/>
  <c r="O13" i="44"/>
  <c r="N12" i="44"/>
  <c r="O12" i="44" s="1"/>
  <c r="N11" i="44"/>
  <c r="O11" i="44" s="1"/>
  <c r="N10" i="44"/>
  <c r="O10" i="44" s="1"/>
  <c r="N9" i="44"/>
  <c r="O9" i="44" s="1"/>
  <c r="N8" i="44"/>
  <c r="O8" i="44" s="1"/>
  <c r="N7" i="44"/>
  <c r="O7" i="44"/>
  <c r="N6" i="44"/>
  <c r="O6" i="44" s="1"/>
  <c r="M5" i="44"/>
  <c r="L5" i="44"/>
  <c r="L65" i="44" s="1"/>
  <c r="K5" i="44"/>
  <c r="N5" i="44" s="1"/>
  <c r="O5" i="44" s="1"/>
  <c r="J5" i="44"/>
  <c r="I5" i="44"/>
  <c r="H5" i="44"/>
  <c r="G5" i="44"/>
  <c r="F5" i="44"/>
  <c r="E5" i="44"/>
  <c r="D5" i="44"/>
  <c r="N65" i="43"/>
  <c r="O65" i="43" s="1"/>
  <c r="M64" i="43"/>
  <c r="L64" i="43"/>
  <c r="K64" i="43"/>
  <c r="J64" i="43"/>
  <c r="I64" i="43"/>
  <c r="H64" i="43"/>
  <c r="G64" i="43"/>
  <c r="F64" i="43"/>
  <c r="E64" i="43"/>
  <c r="N64" i="43" s="1"/>
  <c r="O64" i="43" s="1"/>
  <c r="D64" i="43"/>
  <c r="N63" i="43"/>
  <c r="O63" i="43" s="1"/>
  <c r="N62" i="43"/>
  <c r="O62" i="43" s="1"/>
  <c r="N61" i="43"/>
  <c r="O61" i="43" s="1"/>
  <c r="N60" i="43"/>
  <c r="O60" i="43" s="1"/>
  <c r="N59" i="43"/>
  <c r="O59" i="43"/>
  <c r="N58" i="43"/>
  <c r="O58" i="43" s="1"/>
  <c r="N57" i="43"/>
  <c r="O57" i="43" s="1"/>
  <c r="N56" i="43"/>
  <c r="O56" i="43" s="1"/>
  <c r="M55" i="43"/>
  <c r="L55" i="43"/>
  <c r="K55" i="43"/>
  <c r="J55" i="43"/>
  <c r="I55" i="43"/>
  <c r="H55" i="43"/>
  <c r="G55" i="43"/>
  <c r="F55" i="43"/>
  <c r="E55" i="43"/>
  <c r="D55" i="43"/>
  <c r="N55" i="43" s="1"/>
  <c r="O55" i="43" s="1"/>
  <c r="N54" i="43"/>
  <c r="O54" i="43" s="1"/>
  <c r="N53" i="43"/>
  <c r="O53" i="43" s="1"/>
  <c r="N52" i="43"/>
  <c r="O52" i="43" s="1"/>
  <c r="M51" i="43"/>
  <c r="L51" i="43"/>
  <c r="K51" i="43"/>
  <c r="J51" i="43"/>
  <c r="I51" i="43"/>
  <c r="H51" i="43"/>
  <c r="G51" i="43"/>
  <c r="F51" i="43"/>
  <c r="E51" i="43"/>
  <c r="D51" i="43"/>
  <c r="N51" i="43" s="1"/>
  <c r="O51" i="43" s="1"/>
  <c r="N50" i="43"/>
  <c r="O50" i="43" s="1"/>
  <c r="N49" i="43"/>
  <c r="O49" i="43"/>
  <c r="N48" i="43"/>
  <c r="O48" i="43" s="1"/>
  <c r="N47" i="43"/>
  <c r="O47" i="43" s="1"/>
  <c r="N46" i="43"/>
  <c r="O46" i="43" s="1"/>
  <c r="N45" i="43"/>
  <c r="O45" i="43" s="1"/>
  <c r="N44" i="43"/>
  <c r="O44" i="43" s="1"/>
  <c r="N43" i="43"/>
  <c r="O43" i="43"/>
  <c r="N42" i="43"/>
  <c r="O42" i="43" s="1"/>
  <c r="N41" i="43"/>
  <c r="O41" i="43" s="1"/>
  <c r="M40" i="43"/>
  <c r="L40" i="43"/>
  <c r="K40" i="43"/>
  <c r="J40" i="43"/>
  <c r="I40" i="43"/>
  <c r="H40" i="43"/>
  <c r="G40" i="43"/>
  <c r="F40" i="43"/>
  <c r="N40" i="43" s="1"/>
  <c r="O40" i="43" s="1"/>
  <c r="E40" i="43"/>
  <c r="D40" i="43"/>
  <c r="N39" i="43"/>
  <c r="O39" i="43" s="1"/>
  <c r="N38" i="43"/>
  <c r="O38" i="43" s="1"/>
  <c r="N37" i="43"/>
  <c r="O37" i="43" s="1"/>
  <c r="N36" i="43"/>
  <c r="O36" i="43" s="1"/>
  <c r="N35" i="43"/>
  <c r="O35" i="43" s="1"/>
  <c r="N34" i="43"/>
  <c r="O34" i="43" s="1"/>
  <c r="N33" i="43"/>
  <c r="O33" i="43" s="1"/>
  <c r="N32" i="43"/>
  <c r="O32" i="43" s="1"/>
  <c r="N31" i="43"/>
  <c r="O31" i="43" s="1"/>
  <c r="N30" i="43"/>
  <c r="O30" i="43" s="1"/>
  <c r="N29" i="43"/>
  <c r="O29" i="43" s="1"/>
  <c r="N28" i="43"/>
  <c r="O28" i="43" s="1"/>
  <c r="N27" i="43"/>
  <c r="O27" i="43" s="1"/>
  <c r="M26" i="43"/>
  <c r="L26" i="43"/>
  <c r="K26" i="43"/>
  <c r="J26" i="43"/>
  <c r="I26" i="43"/>
  <c r="H26" i="43"/>
  <c r="G26" i="43"/>
  <c r="F26" i="43"/>
  <c r="E26" i="43"/>
  <c r="D26" i="43"/>
  <c r="D66" i="43" s="1"/>
  <c r="N25" i="43"/>
  <c r="O25" i="43" s="1"/>
  <c r="N24" i="43"/>
  <c r="O24" i="43" s="1"/>
  <c r="N23" i="43"/>
  <c r="O23" i="43" s="1"/>
  <c r="N22" i="43"/>
  <c r="O22" i="43" s="1"/>
  <c r="N21" i="43"/>
  <c r="O21" i="43"/>
  <c r="N20" i="43"/>
  <c r="O20" i="43" s="1"/>
  <c r="N19" i="43"/>
  <c r="O19" i="43" s="1"/>
  <c r="N18" i="43"/>
  <c r="O18" i="43" s="1"/>
  <c r="N17" i="43"/>
  <c r="O17" i="43" s="1"/>
  <c r="N16" i="43"/>
  <c r="O16" i="43" s="1"/>
  <c r="M15" i="43"/>
  <c r="L15" i="43"/>
  <c r="L66" i="43" s="1"/>
  <c r="K15" i="43"/>
  <c r="J15" i="43"/>
  <c r="I15" i="43"/>
  <c r="H15" i="43"/>
  <c r="G15" i="43"/>
  <c r="F15" i="43"/>
  <c r="E15" i="43"/>
  <c r="D15" i="43"/>
  <c r="N14" i="43"/>
  <c r="O14" i="43" s="1"/>
  <c r="N13" i="43"/>
  <c r="O13" i="43" s="1"/>
  <c r="N12" i="43"/>
  <c r="O12" i="43" s="1"/>
  <c r="N11" i="43"/>
  <c r="O11" i="43" s="1"/>
  <c r="N10" i="43"/>
  <c r="O10" i="43" s="1"/>
  <c r="N9" i="43"/>
  <c r="O9" i="43" s="1"/>
  <c r="N8" i="43"/>
  <c r="O8" i="43" s="1"/>
  <c r="N7" i="43"/>
  <c r="O7" i="43"/>
  <c r="N6" i="43"/>
  <c r="O6" i="43" s="1"/>
  <c r="M5" i="43"/>
  <c r="L5" i="43"/>
  <c r="K5" i="43"/>
  <c r="K66" i="43" s="1"/>
  <c r="J5" i="43"/>
  <c r="I5" i="43"/>
  <c r="H5" i="43"/>
  <c r="G5" i="43"/>
  <c r="G66" i="43" s="1"/>
  <c r="F5" i="43"/>
  <c r="E5" i="43"/>
  <c r="E66" i="43" s="1"/>
  <c r="D5" i="43"/>
  <c r="N66" i="42"/>
  <c r="O66" i="42" s="1"/>
  <c r="M65" i="42"/>
  <c r="L65" i="42"/>
  <c r="K65" i="42"/>
  <c r="J65" i="42"/>
  <c r="I65" i="42"/>
  <c r="H65" i="42"/>
  <c r="G65" i="42"/>
  <c r="F65" i="42"/>
  <c r="E65" i="42"/>
  <c r="D65" i="42"/>
  <c r="N65" i="42" s="1"/>
  <c r="O65" i="42" s="1"/>
  <c r="N64" i="42"/>
  <c r="O64" i="42" s="1"/>
  <c r="N63" i="42"/>
  <c r="O63" i="42" s="1"/>
  <c r="N62" i="42"/>
  <c r="O62" i="42" s="1"/>
  <c r="N61" i="42"/>
  <c r="O61" i="42" s="1"/>
  <c r="N60" i="42"/>
  <c r="O60" i="42" s="1"/>
  <c r="N59" i="42"/>
  <c r="O59" i="42"/>
  <c r="N58" i="42"/>
  <c r="O58" i="42" s="1"/>
  <c r="N57" i="42"/>
  <c r="O57" i="42" s="1"/>
  <c r="M56" i="42"/>
  <c r="L56" i="42"/>
  <c r="K56" i="42"/>
  <c r="J56" i="42"/>
  <c r="I56" i="42"/>
  <c r="H56" i="42"/>
  <c r="G56" i="42"/>
  <c r="F56" i="42"/>
  <c r="E56" i="42"/>
  <c r="D56" i="42"/>
  <c r="N55" i="42"/>
  <c r="O55" i="42" s="1"/>
  <c r="N54" i="42"/>
  <c r="O54" i="42" s="1"/>
  <c r="N53" i="42"/>
  <c r="O53" i="42" s="1"/>
  <c r="M52" i="42"/>
  <c r="L52" i="42"/>
  <c r="K52" i="42"/>
  <c r="J52" i="42"/>
  <c r="I52" i="42"/>
  <c r="I67" i="42" s="1"/>
  <c r="H52" i="42"/>
  <c r="G52" i="42"/>
  <c r="F52" i="42"/>
  <c r="E52" i="42"/>
  <c r="D52" i="42"/>
  <c r="N51" i="42"/>
  <c r="O51" i="42" s="1"/>
  <c r="N50" i="42"/>
  <c r="O50" i="42" s="1"/>
  <c r="N49" i="42"/>
  <c r="O49" i="42"/>
  <c r="N48" i="42"/>
  <c r="O48" i="42" s="1"/>
  <c r="N47" i="42"/>
  <c r="O47" i="42" s="1"/>
  <c r="N46" i="42"/>
  <c r="O46" i="42" s="1"/>
  <c r="N45" i="42"/>
  <c r="O45" i="42" s="1"/>
  <c r="N44" i="42"/>
  <c r="O44" i="42" s="1"/>
  <c r="N43" i="42"/>
  <c r="O43" i="42"/>
  <c r="N42" i="42"/>
  <c r="O42" i="42" s="1"/>
  <c r="M41" i="42"/>
  <c r="L41" i="42"/>
  <c r="L67" i="42" s="1"/>
  <c r="K41" i="42"/>
  <c r="K67" i="42" s="1"/>
  <c r="J41" i="42"/>
  <c r="I41" i="42"/>
  <c r="H41" i="42"/>
  <c r="G41" i="42"/>
  <c r="F41" i="42"/>
  <c r="E41" i="42"/>
  <c r="D41" i="42"/>
  <c r="N41" i="42" s="1"/>
  <c r="O41" i="42" s="1"/>
  <c r="N40" i="42"/>
  <c r="O40" i="42" s="1"/>
  <c r="N39" i="42"/>
  <c r="O39" i="42" s="1"/>
  <c r="N38" i="42"/>
  <c r="O38" i="42" s="1"/>
  <c r="N37" i="42"/>
  <c r="O37" i="42" s="1"/>
  <c r="N36" i="42"/>
  <c r="O36" i="42" s="1"/>
  <c r="N35" i="42"/>
  <c r="O35" i="42" s="1"/>
  <c r="N34" i="42"/>
  <c r="O34" i="42" s="1"/>
  <c r="N33" i="42"/>
  <c r="O33" i="42" s="1"/>
  <c r="N32" i="42"/>
  <c r="O32" i="42" s="1"/>
  <c r="N31" i="42"/>
  <c r="O31" i="42" s="1"/>
  <c r="N30" i="42"/>
  <c r="O30" i="42" s="1"/>
  <c r="N29" i="42"/>
  <c r="O29" i="42" s="1"/>
  <c r="N28" i="42"/>
  <c r="O28" i="42" s="1"/>
  <c r="M27" i="42"/>
  <c r="L27" i="42"/>
  <c r="K27" i="42"/>
  <c r="J27" i="42"/>
  <c r="I27" i="42"/>
  <c r="H27" i="42"/>
  <c r="G27" i="42"/>
  <c r="F27" i="42"/>
  <c r="E27" i="42"/>
  <c r="D27" i="42"/>
  <c r="N26" i="42"/>
  <c r="O26" i="42" s="1"/>
  <c r="N25" i="42"/>
  <c r="O25" i="42" s="1"/>
  <c r="N24" i="42"/>
  <c r="O24" i="42" s="1"/>
  <c r="N23" i="42"/>
  <c r="O23" i="42" s="1"/>
  <c r="N22" i="42"/>
  <c r="O22" i="42" s="1"/>
  <c r="N21" i="42"/>
  <c r="O21" i="42"/>
  <c r="N20" i="42"/>
  <c r="O20" i="42" s="1"/>
  <c r="N19" i="42"/>
  <c r="O19" i="42" s="1"/>
  <c r="N18" i="42"/>
  <c r="O18" i="42" s="1"/>
  <c r="N17" i="42"/>
  <c r="O17" i="42" s="1"/>
  <c r="N16" i="42"/>
  <c r="O16" i="42" s="1"/>
  <c r="M15" i="42"/>
  <c r="L15" i="42"/>
  <c r="K15" i="42"/>
  <c r="J15" i="42"/>
  <c r="I15" i="42"/>
  <c r="H15" i="42"/>
  <c r="G15" i="42"/>
  <c r="F15" i="42"/>
  <c r="E15" i="42"/>
  <c r="E67" i="42" s="1"/>
  <c r="D15" i="42"/>
  <c r="N14" i="42"/>
  <c r="O14" i="42" s="1"/>
  <c r="N13" i="42"/>
  <c r="O13" i="42" s="1"/>
  <c r="N12" i="42"/>
  <c r="O12" i="42" s="1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H67" i="42" s="1"/>
  <c r="G5" i="42"/>
  <c r="F5" i="42"/>
  <c r="E5" i="42"/>
  <c r="D5" i="42"/>
  <c r="N68" i="41"/>
  <c r="O68" i="41" s="1"/>
  <c r="M67" i="41"/>
  <c r="L67" i="41"/>
  <c r="K67" i="41"/>
  <c r="J67" i="41"/>
  <c r="I67" i="41"/>
  <c r="H67" i="41"/>
  <c r="G67" i="41"/>
  <c r="F67" i="41"/>
  <c r="E67" i="41"/>
  <c r="D67" i="41"/>
  <c r="N66" i="41"/>
  <c r="O66" i="41" s="1"/>
  <c r="N65" i="41"/>
  <c r="O65" i="41" s="1"/>
  <c r="N64" i="41"/>
  <c r="O64" i="41" s="1"/>
  <c r="N63" i="41"/>
  <c r="O63" i="41" s="1"/>
  <c r="N62" i="41"/>
  <c r="O62" i="41" s="1"/>
  <c r="N61" i="41"/>
  <c r="O61" i="41"/>
  <c r="N60" i="41"/>
  <c r="O60" i="41" s="1"/>
  <c r="N59" i="41"/>
  <c r="O59" i="41" s="1"/>
  <c r="M58" i="41"/>
  <c r="L58" i="41"/>
  <c r="K58" i="41"/>
  <c r="J58" i="41"/>
  <c r="J69" i="41" s="1"/>
  <c r="I58" i="41"/>
  <c r="H58" i="41"/>
  <c r="G58" i="41"/>
  <c r="F58" i="41"/>
  <c r="E58" i="41"/>
  <c r="D58" i="41"/>
  <c r="N57" i="41"/>
  <c r="O57" i="41" s="1"/>
  <c r="N56" i="41"/>
  <c r="O56" i="41" s="1"/>
  <c r="N55" i="41"/>
  <c r="O55" i="41" s="1"/>
  <c r="M54" i="41"/>
  <c r="L54" i="41"/>
  <c r="K54" i="41"/>
  <c r="J54" i="41"/>
  <c r="I54" i="41"/>
  <c r="I69" i="41" s="1"/>
  <c r="H54" i="41"/>
  <c r="G54" i="41"/>
  <c r="F54" i="41"/>
  <c r="E54" i="41"/>
  <c r="D54" i="41"/>
  <c r="N54" i="41" s="1"/>
  <c r="O54" i="41" s="1"/>
  <c r="N53" i="41"/>
  <c r="O53" i="41" s="1"/>
  <c r="N52" i="41"/>
  <c r="O52" i="41" s="1"/>
  <c r="N51" i="41"/>
  <c r="O51" i="41"/>
  <c r="N50" i="41"/>
  <c r="O50" i="41" s="1"/>
  <c r="N49" i="41"/>
  <c r="O49" i="41" s="1"/>
  <c r="N48" i="41"/>
  <c r="O48" i="41" s="1"/>
  <c r="N47" i="41"/>
  <c r="O47" i="41" s="1"/>
  <c r="N46" i="41"/>
  <c r="O46" i="41" s="1"/>
  <c r="N45" i="41"/>
  <c r="O45" i="41"/>
  <c r="N44" i="41"/>
  <c r="O44" i="41" s="1"/>
  <c r="N43" i="41"/>
  <c r="O43" i="41" s="1"/>
  <c r="M42" i="41"/>
  <c r="L42" i="41"/>
  <c r="K42" i="41"/>
  <c r="J42" i="41"/>
  <c r="I42" i="41"/>
  <c r="H42" i="41"/>
  <c r="H69" i="41" s="1"/>
  <c r="G42" i="41"/>
  <c r="F42" i="41"/>
  <c r="E42" i="41"/>
  <c r="D42" i="41"/>
  <c r="N42" i="41" s="1"/>
  <c r="O42" i="41" s="1"/>
  <c r="N41" i="41"/>
  <c r="O41" i="41" s="1"/>
  <c r="N40" i="41"/>
  <c r="O40" i="41" s="1"/>
  <c r="N39" i="41"/>
  <c r="O39" i="41" s="1"/>
  <c r="N38" i="41"/>
  <c r="O38" i="41" s="1"/>
  <c r="N37" i="41"/>
  <c r="O37" i="41"/>
  <c r="N36" i="41"/>
  <c r="O36" i="41" s="1"/>
  <c r="N35" i="41"/>
  <c r="O35" i="41" s="1"/>
  <c r="N34" i="41"/>
  <c r="O34" i="41" s="1"/>
  <c r="N33" i="41"/>
  <c r="O33" i="41" s="1"/>
  <c r="N32" i="41"/>
  <c r="O32" i="41" s="1"/>
  <c r="N31" i="41"/>
  <c r="O31" i="41" s="1"/>
  <c r="N30" i="41"/>
  <c r="O30" i="41" s="1"/>
  <c r="N29" i="41"/>
  <c r="O29" i="41" s="1"/>
  <c r="N28" i="41"/>
  <c r="O28" i="41" s="1"/>
  <c r="N27" i="41"/>
  <c r="O27" i="41" s="1"/>
  <c r="M26" i="41"/>
  <c r="L26" i="41"/>
  <c r="K26" i="41"/>
  <c r="J26" i="41"/>
  <c r="I26" i="41"/>
  <c r="H26" i="41"/>
  <c r="G26" i="41"/>
  <c r="F26" i="41"/>
  <c r="E26" i="41"/>
  <c r="D26" i="41"/>
  <c r="N25" i="41"/>
  <c r="O25" i="41" s="1"/>
  <c r="N24" i="41"/>
  <c r="O24" i="41" s="1"/>
  <c r="N23" i="41"/>
  <c r="O23" i="41" s="1"/>
  <c r="N22" i="41"/>
  <c r="O22" i="41" s="1"/>
  <c r="N21" i="41"/>
  <c r="O21" i="41" s="1"/>
  <c r="N20" i="41"/>
  <c r="O20" i="41" s="1"/>
  <c r="N19" i="41"/>
  <c r="O19" i="41" s="1"/>
  <c r="N18" i="41"/>
  <c r="O18" i="41" s="1"/>
  <c r="N17" i="41"/>
  <c r="O17" i="41"/>
  <c r="N16" i="41"/>
  <c r="O16" i="41" s="1"/>
  <c r="M15" i="41"/>
  <c r="L15" i="41"/>
  <c r="K15" i="41"/>
  <c r="J15" i="41"/>
  <c r="I15" i="41"/>
  <c r="H15" i="41"/>
  <c r="G15" i="41"/>
  <c r="F15" i="41"/>
  <c r="E15" i="41"/>
  <c r="D15" i="41"/>
  <c r="N15" i="41" s="1"/>
  <c r="O15" i="41" s="1"/>
  <c r="N14" i="41"/>
  <c r="O14" i="41" s="1"/>
  <c r="N13" i="41"/>
  <c r="O13" i="41" s="1"/>
  <c r="N12" i="41"/>
  <c r="O12" i="41" s="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 s="1"/>
  <c r="M5" i="41"/>
  <c r="L5" i="41"/>
  <c r="L69" i="41" s="1"/>
  <c r="K5" i="41"/>
  <c r="K69" i="41" s="1"/>
  <c r="J5" i="41"/>
  <c r="I5" i="41"/>
  <c r="H5" i="41"/>
  <c r="G5" i="41"/>
  <c r="G69" i="41" s="1"/>
  <c r="F5" i="41"/>
  <c r="E5" i="41"/>
  <c r="D5" i="41"/>
  <c r="D69" i="41" s="1"/>
  <c r="N69" i="40"/>
  <c r="O69" i="40" s="1"/>
  <c r="M68" i="40"/>
  <c r="L68" i="40"/>
  <c r="K68" i="40"/>
  <c r="J68" i="40"/>
  <c r="I68" i="40"/>
  <c r="H68" i="40"/>
  <c r="G68" i="40"/>
  <c r="F68" i="40"/>
  <c r="E68" i="40"/>
  <c r="E70" i="40" s="1"/>
  <c r="D68" i="40"/>
  <c r="N67" i="40"/>
  <c r="O67" i="40" s="1"/>
  <c r="N66" i="40"/>
  <c r="O66" i="40" s="1"/>
  <c r="N65" i="40"/>
  <c r="O65" i="40" s="1"/>
  <c r="N64" i="40"/>
  <c r="O64" i="40" s="1"/>
  <c r="N63" i="40"/>
  <c r="O63" i="40" s="1"/>
  <c r="N62" i="40"/>
  <c r="O62" i="40" s="1"/>
  <c r="N61" i="40"/>
  <c r="O61" i="40" s="1"/>
  <c r="N60" i="40"/>
  <c r="O60" i="40" s="1"/>
  <c r="M59" i="40"/>
  <c r="L59" i="40"/>
  <c r="K59" i="40"/>
  <c r="J59" i="40"/>
  <c r="I59" i="40"/>
  <c r="H59" i="40"/>
  <c r="G59" i="40"/>
  <c r="F59" i="40"/>
  <c r="E59" i="40"/>
  <c r="D59" i="40"/>
  <c r="N58" i="40"/>
  <c r="O58" i="40" s="1"/>
  <c r="N57" i="40"/>
  <c r="O57" i="40" s="1"/>
  <c r="N56" i="40"/>
  <c r="O56" i="40" s="1"/>
  <c r="M55" i="40"/>
  <c r="L55" i="40"/>
  <c r="K55" i="40"/>
  <c r="J55" i="40"/>
  <c r="I55" i="40"/>
  <c r="H55" i="40"/>
  <c r="G55" i="40"/>
  <c r="F55" i="40"/>
  <c r="E55" i="40"/>
  <c r="N55" i="40" s="1"/>
  <c r="O55" i="40" s="1"/>
  <c r="D55" i="40"/>
  <c r="N54" i="40"/>
  <c r="O54" i="40"/>
  <c r="N53" i="40"/>
  <c r="O53" i="40" s="1"/>
  <c r="N52" i="40"/>
  <c r="O52" i="40" s="1"/>
  <c r="N51" i="40"/>
  <c r="O51" i="40" s="1"/>
  <c r="N50" i="40"/>
  <c r="O50" i="40" s="1"/>
  <c r="N49" i="40"/>
  <c r="O49" i="40" s="1"/>
  <c r="N48" i="40"/>
  <c r="O48" i="40"/>
  <c r="N47" i="40"/>
  <c r="O47" i="40" s="1"/>
  <c r="N46" i="40"/>
  <c r="O46" i="40" s="1"/>
  <c r="N45" i="40"/>
  <c r="O45" i="40" s="1"/>
  <c r="N44" i="40"/>
  <c r="O44" i="40" s="1"/>
  <c r="N43" i="40"/>
  <c r="O43" i="40" s="1"/>
  <c r="M42" i="40"/>
  <c r="L42" i="40"/>
  <c r="K42" i="40"/>
  <c r="J42" i="40"/>
  <c r="I42" i="40"/>
  <c r="N42" i="40" s="1"/>
  <c r="O42" i="40" s="1"/>
  <c r="H42" i="40"/>
  <c r="G42" i="40"/>
  <c r="F42" i="40"/>
  <c r="F70" i="40" s="1"/>
  <c r="E42" i="40"/>
  <c r="D42" i="40"/>
  <c r="N41" i="40"/>
  <c r="O41" i="40" s="1"/>
  <c r="N40" i="40"/>
  <c r="O40" i="40" s="1"/>
  <c r="N39" i="40"/>
  <c r="O39" i="40" s="1"/>
  <c r="N38" i="40"/>
  <c r="O38" i="40" s="1"/>
  <c r="N37" i="40"/>
  <c r="O37" i="40" s="1"/>
  <c r="N36" i="40"/>
  <c r="O36" i="40" s="1"/>
  <c r="N35" i="40"/>
  <c r="O35" i="40" s="1"/>
  <c r="N34" i="40"/>
  <c r="O34" i="40" s="1"/>
  <c r="N33" i="40"/>
  <c r="O33" i="40" s="1"/>
  <c r="N32" i="40"/>
  <c r="O32" i="40" s="1"/>
  <c r="N31" i="40"/>
  <c r="O31" i="40" s="1"/>
  <c r="N30" i="40"/>
  <c r="O30" i="40" s="1"/>
  <c r="N29" i="40"/>
  <c r="O29" i="40" s="1"/>
  <c r="N28" i="40"/>
  <c r="O28" i="40"/>
  <c r="N27" i="40"/>
  <c r="O27" i="40" s="1"/>
  <c r="M26" i="40"/>
  <c r="L26" i="40"/>
  <c r="K26" i="40"/>
  <c r="J26" i="40"/>
  <c r="I26" i="40"/>
  <c r="H26" i="40"/>
  <c r="G26" i="40"/>
  <c r="G70" i="40" s="1"/>
  <c r="F26" i="40"/>
  <c r="E26" i="40"/>
  <c r="D26" i="40"/>
  <c r="N25" i="40"/>
  <c r="O25" i="40" s="1"/>
  <c r="N24" i="40"/>
  <c r="O24" i="40" s="1"/>
  <c r="N23" i="40"/>
  <c r="O23" i="40" s="1"/>
  <c r="N22" i="40"/>
  <c r="O22" i="40" s="1"/>
  <c r="N21" i="40"/>
  <c r="O21" i="40" s="1"/>
  <c r="N20" i="40"/>
  <c r="O20" i="40"/>
  <c r="N19" i="40"/>
  <c r="O19" i="40" s="1"/>
  <c r="N18" i="40"/>
  <c r="O18" i="40" s="1"/>
  <c r="N17" i="40"/>
  <c r="O17" i="40" s="1"/>
  <c r="N16" i="40"/>
  <c r="O16" i="40" s="1"/>
  <c r="M15" i="40"/>
  <c r="L15" i="40"/>
  <c r="K15" i="40"/>
  <c r="J15" i="40"/>
  <c r="I15" i="40"/>
  <c r="H15" i="40"/>
  <c r="H70" i="40" s="1"/>
  <c r="G15" i="40"/>
  <c r="F15" i="40"/>
  <c r="E15" i="40"/>
  <c r="D15" i="40"/>
  <c r="N14" i="40"/>
  <c r="O14" i="40" s="1"/>
  <c r="N13" i="40"/>
  <c r="O13" i="40" s="1"/>
  <c r="N12" i="40"/>
  <c r="O12" i="40"/>
  <c r="N11" i="40"/>
  <c r="O11" i="40" s="1"/>
  <c r="N10" i="40"/>
  <c r="O10" i="40" s="1"/>
  <c r="N9" i="40"/>
  <c r="O9" i="40" s="1"/>
  <c r="N8" i="40"/>
  <c r="O8" i="40" s="1"/>
  <c r="N7" i="40"/>
  <c r="O7" i="40" s="1"/>
  <c r="N6" i="40"/>
  <c r="O6" i="40"/>
  <c r="M5" i="40"/>
  <c r="M70" i="40" s="1"/>
  <c r="L5" i="40"/>
  <c r="K5" i="40"/>
  <c r="J5" i="40"/>
  <c r="I5" i="40"/>
  <c r="I70" i="40" s="1"/>
  <c r="H5" i="40"/>
  <c r="G5" i="40"/>
  <c r="F5" i="40"/>
  <c r="E5" i="40"/>
  <c r="D5" i="40"/>
  <c r="N65" i="39"/>
  <c r="O65" i="39"/>
  <c r="M64" i="39"/>
  <c r="L64" i="39"/>
  <c r="K64" i="39"/>
  <c r="J64" i="39"/>
  <c r="I64" i="39"/>
  <c r="H64" i="39"/>
  <c r="G64" i="39"/>
  <c r="F64" i="39"/>
  <c r="E64" i="39"/>
  <c r="D64" i="39"/>
  <c r="N63" i="39"/>
  <c r="O63" i="39" s="1"/>
  <c r="N62" i="39"/>
  <c r="O62" i="39" s="1"/>
  <c r="N61" i="39"/>
  <c r="O61" i="39" s="1"/>
  <c r="N60" i="39"/>
  <c r="O60" i="39" s="1"/>
  <c r="N59" i="39"/>
  <c r="O59" i="39" s="1"/>
  <c r="N58" i="39"/>
  <c r="O58" i="39"/>
  <c r="N57" i="39"/>
  <c r="O57" i="39" s="1"/>
  <c r="N56" i="39"/>
  <c r="O56" i="39" s="1"/>
  <c r="M55" i="39"/>
  <c r="L55" i="39"/>
  <c r="K55" i="39"/>
  <c r="J55" i="39"/>
  <c r="I55" i="39"/>
  <c r="H55" i="39"/>
  <c r="G55" i="39"/>
  <c r="F55" i="39"/>
  <c r="E55" i="39"/>
  <c r="D55" i="39"/>
  <c r="N54" i="39"/>
  <c r="O54" i="39" s="1"/>
  <c r="N53" i="39"/>
  <c r="O53" i="39" s="1"/>
  <c r="N52" i="39"/>
  <c r="O52" i="39" s="1"/>
  <c r="M51" i="39"/>
  <c r="M66" i="39" s="1"/>
  <c r="L51" i="39"/>
  <c r="K51" i="39"/>
  <c r="J51" i="39"/>
  <c r="I51" i="39"/>
  <c r="H51" i="39"/>
  <c r="G51" i="39"/>
  <c r="F51" i="39"/>
  <c r="E51" i="39"/>
  <c r="D51" i="39"/>
  <c r="N50" i="39"/>
  <c r="O50" i="39" s="1"/>
  <c r="N49" i="39"/>
  <c r="O49" i="39" s="1"/>
  <c r="N48" i="39"/>
  <c r="O48" i="39"/>
  <c r="N47" i="39"/>
  <c r="O47" i="39" s="1"/>
  <c r="N46" i="39"/>
  <c r="O46" i="39" s="1"/>
  <c r="N45" i="39"/>
  <c r="O45" i="39" s="1"/>
  <c r="N44" i="39"/>
  <c r="O44" i="39" s="1"/>
  <c r="N43" i="39"/>
  <c r="O43" i="39" s="1"/>
  <c r="N42" i="39"/>
  <c r="O42" i="39"/>
  <c r="N41" i="39"/>
  <c r="O41" i="39" s="1"/>
  <c r="M40" i="39"/>
  <c r="L40" i="39"/>
  <c r="K40" i="39"/>
  <c r="J40" i="39"/>
  <c r="I40" i="39"/>
  <c r="H40" i="39"/>
  <c r="G40" i="39"/>
  <c r="F40" i="39"/>
  <c r="E40" i="39"/>
  <c r="N40" i="39" s="1"/>
  <c r="O40" i="39" s="1"/>
  <c r="D40" i="39"/>
  <c r="N39" i="39"/>
  <c r="O39" i="39" s="1"/>
  <c r="N38" i="39"/>
  <c r="O38" i="39" s="1"/>
  <c r="N37" i="39"/>
  <c r="O37" i="39" s="1"/>
  <c r="N36" i="39"/>
  <c r="O36" i="39" s="1"/>
  <c r="N35" i="39"/>
  <c r="O35" i="39" s="1"/>
  <c r="N34" i="39"/>
  <c r="O34" i="39" s="1"/>
  <c r="N33" i="39"/>
  <c r="O33" i="39" s="1"/>
  <c r="N32" i="39"/>
  <c r="O32" i="39" s="1"/>
  <c r="N31" i="39"/>
  <c r="O31" i="39" s="1"/>
  <c r="N30" i="39"/>
  <c r="O30" i="39" s="1"/>
  <c r="N29" i="39"/>
  <c r="O29" i="39" s="1"/>
  <c r="N28" i="39"/>
  <c r="O28" i="39" s="1"/>
  <c r="N27" i="39"/>
  <c r="O27" i="39" s="1"/>
  <c r="N26" i="39"/>
  <c r="O26" i="39" s="1"/>
  <c r="M25" i="39"/>
  <c r="L25" i="39"/>
  <c r="K25" i="39"/>
  <c r="J25" i="39"/>
  <c r="I25" i="39"/>
  <c r="H25" i="39"/>
  <c r="G25" i="39"/>
  <c r="F25" i="39"/>
  <c r="E25" i="39"/>
  <c r="D25" i="39"/>
  <c r="N24" i="39"/>
  <c r="O24" i="39" s="1"/>
  <c r="N23" i="39"/>
  <c r="O23" i="39" s="1"/>
  <c r="N22" i="39"/>
  <c r="O22" i="39" s="1"/>
  <c r="N21" i="39"/>
  <c r="O21" i="39" s="1"/>
  <c r="N20" i="39"/>
  <c r="O20" i="39"/>
  <c r="N19" i="39"/>
  <c r="O19" i="39" s="1"/>
  <c r="N18" i="39"/>
  <c r="O18" i="39" s="1"/>
  <c r="N17" i="39"/>
  <c r="O17" i="39" s="1"/>
  <c r="N16" i="39"/>
  <c r="O16" i="39" s="1"/>
  <c r="M15" i="39"/>
  <c r="L15" i="39"/>
  <c r="K15" i="39"/>
  <c r="J15" i="39"/>
  <c r="I15" i="39"/>
  <c r="H15" i="39"/>
  <c r="G15" i="39"/>
  <c r="F15" i="39"/>
  <c r="E15" i="39"/>
  <c r="E66" i="39" s="1"/>
  <c r="D15" i="39"/>
  <c r="N15" i="39" s="1"/>
  <c r="O15" i="39" s="1"/>
  <c r="N14" i="39"/>
  <c r="O14" i="39" s="1"/>
  <c r="N13" i="39"/>
  <c r="O13" i="39" s="1"/>
  <c r="N12" i="39"/>
  <c r="O12" i="39" s="1"/>
  <c r="N11" i="39"/>
  <c r="O11" i="39" s="1"/>
  <c r="N10" i="39"/>
  <c r="O10" i="39" s="1"/>
  <c r="N9" i="39"/>
  <c r="O9" i="39" s="1"/>
  <c r="N8" i="39"/>
  <c r="O8" i="39" s="1"/>
  <c r="N7" i="39"/>
  <c r="O7" i="39" s="1"/>
  <c r="N6" i="39"/>
  <c r="O6" i="39"/>
  <c r="M5" i="39"/>
  <c r="L5" i="39"/>
  <c r="L66" i="39" s="1"/>
  <c r="K5" i="39"/>
  <c r="J5" i="39"/>
  <c r="I5" i="39"/>
  <c r="H5" i="39"/>
  <c r="G5" i="39"/>
  <c r="G66" i="39" s="1"/>
  <c r="F5" i="39"/>
  <c r="N5" i="39" s="1"/>
  <c r="O5" i="39" s="1"/>
  <c r="E5" i="39"/>
  <c r="D5" i="39"/>
  <c r="N65" i="38"/>
  <c r="O65" i="38" s="1"/>
  <c r="N64" i="38"/>
  <c r="O64" i="38" s="1"/>
  <c r="M63" i="38"/>
  <c r="L63" i="38"/>
  <c r="K63" i="38"/>
  <c r="J63" i="38"/>
  <c r="I63" i="38"/>
  <c r="H63" i="38"/>
  <c r="G63" i="38"/>
  <c r="F63" i="38"/>
  <c r="E63" i="38"/>
  <c r="D63" i="38"/>
  <c r="N62" i="38"/>
  <c r="O62" i="38" s="1"/>
  <c r="N61" i="38"/>
  <c r="O61" i="38" s="1"/>
  <c r="N60" i="38"/>
  <c r="O60" i="38" s="1"/>
  <c r="N59" i="38"/>
  <c r="O59" i="38"/>
  <c r="N58" i="38"/>
  <c r="O58" i="38" s="1"/>
  <c r="N57" i="38"/>
  <c r="O57" i="38" s="1"/>
  <c r="N56" i="38"/>
  <c r="O56" i="38" s="1"/>
  <c r="N55" i="38"/>
  <c r="O55" i="38" s="1"/>
  <c r="M54" i="38"/>
  <c r="L54" i="38"/>
  <c r="K54" i="38"/>
  <c r="J54" i="38"/>
  <c r="I54" i="38"/>
  <c r="H54" i="38"/>
  <c r="G54" i="38"/>
  <c r="F54" i="38"/>
  <c r="E54" i="38"/>
  <c r="D54" i="38"/>
  <c r="N54" i="38" s="1"/>
  <c r="O54" i="38" s="1"/>
  <c r="N53" i="38"/>
  <c r="O53" i="38" s="1"/>
  <c r="N52" i="38"/>
  <c r="O52" i="38"/>
  <c r="N51" i="38"/>
  <c r="O51" i="38" s="1"/>
  <c r="M50" i="38"/>
  <c r="L50" i="38"/>
  <c r="K50" i="38"/>
  <c r="J50" i="38"/>
  <c r="I50" i="38"/>
  <c r="H50" i="38"/>
  <c r="G50" i="38"/>
  <c r="F50" i="38"/>
  <c r="E50" i="38"/>
  <c r="D50" i="38"/>
  <c r="N50" i="38" s="1"/>
  <c r="O50" i="38" s="1"/>
  <c r="N49" i="38"/>
  <c r="O49" i="38" s="1"/>
  <c r="N48" i="38"/>
  <c r="O48" i="38" s="1"/>
  <c r="N47" i="38"/>
  <c r="O47" i="38" s="1"/>
  <c r="N46" i="38"/>
  <c r="O46" i="38" s="1"/>
  <c r="N45" i="38"/>
  <c r="O45" i="38"/>
  <c r="N44" i="38"/>
  <c r="O44" i="38"/>
  <c r="N43" i="38"/>
  <c r="O43" i="38" s="1"/>
  <c r="N42" i="38"/>
  <c r="O42" i="38" s="1"/>
  <c r="N41" i="38"/>
  <c r="O41" i="38" s="1"/>
  <c r="N40" i="38"/>
  <c r="O40" i="38" s="1"/>
  <c r="M39" i="38"/>
  <c r="L39" i="38"/>
  <c r="K39" i="38"/>
  <c r="J39" i="38"/>
  <c r="I39" i="38"/>
  <c r="H39" i="38"/>
  <c r="G39" i="38"/>
  <c r="F39" i="38"/>
  <c r="E39" i="38"/>
  <c r="D39" i="38"/>
  <c r="N38" i="38"/>
  <c r="O38" i="38" s="1"/>
  <c r="N37" i="38"/>
  <c r="O37" i="38" s="1"/>
  <c r="N36" i="38"/>
  <c r="O36" i="38" s="1"/>
  <c r="N35" i="38"/>
  <c r="O35" i="38" s="1"/>
  <c r="N34" i="38"/>
  <c r="O34" i="38" s="1"/>
  <c r="N33" i="38"/>
  <c r="O33" i="38" s="1"/>
  <c r="N32" i="38"/>
  <c r="O32" i="38" s="1"/>
  <c r="N31" i="38"/>
  <c r="O31" i="38"/>
  <c r="N30" i="38"/>
  <c r="O30" i="38"/>
  <c r="N29" i="38"/>
  <c r="O29" i="38" s="1"/>
  <c r="N28" i="38"/>
  <c r="O28" i="38" s="1"/>
  <c r="N27" i="38"/>
  <c r="O27" i="38" s="1"/>
  <c r="N26" i="38"/>
  <c r="O26" i="38" s="1"/>
  <c r="M25" i="38"/>
  <c r="L25" i="38"/>
  <c r="K25" i="38"/>
  <c r="J25" i="38"/>
  <c r="I25" i="38"/>
  <c r="H25" i="38"/>
  <c r="G25" i="38"/>
  <c r="F25" i="38"/>
  <c r="E25" i="38"/>
  <c r="D25" i="38"/>
  <c r="N24" i="38"/>
  <c r="O24" i="38" s="1"/>
  <c r="N23" i="38"/>
  <c r="O23" i="38"/>
  <c r="N22" i="38"/>
  <c r="O22" i="38" s="1"/>
  <c r="N21" i="38"/>
  <c r="O21" i="38" s="1"/>
  <c r="N20" i="38"/>
  <c r="O20" i="38" s="1"/>
  <c r="N19" i="38"/>
  <c r="O19" i="38" s="1"/>
  <c r="N18" i="38"/>
  <c r="O18" i="38" s="1"/>
  <c r="N17" i="38"/>
  <c r="O17" i="38"/>
  <c r="N16" i="38"/>
  <c r="O16" i="38"/>
  <c r="M15" i="38"/>
  <c r="L15" i="38"/>
  <c r="K15" i="38"/>
  <c r="J15" i="38"/>
  <c r="I15" i="38"/>
  <c r="H15" i="38"/>
  <c r="G15" i="38"/>
  <c r="F15" i="38"/>
  <c r="E15" i="38"/>
  <c r="D15" i="38"/>
  <c r="N15" i="38" s="1"/>
  <c r="O15" i="38" s="1"/>
  <c r="N14" i="38"/>
  <c r="O14" i="38" s="1"/>
  <c r="N13" i="38"/>
  <c r="O13" i="38" s="1"/>
  <c r="N12" i="38"/>
  <c r="O12" i="38" s="1"/>
  <c r="N11" i="38"/>
  <c r="O11" i="38" s="1"/>
  <c r="N10" i="38"/>
  <c r="O10" i="38" s="1"/>
  <c r="N9" i="38"/>
  <c r="O9" i="38"/>
  <c r="N8" i="38"/>
  <c r="O8" i="38"/>
  <c r="N7" i="38"/>
  <c r="O7" i="38" s="1"/>
  <c r="N6" i="38"/>
  <c r="O6" i="38" s="1"/>
  <c r="M5" i="38"/>
  <c r="L5" i="38"/>
  <c r="K5" i="38"/>
  <c r="J5" i="38"/>
  <c r="I5" i="38"/>
  <c r="H5" i="38"/>
  <c r="G5" i="38"/>
  <c r="F5" i="38"/>
  <c r="F66" i="38" s="1"/>
  <c r="E5" i="38"/>
  <c r="E66" i="38" s="1"/>
  <c r="D5" i="38"/>
  <c r="N63" i="37"/>
  <c r="O63" i="37"/>
  <c r="M62" i="37"/>
  <c r="L62" i="37"/>
  <c r="K62" i="37"/>
  <c r="J62" i="37"/>
  <c r="I62" i="37"/>
  <c r="H62" i="37"/>
  <c r="G62" i="37"/>
  <c r="F62" i="37"/>
  <c r="E62" i="37"/>
  <c r="D62" i="37"/>
  <c r="N61" i="37"/>
  <c r="O61" i="37"/>
  <c r="N60" i="37"/>
  <c r="O60" i="37" s="1"/>
  <c r="N59" i="37"/>
  <c r="O59" i="37" s="1"/>
  <c r="N58" i="37"/>
  <c r="O58" i="37" s="1"/>
  <c r="N57" i="37"/>
  <c r="O57" i="37" s="1"/>
  <c r="N56" i="37"/>
  <c r="O56" i="37" s="1"/>
  <c r="N55" i="37"/>
  <c r="O55" i="37"/>
  <c r="N54" i="37"/>
  <c r="O54" i="37" s="1"/>
  <c r="N53" i="37"/>
  <c r="O53" i="37" s="1"/>
  <c r="N52" i="37"/>
  <c r="O52" i="37" s="1"/>
  <c r="M51" i="37"/>
  <c r="L51" i="37"/>
  <c r="K51" i="37"/>
  <c r="J51" i="37"/>
  <c r="I51" i="37"/>
  <c r="H51" i="37"/>
  <c r="G51" i="37"/>
  <c r="F51" i="37"/>
  <c r="E51" i="37"/>
  <c r="D51" i="37"/>
  <c r="N50" i="37"/>
  <c r="O50" i="37" s="1"/>
  <c r="N49" i="37"/>
  <c r="O49" i="37" s="1"/>
  <c r="N48" i="37"/>
  <c r="O48" i="37"/>
  <c r="M47" i="37"/>
  <c r="L47" i="37"/>
  <c r="K47" i="37"/>
  <c r="J47" i="37"/>
  <c r="I47" i="37"/>
  <c r="H47" i="37"/>
  <c r="G47" i="37"/>
  <c r="F47" i="37"/>
  <c r="E47" i="37"/>
  <c r="D47" i="37"/>
  <c r="N46" i="37"/>
  <c r="O46" i="37" s="1"/>
  <c r="N45" i="37"/>
  <c r="O45" i="37" s="1"/>
  <c r="N44" i="37"/>
  <c r="O44" i="37" s="1"/>
  <c r="N43" i="37"/>
  <c r="O43" i="37" s="1"/>
  <c r="N42" i="37"/>
  <c r="O42" i="37" s="1"/>
  <c r="N41" i="37"/>
  <c r="O41" i="37"/>
  <c r="N40" i="37"/>
  <c r="O40" i="37" s="1"/>
  <c r="N39" i="37"/>
  <c r="O39" i="37" s="1"/>
  <c r="M38" i="37"/>
  <c r="L38" i="37"/>
  <c r="K38" i="37"/>
  <c r="J38" i="37"/>
  <c r="I38" i="37"/>
  <c r="I64" i="37" s="1"/>
  <c r="H38" i="37"/>
  <c r="G38" i="37"/>
  <c r="F38" i="37"/>
  <c r="E38" i="37"/>
  <c r="D38" i="37"/>
  <c r="N37" i="37"/>
  <c r="O37" i="37" s="1"/>
  <c r="N36" i="37"/>
  <c r="O36" i="37"/>
  <c r="N35" i="37"/>
  <c r="O35" i="37" s="1"/>
  <c r="N34" i="37"/>
  <c r="O34" i="37" s="1"/>
  <c r="N33" i="37"/>
  <c r="O33" i="37" s="1"/>
  <c r="N32" i="37"/>
  <c r="O32" i="37" s="1"/>
  <c r="N31" i="37"/>
  <c r="O31" i="37" s="1"/>
  <c r="N30" i="37"/>
  <c r="O30" i="37" s="1"/>
  <c r="N29" i="37"/>
  <c r="O29" i="37" s="1"/>
  <c r="N28" i="37"/>
  <c r="O28" i="37" s="1"/>
  <c r="N27" i="37"/>
  <c r="O27" i="37" s="1"/>
  <c r="N26" i="37"/>
  <c r="O26" i="37" s="1"/>
  <c r="N25" i="37"/>
  <c r="O25" i="37" s="1"/>
  <c r="N24" i="37"/>
  <c r="O24" i="37" s="1"/>
  <c r="N23" i="37"/>
  <c r="O23" i="37" s="1"/>
  <c r="N22" i="37"/>
  <c r="O22" i="37"/>
  <c r="M21" i="37"/>
  <c r="L21" i="37"/>
  <c r="K21" i="37"/>
  <c r="J21" i="37"/>
  <c r="I21" i="37"/>
  <c r="H21" i="37"/>
  <c r="G21" i="37"/>
  <c r="F21" i="37"/>
  <c r="E21" i="37"/>
  <c r="D21" i="37"/>
  <c r="N20" i="37"/>
  <c r="O20" i="37" s="1"/>
  <c r="N19" i="37"/>
  <c r="O19" i="37" s="1"/>
  <c r="N18" i="37"/>
  <c r="O18" i="37" s="1"/>
  <c r="N17" i="37"/>
  <c r="O17" i="37" s="1"/>
  <c r="N16" i="37"/>
  <c r="O16" i="37" s="1"/>
  <c r="M15" i="37"/>
  <c r="L15" i="37"/>
  <c r="K15" i="37"/>
  <c r="J15" i="37"/>
  <c r="I15" i="37"/>
  <c r="H15" i="37"/>
  <c r="G15" i="37"/>
  <c r="F15" i="37"/>
  <c r="E15" i="37"/>
  <c r="E64" i="37" s="1"/>
  <c r="D15" i="37"/>
  <c r="N14" i="37"/>
  <c r="O14" i="37" s="1"/>
  <c r="N13" i="37"/>
  <c r="O13" i="37" s="1"/>
  <c r="N12" i="37"/>
  <c r="O12" i="37" s="1"/>
  <c r="N11" i="37"/>
  <c r="O11" i="37" s="1"/>
  <c r="N10" i="37"/>
  <c r="O10" i="37" s="1"/>
  <c r="N9" i="37"/>
  <c r="O9" i="37" s="1"/>
  <c r="N8" i="37"/>
  <c r="O8" i="37" s="1"/>
  <c r="N7" i="37"/>
  <c r="O7" i="37" s="1"/>
  <c r="N6" i="37"/>
  <c r="O6" i="37" s="1"/>
  <c r="M5" i="37"/>
  <c r="L5" i="37"/>
  <c r="K5" i="37"/>
  <c r="J5" i="37"/>
  <c r="I5" i="37"/>
  <c r="H5" i="37"/>
  <c r="G5" i="37"/>
  <c r="G64" i="37"/>
  <c r="F5" i="37"/>
  <c r="E5" i="37"/>
  <c r="D5" i="37"/>
  <c r="N62" i="36"/>
  <c r="O62" i="36" s="1"/>
  <c r="N61" i="36"/>
  <c r="O61" i="36" s="1"/>
  <c r="N60" i="36"/>
  <c r="O60" i="36" s="1"/>
  <c r="N59" i="36"/>
  <c r="O59" i="36" s="1"/>
  <c r="N58" i="36"/>
  <c r="O58" i="36"/>
  <c r="N57" i="36"/>
  <c r="O57" i="36" s="1"/>
  <c r="N56" i="36"/>
  <c r="O56" i="36" s="1"/>
  <c r="M55" i="36"/>
  <c r="L55" i="36"/>
  <c r="K55" i="36"/>
  <c r="J55" i="36"/>
  <c r="I55" i="36"/>
  <c r="H55" i="36"/>
  <c r="G55" i="36"/>
  <c r="F55" i="36"/>
  <c r="E55" i="36"/>
  <c r="D55" i="36"/>
  <c r="N54" i="36"/>
  <c r="O54" i="36" s="1"/>
  <c r="N53" i="36"/>
  <c r="O53" i="36" s="1"/>
  <c r="N52" i="36"/>
  <c r="O52" i="36" s="1"/>
  <c r="M51" i="36"/>
  <c r="L51" i="36"/>
  <c r="K51" i="36"/>
  <c r="J51" i="36"/>
  <c r="I51" i="36"/>
  <c r="H51" i="36"/>
  <c r="G51" i="36"/>
  <c r="F51" i="36"/>
  <c r="E51" i="36"/>
  <c r="D51" i="36"/>
  <c r="N50" i="36"/>
  <c r="O50" i="36" s="1"/>
  <c r="N49" i="36"/>
  <c r="O49" i="36" s="1"/>
  <c r="N48" i="36"/>
  <c r="O48" i="36"/>
  <c r="N47" i="36"/>
  <c r="O47" i="36" s="1"/>
  <c r="N46" i="36"/>
  <c r="O46" i="36" s="1"/>
  <c r="N45" i="36"/>
  <c r="O45" i="36" s="1"/>
  <c r="N44" i="36"/>
  <c r="O44" i="36" s="1"/>
  <c r="N43" i="36"/>
  <c r="O43" i="36" s="1"/>
  <c r="N42" i="36"/>
  <c r="O42" i="36"/>
  <c r="M41" i="36"/>
  <c r="L41" i="36"/>
  <c r="K41" i="36"/>
  <c r="J41" i="36"/>
  <c r="I41" i="36"/>
  <c r="N41" i="36" s="1"/>
  <c r="O41" i="36" s="1"/>
  <c r="H41" i="36"/>
  <c r="G41" i="36"/>
  <c r="F41" i="36"/>
  <c r="E41" i="36"/>
  <c r="D41" i="36"/>
  <c r="N40" i="36"/>
  <c r="O40" i="36"/>
  <c r="N39" i="36"/>
  <c r="O39" i="36" s="1"/>
  <c r="N38" i="36"/>
  <c r="O38" i="36" s="1"/>
  <c r="N37" i="36"/>
  <c r="O37" i="36" s="1"/>
  <c r="N36" i="36"/>
  <c r="O36" i="36" s="1"/>
  <c r="N35" i="36"/>
  <c r="O35" i="36"/>
  <c r="N34" i="36"/>
  <c r="O34" i="36"/>
  <c r="N33" i="36"/>
  <c r="O33" i="36" s="1"/>
  <c r="N32" i="36"/>
  <c r="O32" i="36" s="1"/>
  <c r="N31" i="36"/>
  <c r="O31" i="36" s="1"/>
  <c r="N30" i="36"/>
  <c r="O30" i="36" s="1"/>
  <c r="N29" i="36"/>
  <c r="O29" i="36" s="1"/>
  <c r="N28" i="36"/>
  <c r="O28" i="36"/>
  <c r="N27" i="36"/>
  <c r="O27" i="36" s="1"/>
  <c r="N26" i="36"/>
  <c r="O26" i="36" s="1"/>
  <c r="M25" i="36"/>
  <c r="L25" i="36"/>
  <c r="K25" i="36"/>
  <c r="J25" i="36"/>
  <c r="I25" i="36"/>
  <c r="H25" i="36"/>
  <c r="G25" i="36"/>
  <c r="F25" i="36"/>
  <c r="E25" i="36"/>
  <c r="D25" i="36"/>
  <c r="N24" i="36"/>
  <c r="O24" i="36" s="1"/>
  <c r="N23" i="36"/>
  <c r="O23" i="36" s="1"/>
  <c r="N22" i="36"/>
  <c r="O22" i="36" s="1"/>
  <c r="N21" i="36"/>
  <c r="O21" i="36" s="1"/>
  <c r="N20" i="36"/>
  <c r="O20" i="36" s="1"/>
  <c r="N19" i="36"/>
  <c r="O19" i="36" s="1"/>
  <c r="N18" i="36"/>
  <c r="O18" i="36" s="1"/>
  <c r="N17" i="36"/>
  <c r="O17" i="36" s="1"/>
  <c r="N16" i="36"/>
  <c r="O16" i="36" s="1"/>
  <c r="M15" i="36"/>
  <c r="L15" i="36"/>
  <c r="K15" i="36"/>
  <c r="J15" i="36"/>
  <c r="I15" i="36"/>
  <c r="I63" i="36" s="1"/>
  <c r="H15" i="36"/>
  <c r="G15" i="36"/>
  <c r="F15" i="36"/>
  <c r="E15" i="36"/>
  <c r="D15" i="36"/>
  <c r="N14" i="36"/>
  <c r="O14" i="36" s="1"/>
  <c r="N13" i="36"/>
  <c r="O13" i="36" s="1"/>
  <c r="N12" i="36"/>
  <c r="O12" i="36"/>
  <c r="N11" i="36"/>
  <c r="O11" i="36" s="1"/>
  <c r="N10" i="36"/>
  <c r="O10" i="36" s="1"/>
  <c r="N9" i="36"/>
  <c r="O9" i="36" s="1"/>
  <c r="N8" i="36"/>
  <c r="O8" i="36" s="1"/>
  <c r="N7" i="36"/>
  <c r="O7" i="36" s="1"/>
  <c r="N6" i="36"/>
  <c r="O6" i="36"/>
  <c r="M5" i="36"/>
  <c r="L5" i="36"/>
  <c r="L63" i="36" s="1"/>
  <c r="K5" i="36"/>
  <c r="J5" i="36"/>
  <c r="I5" i="36"/>
  <c r="H5" i="36"/>
  <c r="H63" i="36" s="1"/>
  <c r="G5" i="36"/>
  <c r="F5" i="36"/>
  <c r="E5" i="36"/>
  <c r="E63" i="36" s="1"/>
  <c r="D5" i="36"/>
  <c r="D63" i="36" s="1"/>
  <c r="N61" i="35"/>
  <c r="O61" i="35" s="1"/>
  <c r="M60" i="35"/>
  <c r="L60" i="35"/>
  <c r="K60" i="35"/>
  <c r="J60" i="35"/>
  <c r="I60" i="35"/>
  <c r="H60" i="35"/>
  <c r="G60" i="35"/>
  <c r="F60" i="35"/>
  <c r="E60" i="35"/>
  <c r="D60" i="35"/>
  <c r="N59" i="35"/>
  <c r="O59" i="35" s="1"/>
  <c r="N58" i="35"/>
  <c r="O58" i="35"/>
  <c r="N57" i="35"/>
  <c r="O57" i="35" s="1"/>
  <c r="N56" i="35"/>
  <c r="O56" i="35" s="1"/>
  <c r="N55" i="35"/>
  <c r="O55" i="35" s="1"/>
  <c r="N54" i="35"/>
  <c r="O54" i="35" s="1"/>
  <c r="N53" i="35"/>
  <c r="O53" i="35" s="1"/>
  <c r="M52" i="35"/>
  <c r="L52" i="35"/>
  <c r="K52" i="35"/>
  <c r="J52" i="35"/>
  <c r="I52" i="35"/>
  <c r="H52" i="35"/>
  <c r="G52" i="35"/>
  <c r="F52" i="35"/>
  <c r="E52" i="35"/>
  <c r="D52" i="35"/>
  <c r="N51" i="35"/>
  <c r="O51" i="35" s="1"/>
  <c r="N50" i="35"/>
  <c r="O50" i="35" s="1"/>
  <c r="N49" i="35"/>
  <c r="O49" i="35" s="1"/>
  <c r="M48" i="35"/>
  <c r="L48" i="35"/>
  <c r="K48" i="35"/>
  <c r="J48" i="35"/>
  <c r="I48" i="35"/>
  <c r="I62" i="35" s="1"/>
  <c r="H48" i="35"/>
  <c r="G48" i="35"/>
  <c r="F48" i="35"/>
  <c r="F62" i="35" s="1"/>
  <c r="E48" i="35"/>
  <c r="D48" i="35"/>
  <c r="N47" i="35"/>
  <c r="O47" i="35" s="1"/>
  <c r="N46" i="35"/>
  <c r="O46" i="35" s="1"/>
  <c r="N45" i="35"/>
  <c r="O45" i="35" s="1"/>
  <c r="N44" i="35"/>
  <c r="O44" i="35" s="1"/>
  <c r="N43" i="35"/>
  <c r="O43" i="35"/>
  <c r="N42" i="35"/>
  <c r="O42" i="35" s="1"/>
  <c r="N41" i="35"/>
  <c r="O41" i="35" s="1"/>
  <c r="N40" i="35"/>
  <c r="O40" i="35"/>
  <c r="M39" i="35"/>
  <c r="L39" i="35"/>
  <c r="K39" i="35"/>
  <c r="J39" i="35"/>
  <c r="J62" i="35" s="1"/>
  <c r="I39" i="35"/>
  <c r="H39" i="35"/>
  <c r="G39" i="35"/>
  <c r="F39" i="35"/>
  <c r="E39" i="35"/>
  <c r="D39" i="35"/>
  <c r="N38" i="35"/>
  <c r="O38" i="35" s="1"/>
  <c r="N37" i="35"/>
  <c r="O37" i="35" s="1"/>
  <c r="N36" i="35"/>
  <c r="O36" i="35" s="1"/>
  <c r="N35" i="35"/>
  <c r="O35" i="35"/>
  <c r="N34" i="35"/>
  <c r="O34" i="35" s="1"/>
  <c r="N33" i="35"/>
  <c r="O33" i="35" s="1"/>
  <c r="N32" i="35"/>
  <c r="O32" i="35" s="1"/>
  <c r="N31" i="35"/>
  <c r="O31" i="35" s="1"/>
  <c r="N30" i="35"/>
  <c r="O30" i="35" s="1"/>
  <c r="N29" i="35"/>
  <c r="O29" i="35"/>
  <c r="N28" i="35"/>
  <c r="O28" i="35" s="1"/>
  <c r="N27" i="35"/>
  <c r="O27" i="35" s="1"/>
  <c r="N26" i="35"/>
  <c r="O26" i="35" s="1"/>
  <c r="M25" i="35"/>
  <c r="L25" i="35"/>
  <c r="K25" i="35"/>
  <c r="J25" i="35"/>
  <c r="I25" i="35"/>
  <c r="H25" i="35"/>
  <c r="G25" i="35"/>
  <c r="F25" i="35"/>
  <c r="E25" i="35"/>
  <c r="D25" i="35"/>
  <c r="N24" i="35"/>
  <c r="O24" i="35" s="1"/>
  <c r="N23" i="35"/>
  <c r="O23" i="35" s="1"/>
  <c r="N22" i="35"/>
  <c r="O22" i="35"/>
  <c r="N21" i="35"/>
  <c r="O21" i="35" s="1"/>
  <c r="N20" i="35"/>
  <c r="O20" i="35" s="1"/>
  <c r="N19" i="35"/>
  <c r="O19" i="35" s="1"/>
  <c r="N18" i="35"/>
  <c r="O18" i="35" s="1"/>
  <c r="N17" i="35"/>
  <c r="O17" i="35" s="1"/>
  <c r="N16" i="35"/>
  <c r="O16" i="35"/>
  <c r="M15" i="35"/>
  <c r="N15" i="35" s="1"/>
  <c r="O15" i="35" s="1"/>
  <c r="L15" i="35"/>
  <c r="K15" i="35"/>
  <c r="J15" i="35"/>
  <c r="I15" i="35"/>
  <c r="H15" i="35"/>
  <c r="G15" i="35"/>
  <c r="F15" i="35"/>
  <c r="E15" i="35"/>
  <c r="D15" i="35"/>
  <c r="N14" i="35"/>
  <c r="O14" i="35" s="1"/>
  <c r="N13" i="35"/>
  <c r="O13" i="35" s="1"/>
  <c r="N12" i="35"/>
  <c r="O12" i="35" s="1"/>
  <c r="N11" i="35"/>
  <c r="O11" i="35" s="1"/>
  <c r="N10" i="35"/>
  <c r="O10" i="35" s="1"/>
  <c r="N9" i="35"/>
  <c r="O9" i="35"/>
  <c r="N8" i="35"/>
  <c r="O8" i="35" s="1"/>
  <c r="N7" i="35"/>
  <c r="O7" i="35" s="1"/>
  <c r="N6" i="35"/>
  <c r="O6" i="35" s="1"/>
  <c r="M5" i="35"/>
  <c r="L5" i="35"/>
  <c r="K5" i="35"/>
  <c r="J5" i="35"/>
  <c r="I5" i="35"/>
  <c r="H5" i="35"/>
  <c r="G5" i="35"/>
  <c r="F5" i="35"/>
  <c r="E5" i="35"/>
  <c r="D5" i="35"/>
  <c r="N64" i="34"/>
  <c r="O64" i="34" s="1"/>
  <c r="M63" i="34"/>
  <c r="L63" i="34"/>
  <c r="K63" i="34"/>
  <c r="J63" i="34"/>
  <c r="I63" i="34"/>
  <c r="H63" i="34"/>
  <c r="G63" i="34"/>
  <c r="N63" i="34" s="1"/>
  <c r="O63" i="34" s="1"/>
  <c r="F63" i="34"/>
  <c r="E63" i="34"/>
  <c r="D63" i="34"/>
  <c r="N62" i="34"/>
  <c r="O62" i="34" s="1"/>
  <c r="N61" i="34"/>
  <c r="O61" i="34" s="1"/>
  <c r="N60" i="34"/>
  <c r="O60" i="34"/>
  <c r="N59" i="34"/>
  <c r="O59" i="34" s="1"/>
  <c r="N58" i="34"/>
  <c r="O58" i="34" s="1"/>
  <c r="N57" i="34"/>
  <c r="O57" i="34" s="1"/>
  <c r="N56" i="34"/>
  <c r="O56" i="34" s="1"/>
  <c r="N55" i="34"/>
  <c r="O55" i="34" s="1"/>
  <c r="M54" i="34"/>
  <c r="L54" i="34"/>
  <c r="K54" i="34"/>
  <c r="J54" i="34"/>
  <c r="I54" i="34"/>
  <c r="H54" i="34"/>
  <c r="G54" i="34"/>
  <c r="F54" i="34"/>
  <c r="E54" i="34"/>
  <c r="D54" i="34"/>
  <c r="N53" i="34"/>
  <c r="O53" i="34" s="1"/>
  <c r="N52" i="34"/>
  <c r="O52" i="34" s="1"/>
  <c r="N51" i="34"/>
  <c r="O51" i="34" s="1"/>
  <c r="M50" i="34"/>
  <c r="L50" i="34"/>
  <c r="K50" i="34"/>
  <c r="J50" i="34"/>
  <c r="I50" i="34"/>
  <c r="H50" i="34"/>
  <c r="G50" i="34"/>
  <c r="F50" i="34"/>
  <c r="E50" i="34"/>
  <c r="D50" i="34"/>
  <c r="N49" i="34"/>
  <c r="O49" i="34" s="1"/>
  <c r="N48" i="34"/>
  <c r="O48" i="34" s="1"/>
  <c r="N47" i="34"/>
  <c r="O47" i="34" s="1"/>
  <c r="N46" i="34"/>
  <c r="O46" i="34" s="1"/>
  <c r="N45" i="34"/>
  <c r="O45" i="34"/>
  <c r="N44" i="34"/>
  <c r="O44" i="34" s="1"/>
  <c r="N43" i="34"/>
  <c r="O43" i="34" s="1"/>
  <c r="N42" i="34"/>
  <c r="O42" i="34" s="1"/>
  <c r="N41" i="34"/>
  <c r="O41" i="34" s="1"/>
  <c r="M40" i="34"/>
  <c r="L40" i="34"/>
  <c r="K40" i="34"/>
  <c r="J40" i="34"/>
  <c r="I40" i="34"/>
  <c r="H40" i="34"/>
  <c r="G40" i="34"/>
  <c r="F40" i="34"/>
  <c r="E40" i="34"/>
  <c r="D40" i="34"/>
  <c r="N39" i="34"/>
  <c r="O39" i="34" s="1"/>
  <c r="N38" i="34"/>
  <c r="O38" i="34" s="1"/>
  <c r="N37" i="34"/>
  <c r="O37" i="34"/>
  <c r="N36" i="34"/>
  <c r="O36" i="34" s="1"/>
  <c r="N35" i="34"/>
  <c r="O35" i="34" s="1"/>
  <c r="N34" i="34"/>
  <c r="O34" i="34" s="1"/>
  <c r="N33" i="34"/>
  <c r="O33" i="34" s="1"/>
  <c r="N32" i="34"/>
  <c r="O32" i="34" s="1"/>
  <c r="N31" i="34"/>
  <c r="O31" i="34"/>
  <c r="N30" i="34"/>
  <c r="O30" i="34" s="1"/>
  <c r="N29" i="34"/>
  <c r="O29" i="34" s="1"/>
  <c r="N28" i="34"/>
  <c r="O28" i="34" s="1"/>
  <c r="N27" i="34"/>
  <c r="O27" i="34" s="1"/>
  <c r="N26" i="34"/>
  <c r="O26" i="34" s="1"/>
  <c r="M25" i="34"/>
  <c r="L25" i="34"/>
  <c r="K25" i="34"/>
  <c r="J25" i="34"/>
  <c r="I25" i="34"/>
  <c r="H25" i="34"/>
  <c r="G25" i="34"/>
  <c r="F25" i="34"/>
  <c r="E25" i="34"/>
  <c r="D25" i="34"/>
  <c r="N24" i="34"/>
  <c r="O24" i="34" s="1"/>
  <c r="N23" i="34"/>
  <c r="O23" i="34" s="1"/>
  <c r="N22" i="34"/>
  <c r="O22" i="34" s="1"/>
  <c r="N21" i="34"/>
  <c r="O21" i="34" s="1"/>
  <c r="N20" i="34"/>
  <c r="O20" i="34" s="1"/>
  <c r="N19" i="34"/>
  <c r="O19" i="34" s="1"/>
  <c r="N18" i="34"/>
  <c r="O18" i="34"/>
  <c r="N17" i="34"/>
  <c r="O17" i="34" s="1"/>
  <c r="N16" i="34"/>
  <c r="O16" i="34" s="1"/>
  <c r="M15" i="34"/>
  <c r="L15" i="34"/>
  <c r="K15" i="34"/>
  <c r="J15" i="34"/>
  <c r="I15" i="34"/>
  <c r="H15" i="34"/>
  <c r="G15" i="34"/>
  <c r="N15" i="34" s="1"/>
  <c r="O15" i="34" s="1"/>
  <c r="F15" i="34"/>
  <c r="E15" i="34"/>
  <c r="D15" i="34"/>
  <c r="D65" i="34" s="1"/>
  <c r="N14" i="34"/>
  <c r="O14" i="34" s="1"/>
  <c r="N13" i="34"/>
  <c r="O13" i="34" s="1"/>
  <c r="N12" i="34"/>
  <c r="O12" i="34"/>
  <c r="N11" i="34"/>
  <c r="O11" i="34" s="1"/>
  <c r="N10" i="34"/>
  <c r="O10" i="34" s="1"/>
  <c r="N9" i="34"/>
  <c r="O9" i="34" s="1"/>
  <c r="N8" i="34"/>
  <c r="O8" i="34" s="1"/>
  <c r="N7" i="34"/>
  <c r="O7" i="34" s="1"/>
  <c r="N6" i="34"/>
  <c r="O6" i="34" s="1"/>
  <c r="M5" i="34"/>
  <c r="L5" i="34"/>
  <c r="L65" i="34" s="1"/>
  <c r="K5" i="34"/>
  <c r="J5" i="34"/>
  <c r="I5" i="34"/>
  <c r="I65" i="34" s="1"/>
  <c r="H5" i="34"/>
  <c r="H65" i="34" s="1"/>
  <c r="G5" i="34"/>
  <c r="F5" i="34"/>
  <c r="E5" i="34"/>
  <c r="D5" i="34"/>
  <c r="N42" i="33"/>
  <c r="O42" i="33" s="1"/>
  <c r="N43" i="33"/>
  <c r="O43" i="33" s="1"/>
  <c r="N44" i="33"/>
  <c r="O44" i="33" s="1"/>
  <c r="N45" i="33"/>
  <c r="O45" i="33" s="1"/>
  <c r="N46" i="33"/>
  <c r="O46" i="33" s="1"/>
  <c r="N47" i="33"/>
  <c r="O47" i="33" s="1"/>
  <c r="N48" i="33"/>
  <c r="O48" i="33" s="1"/>
  <c r="N27" i="33"/>
  <c r="O27" i="33"/>
  <c r="N28" i="33"/>
  <c r="O28" i="33" s="1"/>
  <c r="N29" i="33"/>
  <c r="O29" i="33" s="1"/>
  <c r="N30" i="33"/>
  <c r="O30" i="33" s="1"/>
  <c r="N31" i="33"/>
  <c r="O31" i="33" s="1"/>
  <c r="N32" i="33"/>
  <c r="O32" i="33" s="1"/>
  <c r="N33" i="33"/>
  <c r="O33" i="33"/>
  <c r="N34" i="33"/>
  <c r="O34" i="33" s="1"/>
  <c r="N35" i="33"/>
  <c r="O35" i="33" s="1"/>
  <c r="N36" i="33"/>
  <c r="O36" i="33" s="1"/>
  <c r="N37" i="33"/>
  <c r="O37" i="33" s="1"/>
  <c r="N38" i="33"/>
  <c r="O38" i="33" s="1"/>
  <c r="N39" i="33"/>
  <c r="O39" i="33"/>
  <c r="N40" i="33"/>
  <c r="O40" i="33" s="1"/>
  <c r="N8" i="33"/>
  <c r="O8" i="33" s="1"/>
  <c r="E41" i="33"/>
  <c r="F41" i="33"/>
  <c r="G41" i="33"/>
  <c r="H41" i="33"/>
  <c r="I41" i="33"/>
  <c r="J41" i="33"/>
  <c r="K41" i="33"/>
  <c r="L41" i="33"/>
  <c r="M41" i="33"/>
  <c r="D41" i="33"/>
  <c r="E26" i="33"/>
  <c r="F26" i="33"/>
  <c r="G26" i="33"/>
  <c r="H26" i="33"/>
  <c r="I26" i="33"/>
  <c r="J26" i="33"/>
  <c r="K26" i="33"/>
  <c r="L26" i="33"/>
  <c r="M26" i="33"/>
  <c r="D26" i="33"/>
  <c r="E15" i="33"/>
  <c r="F15" i="33"/>
  <c r="G15" i="33"/>
  <c r="H15" i="33"/>
  <c r="I15" i="33"/>
  <c r="J15" i="33"/>
  <c r="K15" i="33"/>
  <c r="L15" i="33"/>
  <c r="M15" i="33"/>
  <c r="D15" i="33"/>
  <c r="E5" i="33"/>
  <c r="F5" i="33"/>
  <c r="G5" i="33"/>
  <c r="H5" i="33"/>
  <c r="I5" i="33"/>
  <c r="J5" i="33"/>
  <c r="K5" i="33"/>
  <c r="L5" i="33"/>
  <c r="M5" i="33"/>
  <c r="D5" i="33"/>
  <c r="N5" i="33" s="1"/>
  <c r="O5" i="33" s="1"/>
  <c r="E62" i="33"/>
  <c r="F62" i="33"/>
  <c r="G62" i="33"/>
  <c r="H62" i="33"/>
  <c r="I62" i="33"/>
  <c r="J62" i="33"/>
  <c r="K62" i="33"/>
  <c r="L62" i="33"/>
  <c r="M62" i="33"/>
  <c r="D62" i="33"/>
  <c r="N63" i="33"/>
  <c r="O63" i="33" s="1"/>
  <c r="N55" i="33"/>
  <c r="O55" i="33" s="1"/>
  <c r="N56" i="33"/>
  <c r="O56" i="33" s="1"/>
  <c r="N57" i="33"/>
  <c r="O57" i="33" s="1"/>
  <c r="N58" i="33"/>
  <c r="O58" i="33" s="1"/>
  <c r="N59" i="33"/>
  <c r="O59" i="33"/>
  <c r="N60" i="33"/>
  <c r="O60" i="33" s="1"/>
  <c r="N61" i="33"/>
  <c r="O61" i="33" s="1"/>
  <c r="N54" i="33"/>
  <c r="O54" i="33" s="1"/>
  <c r="E53" i="33"/>
  <c r="F53" i="33"/>
  <c r="G53" i="33"/>
  <c r="H53" i="33"/>
  <c r="I53" i="33"/>
  <c r="J53" i="33"/>
  <c r="K53" i="33"/>
  <c r="L53" i="33"/>
  <c r="M53" i="33"/>
  <c r="D53" i="33"/>
  <c r="E49" i="33"/>
  <c r="F49" i="33"/>
  <c r="G49" i="33"/>
  <c r="H49" i="33"/>
  <c r="I49" i="33"/>
  <c r="J49" i="33"/>
  <c r="K49" i="33"/>
  <c r="L49" i="33"/>
  <c r="M49" i="33"/>
  <c r="M64" i="33" s="1"/>
  <c r="D49" i="33"/>
  <c r="N50" i="33"/>
  <c r="O50" i="33" s="1"/>
  <c r="N51" i="33"/>
  <c r="O51" i="33" s="1"/>
  <c r="N52" i="33"/>
  <c r="O52" i="33" s="1"/>
  <c r="N20" i="33"/>
  <c r="O20" i="33" s="1"/>
  <c r="N21" i="33"/>
  <c r="O21" i="33" s="1"/>
  <c r="N22" i="33"/>
  <c r="O22" i="33" s="1"/>
  <c r="N19" i="33"/>
  <c r="O19" i="33" s="1"/>
  <c r="N17" i="33"/>
  <c r="O17" i="33" s="1"/>
  <c r="N18" i="33"/>
  <c r="O18" i="33"/>
  <c r="N23" i="33"/>
  <c r="O23" i="33" s="1"/>
  <c r="N24" i="33"/>
  <c r="O24" i="33" s="1"/>
  <c r="N25" i="33"/>
  <c r="O25" i="33" s="1"/>
  <c r="N7" i="33"/>
  <c r="O7" i="33" s="1"/>
  <c r="N9" i="33"/>
  <c r="O9" i="33" s="1"/>
  <c r="N10" i="33"/>
  <c r="O10" i="33"/>
  <c r="N11" i="33"/>
  <c r="O11" i="33" s="1"/>
  <c r="N12" i="33"/>
  <c r="O12" i="33" s="1"/>
  <c r="N13" i="33"/>
  <c r="O13" i="33" s="1"/>
  <c r="N14" i="33"/>
  <c r="O14" i="33" s="1"/>
  <c r="N6" i="33"/>
  <c r="O6" i="33" s="1"/>
  <c r="N16" i="33"/>
  <c r="O16" i="33" s="1"/>
  <c r="N62" i="37"/>
  <c r="O62" i="37" s="1"/>
  <c r="J66" i="38"/>
  <c r="H66" i="39"/>
  <c r="I66" i="39"/>
  <c r="N63" i="38"/>
  <c r="O63" i="38" s="1"/>
  <c r="N68" i="40"/>
  <c r="O68" i="40" s="1"/>
  <c r="N58" i="41"/>
  <c r="O58" i="41" s="1"/>
  <c r="F69" i="41"/>
  <c r="N5" i="41"/>
  <c r="O5" i="41" s="1"/>
  <c r="J67" i="42"/>
  <c r="J66" i="43"/>
  <c r="H66" i="43"/>
  <c r="I66" i="43"/>
  <c r="N15" i="43"/>
  <c r="O15" i="43" s="1"/>
  <c r="N61" i="44"/>
  <c r="O61" i="44" s="1"/>
  <c r="L67" i="45"/>
  <c r="I67" i="45"/>
  <c r="H67" i="45"/>
  <c r="N39" i="45"/>
  <c r="O39" i="45" s="1"/>
  <c r="N28" i="45"/>
  <c r="O28" i="45" s="1"/>
  <c r="D71" i="46"/>
  <c r="J71" i="46"/>
  <c r="E71" i="46"/>
  <c r="G71" i="46"/>
  <c r="O69" i="48" l="1"/>
  <c r="P69" i="48" s="1"/>
  <c r="N37" i="44"/>
  <c r="O37" i="44" s="1"/>
  <c r="E64" i="33"/>
  <c r="N39" i="35"/>
  <c r="O39" i="35" s="1"/>
  <c r="L62" i="35"/>
  <c r="G67" i="45"/>
  <c r="K65" i="44"/>
  <c r="N53" i="33"/>
  <c r="O53" i="33" s="1"/>
  <c r="N41" i="33"/>
  <c r="O41" i="33" s="1"/>
  <c r="F65" i="34"/>
  <c r="N26" i="41"/>
  <c r="O26" i="41" s="1"/>
  <c r="N52" i="42"/>
  <c r="O52" i="42" s="1"/>
  <c r="F65" i="44"/>
  <c r="N65" i="44" s="1"/>
  <c r="O65" i="44" s="1"/>
  <c r="D67" i="42"/>
  <c r="G65" i="34"/>
  <c r="N51" i="36"/>
  <c r="O51" i="36" s="1"/>
  <c r="N5" i="40"/>
  <c r="O5" i="40" s="1"/>
  <c r="N15" i="42"/>
  <c r="O15" i="42" s="1"/>
  <c r="N15" i="33"/>
  <c r="O15" i="33" s="1"/>
  <c r="N5" i="36"/>
  <c r="O5" i="36" s="1"/>
  <c r="N25" i="39"/>
  <c r="O25" i="39" s="1"/>
  <c r="N15" i="40"/>
  <c r="O15" i="40" s="1"/>
  <c r="F66" i="43"/>
  <c r="N5" i="45"/>
  <c r="O5" i="45" s="1"/>
  <c r="H66" i="38"/>
  <c r="N55" i="39"/>
  <c r="O55" i="39" s="1"/>
  <c r="N67" i="41"/>
  <c r="O67" i="41" s="1"/>
  <c r="F63" i="36"/>
  <c r="D64" i="37"/>
  <c r="G66" i="38"/>
  <c r="J66" i="39"/>
  <c r="F71" i="46"/>
  <c r="M65" i="34"/>
  <c r="K65" i="34"/>
  <c r="N50" i="34"/>
  <c r="O50" i="34" s="1"/>
  <c r="N54" i="34"/>
  <c r="O54" i="34" s="1"/>
  <c r="J63" i="36"/>
  <c r="N5" i="37"/>
  <c r="O5" i="37" s="1"/>
  <c r="D66" i="39"/>
  <c r="N66" i="39" s="1"/>
  <c r="O66" i="39" s="1"/>
  <c r="J70" i="40"/>
  <c r="N70" i="40" s="1"/>
  <c r="O70" i="40" s="1"/>
  <c r="M65" i="44"/>
  <c r="M71" i="46"/>
  <c r="N15" i="36"/>
  <c r="O15" i="36" s="1"/>
  <c r="N55" i="36"/>
  <c r="O55" i="36" s="1"/>
  <c r="M66" i="38"/>
  <c r="K63" i="36"/>
  <c r="N49" i="33"/>
  <c r="O49" i="33" s="1"/>
  <c r="J65" i="34"/>
  <c r="L70" i="40"/>
  <c r="N54" i="45"/>
  <c r="O54" i="45" s="1"/>
  <c r="J64" i="33"/>
  <c r="J64" i="37"/>
  <c r="N51" i="39"/>
  <c r="O51" i="39" s="1"/>
  <c r="E69" i="41"/>
  <c r="N27" i="42"/>
  <c r="O27" i="42" s="1"/>
  <c r="H62" i="35"/>
  <c r="N25" i="35"/>
  <c r="O25" i="35" s="1"/>
  <c r="K64" i="37"/>
  <c r="N47" i="37"/>
  <c r="O47" i="37" s="1"/>
  <c r="N25" i="38"/>
  <c r="O25" i="38" s="1"/>
  <c r="K64" i="33"/>
  <c r="I64" i="33"/>
  <c r="K66" i="38"/>
  <c r="H65" i="44"/>
  <c r="H64" i="33"/>
  <c r="N60" i="35"/>
  <c r="O60" i="35" s="1"/>
  <c r="L64" i="37"/>
  <c r="N38" i="37"/>
  <c r="O38" i="37" s="1"/>
  <c r="D70" i="40"/>
  <c r="M67" i="42"/>
  <c r="N62" i="33"/>
  <c r="O62" i="33" s="1"/>
  <c r="K66" i="39"/>
  <c r="N5" i="43"/>
  <c r="O5" i="43" s="1"/>
  <c r="D64" i="33"/>
  <c r="N40" i="34"/>
  <c r="O40" i="34" s="1"/>
  <c r="E62" i="35"/>
  <c r="H64" i="37"/>
  <c r="N64" i="37" s="1"/>
  <c r="O64" i="37" s="1"/>
  <c r="L64" i="33"/>
  <c r="N64" i="33" s="1"/>
  <c r="O64" i="33" s="1"/>
  <c r="M63" i="36"/>
  <c r="N21" i="37"/>
  <c r="O21" i="37" s="1"/>
  <c r="N56" i="42"/>
  <c r="O56" i="42" s="1"/>
  <c r="N26" i="33"/>
  <c r="O26" i="33" s="1"/>
  <c r="G62" i="35"/>
  <c r="G64" i="33"/>
  <c r="N48" i="35"/>
  <c r="O48" i="35" s="1"/>
  <c r="O28" i="46"/>
  <c r="P28" i="46" s="1"/>
  <c r="F64" i="33"/>
  <c r="N52" i="35"/>
  <c r="O52" i="35" s="1"/>
  <c r="N39" i="38"/>
  <c r="O39" i="38" s="1"/>
  <c r="O69" i="47"/>
  <c r="P69" i="47" s="1"/>
  <c r="O71" i="46"/>
  <c r="P71" i="46" s="1"/>
  <c r="N5" i="34"/>
  <c r="O5" i="34" s="1"/>
  <c r="N52" i="44"/>
  <c r="O52" i="44" s="1"/>
  <c r="G67" i="42"/>
  <c r="N67" i="42" s="1"/>
  <c r="O67" i="42" s="1"/>
  <c r="N26" i="40"/>
  <c r="O26" i="40" s="1"/>
  <c r="M62" i="35"/>
  <c r="N25" i="36"/>
  <c r="O25" i="36" s="1"/>
  <c r="E65" i="34"/>
  <c r="N5" i="42"/>
  <c r="O5" i="42" s="1"/>
  <c r="F67" i="42"/>
  <c r="M69" i="41"/>
  <c r="N15" i="37"/>
  <c r="O15" i="37" s="1"/>
  <c r="K62" i="35"/>
  <c r="N51" i="37"/>
  <c r="O51" i="37" s="1"/>
  <c r="I66" i="38"/>
  <c r="O5" i="46"/>
  <c r="P5" i="46" s="1"/>
  <c r="K70" i="40"/>
  <c r="D62" i="35"/>
  <c r="G63" i="36"/>
  <c r="N63" i="36" s="1"/>
  <c r="O63" i="36" s="1"/>
  <c r="F64" i="37"/>
  <c r="M64" i="37"/>
  <c r="N26" i="43"/>
  <c r="O26" i="43" s="1"/>
  <c r="N59" i="40"/>
  <c r="O59" i="40" s="1"/>
  <c r="M66" i="43"/>
  <c r="N66" i="43" s="1"/>
  <c r="O66" i="43" s="1"/>
  <c r="N64" i="39"/>
  <c r="O64" i="39" s="1"/>
  <c r="M67" i="45"/>
  <c r="N25" i="34"/>
  <c r="O25" i="34" s="1"/>
  <c r="L66" i="38"/>
  <c r="N5" i="35"/>
  <c r="O5" i="35" s="1"/>
  <c r="F66" i="39"/>
  <c r="N5" i="38"/>
  <c r="O5" i="38" s="1"/>
  <c r="D66" i="38"/>
  <c r="N69" i="41" l="1"/>
  <c r="O69" i="41" s="1"/>
  <c r="N65" i="34"/>
  <c r="O65" i="34" s="1"/>
  <c r="N67" i="45"/>
  <c r="O67" i="45" s="1"/>
  <c r="N66" i="38"/>
  <c r="O66" i="38" s="1"/>
  <c r="N62" i="35"/>
  <c r="O62" i="35" s="1"/>
</calcChain>
</file>

<file path=xl/sharedStrings.xml><?xml version="1.0" encoding="utf-8"?>
<sst xmlns="http://schemas.openxmlformats.org/spreadsheetml/2006/main" count="1322" uniqueCount="174">
  <si>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</si>
  <si>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</si>
  <si>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</si>
  <si>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</si>
  <si>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</si>
  <si>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</si>
  <si>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</si>
  <si>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</si>
  <si>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</si>
  <si>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</si>
  <si>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First Local Option Fuel Tax (1 to 6 Cents)</t>
  </si>
  <si>
    <t>Discretionary Sales Surtaxes</t>
  </si>
  <si>
    <t>Utility Service Tax - Electricity</t>
  </si>
  <si>
    <t>Utility Service Tax - Gas</t>
  </si>
  <si>
    <t>Utility Service Tax - Propane</t>
  </si>
  <si>
    <t>Communications Services Taxes</t>
  </si>
  <si>
    <t>Local Business Tax</t>
  </si>
  <si>
    <t>Permits, Fees, and Special Assessments</t>
  </si>
  <si>
    <t>Franchise Fee - Electricity</t>
  </si>
  <si>
    <t>Franchise Fee - Gas</t>
  </si>
  <si>
    <t>Impact Fees - Residential - Public Safety</t>
  </si>
  <si>
    <t>Impact Fees - Residential - Physical Environment</t>
  </si>
  <si>
    <t>Impact Fees - Residential - Transportation</t>
  </si>
  <si>
    <t>Impact Fees - Residential - Economic Environment</t>
  </si>
  <si>
    <t>Impact Fees - Residential - Culture / Recreation</t>
  </si>
  <si>
    <t>Special Assessments - Capital Improvement</t>
  </si>
  <si>
    <t>Other Permits, Fees, and Special Assessments</t>
  </si>
  <si>
    <t>Federal Grant - Public Safety</t>
  </si>
  <si>
    <t>Intergovernmental Revenue</t>
  </si>
  <si>
    <t>Federal Grant - Physical Environment - Water Supply System</t>
  </si>
  <si>
    <t>State Grant - Physical Environment - Water Supply System</t>
  </si>
  <si>
    <t>State Grant - Physical Environment - Other Physical Environment</t>
  </si>
  <si>
    <t>State Grant - Culture / Recreation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</si>
  <si>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</si>
  <si>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</si>
  <si>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</si>
  <si>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</si>
  <si>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Public Safety - Firefighter Supplemental Compensation</t>
  </si>
  <si>
    <t>State Shared Revenues - Transportation - Other Transportation</t>
  </si>
  <si>
    <t>Grants from Other Local Units - Physical Environment</t>
  </si>
  <si>
    <t>Shared Revenue from Other Local Units</t>
  </si>
  <si>
    <t>Payments from Other Local Units in Lieu of Taxes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</si>
  <si>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</si>
  <si>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</si>
  <si>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</si>
  <si>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</si>
  <si>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</si>
  <si>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</si>
  <si>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</si>
  <si>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Other General Gov't Charges and Fees</t>
  </si>
  <si>
    <t>Public Safety - Fire Protection</t>
  </si>
  <si>
    <t>Public Safety - Protective Inspection Fees</t>
  </si>
  <si>
    <t>Physical Environment - Garbage / Solid Waste</t>
  </si>
  <si>
    <t>Physical Environment - Water / Sewer Combination Utility</t>
  </si>
  <si>
    <t>Physical Environment - Other Physical Environment Charges</t>
  </si>
  <si>
    <t>Culture / Recreation - Parks and Recreation</t>
  </si>
  <si>
    <t>Total - All Account Codes</t>
  </si>
  <si>
    <t>Local Fiscal Year Ended September 30, 2009</t>
  </si>
  <si>
    <t>Court-Ordered Judgments and Fines - As Decided by Traffic Court</t>
  </si>
  <si>
    <t>Fines - Library</t>
  </si>
  <si>
    <t>Fines - Local Ordinance Violations</t>
  </si>
  <si>
    <t>Interest and Other Earnings - Interest</t>
  </si>
  <si>
    <t>Interest and Other Earnings - Gain or Loss on Sale of Investments</t>
  </si>
  <si>
    <t>Rents and Royalties</t>
  </si>
  <si>
    <t>Disposition of Fixed Assets</t>
  </si>
  <si>
    <t>Sale of Surplus Materials and Scrap</t>
  </si>
  <si>
    <t>Contributions and Donations from Private Sources</t>
  </si>
  <si>
    <t>Pension Fund Contributions</t>
  </si>
  <si>
    <t>Other Miscellaneous Revenues - Other</t>
  </si>
  <si>
    <t>Non-Operating - Inter-Fund Group Transfers In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</si>
  <si>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</si>
  <si>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</si>
  <si>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</si>
  <si>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</si>
  <si>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</si>
  <si>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</si>
  <si>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</si>
  <si>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Insurance Premium Tax for Firefighters' Pension</t>
  </si>
  <si>
    <t>Oldsmar Revenues Reported by Account Code and Fund Type</t>
  </si>
  <si>
    <t>Local Fiscal Year Ended September 30, 2010</t>
  </si>
  <si>
    <t>Fire Insurance Premium Tax for Firefighters' Pension</t>
  </si>
  <si>
    <t>Federal Grant - Physical Environment - Other Physical Environment</t>
  </si>
  <si>
    <t>State Shared Revenues - Public Safety - Emergency Management Assistance</t>
  </si>
  <si>
    <t>Transportation (User Fees) - Parking Facilities</t>
  </si>
  <si>
    <t>Other Charges for Services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</si>
  <si>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</si>
  <si>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</si>
  <si>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</si>
  <si>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Court-Ordered Judgments and Fines - As Decided by County Court Criminal</t>
  </si>
  <si>
    <t>2011 Municipal Population:</t>
  </si>
  <si>
    <t>Local Fiscal Year Ended September 30, 2012</t>
  </si>
  <si>
    <t>Federal Grant - Economic Environment</t>
  </si>
  <si>
    <t>State Grant - Economic Environment</t>
  </si>
  <si>
    <t>2012 Municipal Population:</t>
  </si>
  <si>
    <t>Local Fiscal Year Ended September 30, 2008</t>
  </si>
  <si>
    <t>Permits and Franchise Fees</t>
  </si>
  <si>
    <t>Franchise Fee - Cable Television</t>
  </si>
  <si>
    <t>Other Permits and Fees</t>
  </si>
  <si>
    <t>Federal Grant - Culture / Recreation</t>
  </si>
  <si>
    <t>Physical Environment - Water Utility</t>
  </si>
  <si>
    <t>Physical Environment - Sewer / Wastewater Utility</t>
  </si>
  <si>
    <t>Impact Fees - Public Safety</t>
  </si>
  <si>
    <t>Impact Fees - Physical Environment</t>
  </si>
  <si>
    <t>Impact Fees - Transportation</t>
  </si>
  <si>
    <t>2008 Municipal Population:</t>
  </si>
  <si>
    <t>Local Fiscal Year Ended September 30, 2013</t>
  </si>
  <si>
    <t>Communications Services Taxes (Chapter 202, F.S.)</t>
  </si>
  <si>
    <t>Local Business Tax (Chapter 205, F.S.)</t>
  </si>
  <si>
    <t>Impact Fees - Commercial - Transportation</t>
  </si>
  <si>
    <t>Federal Grant - Transportation - Other Transportation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</si>
  <si>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</si>
  <si>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</si>
  <si>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</si>
  <si>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</si>
  <si>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General Government - Other General Government Charges and Fees</t>
  </si>
  <si>
    <t>Transportation - Parking Facilities</t>
  </si>
  <si>
    <t>Interest and Other Earnings - Net Increase (Decrease) in Fair Value of Investments</t>
  </si>
  <si>
    <t>Sales - Disposition of Fixed Assets</t>
  </si>
  <si>
    <t>Sales - Sale of Surplus Materials and Scrap</t>
  </si>
  <si>
    <t>Proceeds - Proceeds from Refunding Bonds</t>
  </si>
  <si>
    <t>2013 Municipal Population:</t>
  </si>
  <si>
    <t>Local Fiscal Year Ended September 30, 2014</t>
  </si>
  <si>
    <t>State Grant - Transportation - Other Transportation</t>
  </si>
  <si>
    <t>Grants from Other Local Units - Public Safety</t>
  </si>
  <si>
    <t>2014 Municipal Population:</t>
  </si>
  <si>
    <t>Local Fiscal Year Ended September 30, 2015</t>
  </si>
  <si>
    <t>Public Safety - Other Public Safety Charges and Fees</t>
  </si>
  <si>
    <t>2015 Municipal Population:</t>
  </si>
  <si>
    <t>Local Fiscal Year Ended September 30, 2016</t>
  </si>
  <si>
    <t>Federal Grant - General Government</t>
  </si>
  <si>
    <t>2016 Municipal Population:</t>
  </si>
  <si>
    <t>Local Fiscal Year Ended September 30, 2017</t>
  </si>
  <si>
    <t>Impact Fees - Commercial - Physical Environment</t>
  </si>
  <si>
    <t>2017 Municipal Population:</t>
  </si>
  <si>
    <t>Local Fiscal Year Ended September 30, 2018</t>
  </si>
  <si>
    <t>Grants from Other Local Units - Other</t>
  </si>
  <si>
    <t>2018 Municipal Population:</t>
  </si>
  <si>
    <t>Local Fiscal Year Ended September 30, 2019</t>
  </si>
  <si>
    <t>Proceeds - Debt Proceeds</t>
  </si>
  <si>
    <t>Proprietary Non-Operating - Other Grants and Donations</t>
  </si>
  <si>
    <t>2019 Municipal Population:</t>
  </si>
  <si>
    <t>Local Fiscal Year Ended September 30, 2020</t>
  </si>
  <si>
    <t>Impact Fees - Commercial - Public Safety</t>
  </si>
  <si>
    <t>Impact Fees - Commercial - Culture / Recreation</t>
  </si>
  <si>
    <t>Non-Operating - Special Items (Gain)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</si>
  <si>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</si>
  <si>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</si>
  <si>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</si>
  <si>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</si>
  <si>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</si>
  <si>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</si>
  <si>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</si>
  <si>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Local Government Infrastructure Surtax</t>
  </si>
  <si>
    <t>State Communications Services Taxes</t>
  </si>
  <si>
    <t>Building Permits (Buildling Permit Fees)</t>
  </si>
  <si>
    <t>Stormwater Fee</t>
  </si>
  <si>
    <t>Other Fees and Special Assessments</t>
  </si>
  <si>
    <t>Intergovernmental Revenues</t>
  </si>
  <si>
    <t>Other Financial Assistance - Federal Source</t>
  </si>
  <si>
    <t>State Grant - General Government</t>
  </si>
  <si>
    <t>State Shared Revenues - General Government - Municipal Revenue Sharing Program</t>
  </si>
  <si>
    <t>State Shared Revenues - General Government - Local Government Half-Cent Sales Tax Program</t>
  </si>
  <si>
    <t>State Shared Revenues - Transportation - Fuel Tax Refunds and Credits</t>
  </si>
  <si>
    <t>Other Charges for Services (Not Court-Related)</t>
  </si>
  <si>
    <t>Proprietary Non-Operating Sources - Special Items (Gain)</t>
  </si>
  <si>
    <t>2021 Municipal Population:</t>
  </si>
  <si>
    <t>Local Fiscal Year Ended September 30, 2022</t>
  </si>
  <si>
    <t>2022 Municipal Population:</t>
  </si>
  <si>
    <t>Proceeds - Leases</t>
  </si>
  <si>
    <t>Local Fiscal Year Ended September 30, 2023</t>
  </si>
  <si>
    <t>Other Miscellaneous Revenues - Settlements</t>
  </si>
  <si>
    <t>Other Miscellaneous Revenues - Deferred Compensation Contributions</t>
  </si>
  <si>
    <t>Proceeds - Leases - Financial Agreements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</si>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</sst>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164" fontId="3" fillId="0" borderId="23" xfId="0" applyNumberFormat="1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3" fillId="0" borderId="26" xfId="0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10" fillId="0" borderId="29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9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2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37" fontId="8" fillId="2" borderId="34" xfId="0" applyNumberFormat="1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6" xfId="0" applyFont="1" applyBorder="1" applyAlignment="1" applyProtection="1">
      <alignment horizontal="left" vertical="center" wrapText="1"/>
    </xf>
    <xf numFmtId="0" fontId="10" fillId="0" borderId="29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9" xfId="0" applyFont="1" applyFill="1" applyBorder="1" applyAlignment="1" applyProtection="1">
      <alignment horizontal="left" vertical="center" wrapText="1"/>
    </xf>
    <xf numFmtId="0" fontId="9" fillId="2" borderId="32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3" xfId="0" applyFont="1" applyFill="1" applyBorder="1" applyAlignment="1" applyProtection="1">
      <alignment horizontal="center" vertical="center"/>
    </xf>
    <xf numFmtId="37" fontId="8" fillId="2" borderId="34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D6A6D-3489-4837-8FA3-F5BD981D0153}">
  <sheetPr>
    <pageSetUpPr fitToPage="1"/>
  </sheetPr>
  <dimension ref="A1:ED73"/>
  <sheetViews>
    <sheetView tabSelected="1" workbookViewId="0">
      <selection sqref="A1:P1"/>
    </sheetView>
  </sheetViews>
  <sheetFormatPr defaultColWidth="9.77734375" defaultRowHeight="15"/>
  <cols>
    <col min="1" max="1" width="1.77734375" style="65" customWidth="1"/>
    <col min="2" max="2" width="6.77734375" style="65" customWidth="1"/>
    <col min="3" max="3" width="65.77734375" style="65" bestFit="1" customWidth="1"/>
    <col min="4" max="5" width="16.77734375" style="96" customWidth="1"/>
    <col min="6" max="7" width="15.77734375" style="96" customWidth="1"/>
    <col min="8" max="8" width="13.77734375" style="96" customWidth="1"/>
    <col min="9" max="10" width="15.77734375" style="96" customWidth="1"/>
    <col min="11" max="14" width="13.77734375" style="96" customWidth="1"/>
    <col min="15" max="15" width="16.77734375" style="96" customWidth="1"/>
    <col min="16" max="16" width="13.77734375" style="65" customWidth="1"/>
    <col min="17" max="18" width="9.77734375" style="65"/>
  </cols>
  <sheetData>
    <row r="1" spans="1:134" ht="27.75">
      <c r="A1" s="104" t="s">
        <v>78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6"/>
      <c r="Q1" s="51"/>
      <c r="R1"/>
    </row>
    <row r="2" spans="1:134" ht="24" thickBot="1">
      <c r="A2" s="107" t="s">
        <v>169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9"/>
      <c r="Q2" s="51"/>
      <c r="R2"/>
    </row>
    <row r="3" spans="1:134" ht="18" customHeight="1">
      <c r="A3" s="110" t="s">
        <v>70</v>
      </c>
      <c r="B3" s="111"/>
      <c r="C3" s="112"/>
      <c r="D3" s="116" t="s">
        <v>42</v>
      </c>
      <c r="E3" s="117"/>
      <c r="F3" s="117"/>
      <c r="G3" s="117"/>
      <c r="H3" s="118"/>
      <c r="I3" s="116" t="s">
        <v>43</v>
      </c>
      <c r="J3" s="118"/>
      <c r="K3" s="116" t="s">
        <v>45</v>
      </c>
      <c r="L3" s="117"/>
      <c r="M3" s="118"/>
      <c r="N3" s="52"/>
      <c r="O3" s="53"/>
      <c r="P3" s="119" t="s">
        <v>147</v>
      </c>
      <c r="Q3" s="54"/>
      <c r="R3"/>
    </row>
    <row r="4" spans="1:134" ht="32.25" customHeight="1" thickBot="1">
      <c r="A4" s="113"/>
      <c r="B4" s="114"/>
      <c r="C4" s="115"/>
      <c r="D4" s="55" t="s">
        <v>4</v>
      </c>
      <c r="E4" s="55" t="s">
        <v>71</v>
      </c>
      <c r="F4" s="55" t="s">
        <v>72</v>
      </c>
      <c r="G4" s="55" t="s">
        <v>73</v>
      </c>
      <c r="H4" s="55" t="s">
        <v>5</v>
      </c>
      <c r="I4" s="55" t="s">
        <v>6</v>
      </c>
      <c r="J4" s="56" t="s">
        <v>74</v>
      </c>
      <c r="K4" s="56" t="s">
        <v>7</v>
      </c>
      <c r="L4" s="56" t="s">
        <v>8</v>
      </c>
      <c r="M4" s="56" t="s">
        <v>148</v>
      </c>
      <c r="N4" s="56" t="s">
        <v>9</v>
      </c>
      <c r="O4" s="56" t="s">
        <v>149</v>
      </c>
      <c r="P4" s="120"/>
      <c r="Q4" s="57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</row>
    <row r="5" spans="1:134" ht="15.75">
      <c r="A5" s="59" t="s">
        <v>150</v>
      </c>
      <c r="B5" s="60"/>
      <c r="C5" s="60"/>
      <c r="D5" s="61">
        <f>SUM(D6:D14)</f>
        <v>9662757</v>
      </c>
      <c r="E5" s="61">
        <f>SUM(E6:E14)</f>
        <v>368883</v>
      </c>
      <c r="F5" s="61">
        <f>SUM(F6:F14)</f>
        <v>22220</v>
      </c>
      <c r="G5" s="61">
        <f>SUM(G6:G14)</f>
        <v>2326632</v>
      </c>
      <c r="H5" s="61">
        <f>SUM(H6:H14)</f>
        <v>0</v>
      </c>
      <c r="I5" s="61">
        <f>SUM(I6:I14)</f>
        <v>0</v>
      </c>
      <c r="J5" s="61">
        <f>SUM(J6:J14)</f>
        <v>0</v>
      </c>
      <c r="K5" s="61">
        <f>SUM(K6:K14)</f>
        <v>116798</v>
      </c>
      <c r="L5" s="61">
        <f>SUM(L6:L14)</f>
        <v>0</v>
      </c>
      <c r="M5" s="61">
        <f>SUM(M6:M14)</f>
        <v>0</v>
      </c>
      <c r="N5" s="61">
        <f>SUM(N6:N14)</f>
        <v>0</v>
      </c>
      <c r="O5" s="62">
        <f>SUM(D5:N5)</f>
        <v>12497290</v>
      </c>
      <c r="P5" s="63">
        <f>(O5/P$71)</f>
        <v>837.17108788853159</v>
      </c>
      <c r="Q5" s="64"/>
    </row>
    <row r="6" spans="1:134">
      <c r="A6" s="66"/>
      <c r="B6" s="67">
        <v>311</v>
      </c>
      <c r="C6" s="68" t="s">
        <v>2</v>
      </c>
      <c r="D6" s="69">
        <v>6813898</v>
      </c>
      <c r="E6" s="69">
        <v>368883</v>
      </c>
      <c r="F6" s="69">
        <v>0</v>
      </c>
      <c r="G6" s="69">
        <v>0</v>
      </c>
      <c r="H6" s="69">
        <v>0</v>
      </c>
      <c r="I6" s="69">
        <v>0</v>
      </c>
      <c r="J6" s="69">
        <v>0</v>
      </c>
      <c r="K6" s="69">
        <v>0</v>
      </c>
      <c r="L6" s="69">
        <v>0</v>
      </c>
      <c r="M6" s="69">
        <v>0</v>
      </c>
      <c r="N6" s="69">
        <v>0</v>
      </c>
      <c r="O6" s="69">
        <f>SUM(D6:N6)</f>
        <v>7182781</v>
      </c>
      <c r="P6" s="70">
        <f>(O6/P$71)</f>
        <v>481.16164255091104</v>
      </c>
      <c r="Q6" s="71"/>
    </row>
    <row r="7" spans="1:134">
      <c r="A7" s="66"/>
      <c r="B7" s="67">
        <v>312.41000000000003</v>
      </c>
      <c r="C7" s="68" t="s">
        <v>151</v>
      </c>
      <c r="D7" s="69">
        <v>0</v>
      </c>
      <c r="E7" s="69">
        <v>0</v>
      </c>
      <c r="F7" s="69">
        <v>0</v>
      </c>
      <c r="G7" s="69">
        <v>187425</v>
      </c>
      <c r="H7" s="69">
        <v>0</v>
      </c>
      <c r="I7" s="69">
        <v>0</v>
      </c>
      <c r="J7" s="69">
        <v>0</v>
      </c>
      <c r="K7" s="69">
        <v>0</v>
      </c>
      <c r="L7" s="69">
        <v>0</v>
      </c>
      <c r="M7" s="69">
        <v>0</v>
      </c>
      <c r="N7" s="69">
        <v>0</v>
      </c>
      <c r="O7" s="69">
        <f t="shared" ref="O7:O14" si="0">SUM(D7:N7)</f>
        <v>187425</v>
      </c>
      <c r="P7" s="70">
        <f>(O7/P$71)</f>
        <v>12.555265273311898</v>
      </c>
      <c r="Q7" s="71"/>
    </row>
    <row r="8" spans="1:134">
      <c r="A8" s="66"/>
      <c r="B8" s="67">
        <v>312.51</v>
      </c>
      <c r="C8" s="68" t="s">
        <v>77</v>
      </c>
      <c r="D8" s="69">
        <v>116798</v>
      </c>
      <c r="E8" s="69">
        <v>0</v>
      </c>
      <c r="F8" s="69">
        <v>0</v>
      </c>
      <c r="G8" s="69">
        <v>0</v>
      </c>
      <c r="H8" s="69">
        <v>0</v>
      </c>
      <c r="I8" s="69">
        <v>0</v>
      </c>
      <c r="J8" s="69">
        <v>0</v>
      </c>
      <c r="K8" s="69">
        <v>116798</v>
      </c>
      <c r="L8" s="69">
        <v>0</v>
      </c>
      <c r="M8" s="69">
        <v>0</v>
      </c>
      <c r="N8" s="69">
        <v>0</v>
      </c>
      <c r="O8" s="69">
        <f t="shared" si="0"/>
        <v>233596</v>
      </c>
      <c r="P8" s="70">
        <f>(O8/P$71)</f>
        <v>15.64817792068596</v>
      </c>
      <c r="Q8" s="71"/>
    </row>
    <row r="9" spans="1:134">
      <c r="A9" s="66"/>
      <c r="B9" s="67">
        <v>312.63</v>
      </c>
      <c r="C9" s="68" t="s">
        <v>152</v>
      </c>
      <c r="D9" s="69">
        <v>0</v>
      </c>
      <c r="E9" s="69">
        <v>0</v>
      </c>
      <c r="F9" s="69">
        <v>0</v>
      </c>
      <c r="G9" s="69">
        <v>2139207</v>
      </c>
      <c r="H9" s="69">
        <v>0</v>
      </c>
      <c r="I9" s="69">
        <v>0</v>
      </c>
      <c r="J9" s="69">
        <v>0</v>
      </c>
      <c r="K9" s="69">
        <v>0</v>
      </c>
      <c r="L9" s="69">
        <v>0</v>
      </c>
      <c r="M9" s="69">
        <v>0</v>
      </c>
      <c r="N9" s="69">
        <v>0</v>
      </c>
      <c r="O9" s="69">
        <f t="shared" si="0"/>
        <v>2139207</v>
      </c>
      <c r="P9" s="70">
        <f>(O9/P$71)</f>
        <v>143.30164790996784</v>
      </c>
      <c r="Q9" s="71"/>
    </row>
    <row r="10" spans="1:134">
      <c r="A10" s="66"/>
      <c r="B10" s="67">
        <v>314.10000000000002</v>
      </c>
      <c r="C10" s="68" t="s">
        <v>12</v>
      </c>
      <c r="D10" s="69">
        <v>1721808</v>
      </c>
      <c r="E10" s="69">
        <v>0</v>
      </c>
      <c r="F10" s="69">
        <v>22220</v>
      </c>
      <c r="G10" s="69">
        <v>0</v>
      </c>
      <c r="H10" s="69">
        <v>0</v>
      </c>
      <c r="I10" s="69">
        <v>0</v>
      </c>
      <c r="J10" s="69">
        <v>0</v>
      </c>
      <c r="K10" s="69">
        <v>0</v>
      </c>
      <c r="L10" s="69">
        <v>0</v>
      </c>
      <c r="M10" s="69">
        <v>0</v>
      </c>
      <c r="N10" s="69">
        <v>0</v>
      </c>
      <c r="O10" s="69">
        <f t="shared" si="0"/>
        <v>1744028</v>
      </c>
      <c r="P10" s="70">
        <f>(O10/P$71)</f>
        <v>116.82931404072883</v>
      </c>
      <c r="Q10" s="71"/>
    </row>
    <row r="11" spans="1:134">
      <c r="A11" s="66"/>
      <c r="B11" s="67">
        <v>314.39999999999998</v>
      </c>
      <c r="C11" s="68" t="s">
        <v>13</v>
      </c>
      <c r="D11" s="69">
        <v>59478</v>
      </c>
      <c r="E11" s="69">
        <v>0</v>
      </c>
      <c r="F11" s="69">
        <v>0</v>
      </c>
      <c r="G11" s="69">
        <v>0</v>
      </c>
      <c r="H11" s="69">
        <v>0</v>
      </c>
      <c r="I11" s="69">
        <v>0</v>
      </c>
      <c r="J11" s="69">
        <v>0</v>
      </c>
      <c r="K11" s="69">
        <v>0</v>
      </c>
      <c r="L11" s="69">
        <v>0</v>
      </c>
      <c r="M11" s="69">
        <v>0</v>
      </c>
      <c r="N11" s="69">
        <v>0</v>
      </c>
      <c r="O11" s="69">
        <f t="shared" si="0"/>
        <v>59478</v>
      </c>
      <c r="P11" s="70">
        <f>(O11/P$71)</f>
        <v>3.9843247588424435</v>
      </c>
      <c r="Q11" s="71"/>
    </row>
    <row r="12" spans="1:134">
      <c r="A12" s="66"/>
      <c r="B12" s="67">
        <v>314.8</v>
      </c>
      <c r="C12" s="68" t="s">
        <v>14</v>
      </c>
      <c r="D12" s="69">
        <v>31886</v>
      </c>
      <c r="E12" s="69">
        <v>0</v>
      </c>
      <c r="F12" s="69">
        <v>0</v>
      </c>
      <c r="G12" s="69">
        <v>0</v>
      </c>
      <c r="H12" s="69">
        <v>0</v>
      </c>
      <c r="I12" s="69">
        <v>0</v>
      </c>
      <c r="J12" s="69">
        <v>0</v>
      </c>
      <c r="K12" s="69">
        <v>0</v>
      </c>
      <c r="L12" s="69">
        <v>0</v>
      </c>
      <c r="M12" s="69">
        <v>0</v>
      </c>
      <c r="N12" s="69">
        <v>0</v>
      </c>
      <c r="O12" s="69">
        <f t="shared" si="0"/>
        <v>31886</v>
      </c>
      <c r="P12" s="70">
        <f>(O12/P$71)</f>
        <v>2.1359860664523045</v>
      </c>
      <c r="Q12" s="71"/>
    </row>
    <row r="13" spans="1:134">
      <c r="A13" s="66"/>
      <c r="B13" s="67">
        <v>315.10000000000002</v>
      </c>
      <c r="C13" s="68" t="s">
        <v>153</v>
      </c>
      <c r="D13" s="69">
        <v>764111</v>
      </c>
      <c r="E13" s="69">
        <v>0</v>
      </c>
      <c r="F13" s="69">
        <v>0</v>
      </c>
      <c r="G13" s="69">
        <v>0</v>
      </c>
      <c r="H13" s="69">
        <v>0</v>
      </c>
      <c r="I13" s="69">
        <v>0</v>
      </c>
      <c r="J13" s="69">
        <v>0</v>
      </c>
      <c r="K13" s="69">
        <v>0</v>
      </c>
      <c r="L13" s="69">
        <v>0</v>
      </c>
      <c r="M13" s="69">
        <v>0</v>
      </c>
      <c r="N13" s="69">
        <v>0</v>
      </c>
      <c r="O13" s="69">
        <f t="shared" si="0"/>
        <v>764111</v>
      </c>
      <c r="P13" s="70">
        <f>(O13/P$71)</f>
        <v>51.1864281886388</v>
      </c>
      <c r="Q13" s="71"/>
    </row>
    <row r="14" spans="1:134">
      <c r="A14" s="66"/>
      <c r="B14" s="67">
        <v>316</v>
      </c>
      <c r="C14" s="68" t="s">
        <v>107</v>
      </c>
      <c r="D14" s="69">
        <v>154778</v>
      </c>
      <c r="E14" s="69">
        <v>0</v>
      </c>
      <c r="F14" s="69">
        <v>0</v>
      </c>
      <c r="G14" s="69">
        <v>0</v>
      </c>
      <c r="H14" s="69">
        <v>0</v>
      </c>
      <c r="I14" s="69">
        <v>0</v>
      </c>
      <c r="J14" s="69">
        <v>0</v>
      </c>
      <c r="K14" s="69">
        <v>0</v>
      </c>
      <c r="L14" s="69">
        <v>0</v>
      </c>
      <c r="M14" s="69">
        <v>0</v>
      </c>
      <c r="N14" s="69">
        <v>0</v>
      </c>
      <c r="O14" s="69">
        <f t="shared" si="0"/>
        <v>154778</v>
      </c>
      <c r="P14" s="70">
        <f>(O14/P$71)</f>
        <v>10.368301178992498</v>
      </c>
      <c r="Q14" s="71"/>
    </row>
    <row r="15" spans="1:134" ht="15.75">
      <c r="A15" s="72" t="s">
        <v>17</v>
      </c>
      <c r="B15" s="73"/>
      <c r="C15" s="74"/>
      <c r="D15" s="75">
        <f>SUM(D16:D28)</f>
        <v>1923628</v>
      </c>
      <c r="E15" s="75">
        <f>SUM(E16:E28)</f>
        <v>24281</v>
      </c>
      <c r="F15" s="75">
        <f>SUM(F16:F28)</f>
        <v>0</v>
      </c>
      <c r="G15" s="75">
        <f>SUM(G16:G28)</f>
        <v>0</v>
      </c>
      <c r="H15" s="75">
        <f>SUM(H16:H28)</f>
        <v>0</v>
      </c>
      <c r="I15" s="75">
        <f>SUM(I16:I28)</f>
        <v>32811</v>
      </c>
      <c r="J15" s="75">
        <f>SUM(J16:J28)</f>
        <v>0</v>
      </c>
      <c r="K15" s="75">
        <f>SUM(K16:K28)</f>
        <v>0</v>
      </c>
      <c r="L15" s="75">
        <f>SUM(L16:L28)</f>
        <v>0</v>
      </c>
      <c r="M15" s="75">
        <f>SUM(M16:M28)</f>
        <v>0</v>
      </c>
      <c r="N15" s="75">
        <f>SUM(N16:N28)</f>
        <v>0</v>
      </c>
      <c r="O15" s="76">
        <f>SUM(D15:N15)</f>
        <v>1980720</v>
      </c>
      <c r="P15" s="77">
        <f>(O15/P$71)</f>
        <v>132.68488745980707</v>
      </c>
      <c r="Q15" s="78"/>
    </row>
    <row r="16" spans="1:134">
      <c r="A16" s="66"/>
      <c r="B16" s="67">
        <v>322</v>
      </c>
      <c r="C16" s="68" t="s">
        <v>154</v>
      </c>
      <c r="D16" s="69">
        <v>4555</v>
      </c>
      <c r="E16" s="69">
        <v>0</v>
      </c>
      <c r="F16" s="69">
        <v>0</v>
      </c>
      <c r="G16" s="69">
        <v>0</v>
      </c>
      <c r="H16" s="69">
        <v>0</v>
      </c>
      <c r="I16" s="69">
        <v>0</v>
      </c>
      <c r="J16" s="69">
        <v>0</v>
      </c>
      <c r="K16" s="69">
        <v>0</v>
      </c>
      <c r="L16" s="69">
        <v>0</v>
      </c>
      <c r="M16" s="69">
        <v>0</v>
      </c>
      <c r="N16" s="69">
        <v>0</v>
      </c>
      <c r="O16" s="69">
        <f>SUM(D16:N16)</f>
        <v>4555</v>
      </c>
      <c r="P16" s="70">
        <f>(O16/P$71)</f>
        <v>0.30513129689174706</v>
      </c>
      <c r="Q16" s="71"/>
    </row>
    <row r="17" spans="1:17">
      <c r="A17" s="66"/>
      <c r="B17" s="67">
        <v>323.10000000000002</v>
      </c>
      <c r="C17" s="68" t="s">
        <v>18</v>
      </c>
      <c r="D17" s="69">
        <v>1811191</v>
      </c>
      <c r="E17" s="69">
        <v>0</v>
      </c>
      <c r="F17" s="69">
        <v>0</v>
      </c>
      <c r="G17" s="69">
        <v>0</v>
      </c>
      <c r="H17" s="69">
        <v>0</v>
      </c>
      <c r="I17" s="69">
        <v>0</v>
      </c>
      <c r="J17" s="69">
        <v>0</v>
      </c>
      <c r="K17" s="69">
        <v>0</v>
      </c>
      <c r="L17" s="69">
        <v>0</v>
      </c>
      <c r="M17" s="69">
        <v>0</v>
      </c>
      <c r="N17" s="69">
        <v>0</v>
      </c>
      <c r="O17" s="69">
        <f t="shared" ref="O17:O28" si="1">SUM(D17:N17)</f>
        <v>1811191</v>
      </c>
      <c r="P17" s="70">
        <f>(O17/P$71)</f>
        <v>121.32844319399786</v>
      </c>
      <c r="Q17" s="71"/>
    </row>
    <row r="18" spans="1:17">
      <c r="A18" s="66"/>
      <c r="B18" s="67">
        <v>323.39999999999998</v>
      </c>
      <c r="C18" s="68" t="s">
        <v>19</v>
      </c>
      <c r="D18" s="69">
        <v>86101</v>
      </c>
      <c r="E18" s="69">
        <v>0</v>
      </c>
      <c r="F18" s="69">
        <v>0</v>
      </c>
      <c r="G18" s="69">
        <v>0</v>
      </c>
      <c r="H18" s="69">
        <v>0</v>
      </c>
      <c r="I18" s="69">
        <v>0</v>
      </c>
      <c r="J18" s="69">
        <v>0</v>
      </c>
      <c r="K18" s="69">
        <v>0</v>
      </c>
      <c r="L18" s="69">
        <v>0</v>
      </c>
      <c r="M18" s="69">
        <v>0</v>
      </c>
      <c r="N18" s="69">
        <v>0</v>
      </c>
      <c r="O18" s="69">
        <f t="shared" si="1"/>
        <v>86101</v>
      </c>
      <c r="P18" s="70">
        <f>(O18/P$71)</f>
        <v>5.767751875669882</v>
      </c>
      <c r="Q18" s="71"/>
    </row>
    <row r="19" spans="1:17">
      <c r="A19" s="66"/>
      <c r="B19" s="67">
        <v>324.11</v>
      </c>
      <c r="C19" s="68" t="s">
        <v>20</v>
      </c>
      <c r="D19" s="69">
        <v>0</v>
      </c>
      <c r="E19" s="69">
        <v>2750</v>
      </c>
      <c r="F19" s="69">
        <v>0</v>
      </c>
      <c r="G19" s="69">
        <v>0</v>
      </c>
      <c r="H19" s="69">
        <v>0</v>
      </c>
      <c r="I19" s="69">
        <v>0</v>
      </c>
      <c r="J19" s="69">
        <v>0</v>
      </c>
      <c r="K19" s="69">
        <v>0</v>
      </c>
      <c r="L19" s="69">
        <v>0</v>
      </c>
      <c r="M19" s="69">
        <v>0</v>
      </c>
      <c r="N19" s="69">
        <v>0</v>
      </c>
      <c r="O19" s="69">
        <f t="shared" si="1"/>
        <v>2750</v>
      </c>
      <c r="P19" s="70">
        <f>(O19/P$71)</f>
        <v>0.18421757770632369</v>
      </c>
      <c r="Q19" s="71"/>
    </row>
    <row r="20" spans="1:17">
      <c r="A20" s="66"/>
      <c r="B20" s="67">
        <v>324.12</v>
      </c>
      <c r="C20" s="68" t="s">
        <v>142</v>
      </c>
      <c r="D20" s="69">
        <v>0</v>
      </c>
      <c r="E20" s="69">
        <v>773</v>
      </c>
      <c r="F20" s="69">
        <v>0</v>
      </c>
      <c r="G20" s="69">
        <v>0</v>
      </c>
      <c r="H20" s="69">
        <v>0</v>
      </c>
      <c r="I20" s="69">
        <v>0</v>
      </c>
      <c r="J20" s="69">
        <v>0</v>
      </c>
      <c r="K20" s="69">
        <v>0</v>
      </c>
      <c r="L20" s="69">
        <v>0</v>
      </c>
      <c r="M20" s="69">
        <v>0</v>
      </c>
      <c r="N20" s="69">
        <v>0</v>
      </c>
      <c r="O20" s="69">
        <f t="shared" si="1"/>
        <v>773</v>
      </c>
      <c r="P20" s="70">
        <f>(O20/P$71)</f>
        <v>5.1781886387995711E-2</v>
      </c>
      <c r="Q20" s="71"/>
    </row>
    <row r="21" spans="1:17">
      <c r="A21" s="66"/>
      <c r="B21" s="67">
        <v>324.20999999999998</v>
      </c>
      <c r="C21" s="68" t="s">
        <v>21</v>
      </c>
      <c r="D21" s="69">
        <v>0</v>
      </c>
      <c r="E21" s="69">
        <v>0</v>
      </c>
      <c r="F21" s="69">
        <v>0</v>
      </c>
      <c r="G21" s="69">
        <v>0</v>
      </c>
      <c r="H21" s="69">
        <v>0</v>
      </c>
      <c r="I21" s="69">
        <v>18116</v>
      </c>
      <c r="J21" s="69">
        <v>0</v>
      </c>
      <c r="K21" s="69">
        <v>0</v>
      </c>
      <c r="L21" s="69">
        <v>0</v>
      </c>
      <c r="M21" s="69">
        <v>0</v>
      </c>
      <c r="N21" s="69">
        <v>0</v>
      </c>
      <c r="O21" s="69">
        <f t="shared" si="1"/>
        <v>18116</v>
      </c>
      <c r="P21" s="70">
        <f>(O21/P$71)</f>
        <v>1.2135584137191855</v>
      </c>
      <c r="Q21" s="71"/>
    </row>
    <row r="22" spans="1:17">
      <c r="A22" s="66"/>
      <c r="B22" s="67">
        <v>324.22000000000003</v>
      </c>
      <c r="C22" s="68" t="s">
        <v>132</v>
      </c>
      <c r="D22" s="69">
        <v>0</v>
      </c>
      <c r="E22" s="69">
        <v>0</v>
      </c>
      <c r="F22" s="69">
        <v>0</v>
      </c>
      <c r="G22" s="69">
        <v>0</v>
      </c>
      <c r="H22" s="69">
        <v>0</v>
      </c>
      <c r="I22" s="69">
        <v>6300</v>
      </c>
      <c r="J22" s="69">
        <v>0</v>
      </c>
      <c r="K22" s="69">
        <v>0</v>
      </c>
      <c r="L22" s="69">
        <v>0</v>
      </c>
      <c r="M22" s="69">
        <v>0</v>
      </c>
      <c r="N22" s="69">
        <v>0</v>
      </c>
      <c r="O22" s="69">
        <f t="shared" si="1"/>
        <v>6300</v>
      </c>
      <c r="P22" s="70">
        <f>(O22/P$71)</f>
        <v>0.42202572347266881</v>
      </c>
      <c r="Q22" s="71"/>
    </row>
    <row r="23" spans="1:17">
      <c r="A23" s="66"/>
      <c r="B23" s="67">
        <v>324.31</v>
      </c>
      <c r="C23" s="68" t="s">
        <v>22</v>
      </c>
      <c r="D23" s="69">
        <v>0</v>
      </c>
      <c r="E23" s="69">
        <v>7727</v>
      </c>
      <c r="F23" s="69">
        <v>0</v>
      </c>
      <c r="G23" s="69">
        <v>0</v>
      </c>
      <c r="H23" s="69">
        <v>0</v>
      </c>
      <c r="I23" s="69">
        <v>0</v>
      </c>
      <c r="J23" s="69">
        <v>0</v>
      </c>
      <c r="K23" s="69">
        <v>0</v>
      </c>
      <c r="L23" s="69">
        <v>0</v>
      </c>
      <c r="M23" s="69">
        <v>0</v>
      </c>
      <c r="N23" s="69">
        <v>0</v>
      </c>
      <c r="O23" s="69">
        <f t="shared" si="1"/>
        <v>7727</v>
      </c>
      <c r="P23" s="70">
        <f>(O23/P$71)</f>
        <v>0.51761789924973201</v>
      </c>
      <c r="Q23" s="71"/>
    </row>
    <row r="24" spans="1:17">
      <c r="A24" s="66"/>
      <c r="B24" s="67">
        <v>324.32</v>
      </c>
      <c r="C24" s="68" t="s">
        <v>108</v>
      </c>
      <c r="D24" s="69">
        <v>0</v>
      </c>
      <c r="E24" s="69">
        <v>10231</v>
      </c>
      <c r="F24" s="69">
        <v>0</v>
      </c>
      <c r="G24" s="69">
        <v>0</v>
      </c>
      <c r="H24" s="69">
        <v>0</v>
      </c>
      <c r="I24" s="69">
        <v>0</v>
      </c>
      <c r="J24" s="69">
        <v>0</v>
      </c>
      <c r="K24" s="69">
        <v>0</v>
      </c>
      <c r="L24" s="69">
        <v>0</v>
      </c>
      <c r="M24" s="69">
        <v>0</v>
      </c>
      <c r="N24" s="69">
        <v>0</v>
      </c>
      <c r="O24" s="69">
        <f t="shared" si="1"/>
        <v>10231</v>
      </c>
      <c r="P24" s="70">
        <f>(O24/P$71)</f>
        <v>0.68535637727759913</v>
      </c>
      <c r="Q24" s="71"/>
    </row>
    <row r="25" spans="1:17">
      <c r="A25" s="66"/>
      <c r="B25" s="67">
        <v>324.61</v>
      </c>
      <c r="C25" s="68" t="s">
        <v>24</v>
      </c>
      <c r="D25" s="69">
        <v>0</v>
      </c>
      <c r="E25" s="69">
        <v>2450</v>
      </c>
      <c r="F25" s="69">
        <v>0</v>
      </c>
      <c r="G25" s="69">
        <v>0</v>
      </c>
      <c r="H25" s="69">
        <v>0</v>
      </c>
      <c r="I25" s="69">
        <v>0</v>
      </c>
      <c r="J25" s="69">
        <v>0</v>
      </c>
      <c r="K25" s="69">
        <v>0</v>
      </c>
      <c r="L25" s="69">
        <v>0</v>
      </c>
      <c r="M25" s="69">
        <v>0</v>
      </c>
      <c r="N25" s="69">
        <v>0</v>
      </c>
      <c r="O25" s="69">
        <f t="shared" si="1"/>
        <v>2450</v>
      </c>
      <c r="P25" s="70">
        <f>(O25/P$71)</f>
        <v>0.16412111468381566</v>
      </c>
      <c r="Q25" s="71"/>
    </row>
    <row r="26" spans="1:17">
      <c r="A26" s="66"/>
      <c r="B26" s="67">
        <v>324.62</v>
      </c>
      <c r="C26" s="68" t="s">
        <v>143</v>
      </c>
      <c r="D26" s="69">
        <v>0</v>
      </c>
      <c r="E26" s="69">
        <v>350</v>
      </c>
      <c r="F26" s="69">
        <v>0</v>
      </c>
      <c r="G26" s="69">
        <v>0</v>
      </c>
      <c r="H26" s="69">
        <v>0</v>
      </c>
      <c r="I26" s="69">
        <v>0</v>
      </c>
      <c r="J26" s="69">
        <v>0</v>
      </c>
      <c r="K26" s="69">
        <v>0</v>
      </c>
      <c r="L26" s="69">
        <v>0</v>
      </c>
      <c r="M26" s="69">
        <v>0</v>
      </c>
      <c r="N26" s="69">
        <v>0</v>
      </c>
      <c r="O26" s="69">
        <f t="shared" si="1"/>
        <v>350</v>
      </c>
      <c r="P26" s="70">
        <f>(O26/P$71)</f>
        <v>2.3445873526259379E-2</v>
      </c>
      <c r="Q26" s="71"/>
    </row>
    <row r="27" spans="1:17">
      <c r="A27" s="66"/>
      <c r="B27" s="67">
        <v>329.2</v>
      </c>
      <c r="C27" s="68" t="s">
        <v>155</v>
      </c>
      <c r="D27" s="69">
        <v>0</v>
      </c>
      <c r="E27" s="69">
        <v>0</v>
      </c>
      <c r="F27" s="69">
        <v>0</v>
      </c>
      <c r="G27" s="69">
        <v>0</v>
      </c>
      <c r="H27" s="69">
        <v>0</v>
      </c>
      <c r="I27" s="69">
        <v>8395</v>
      </c>
      <c r="J27" s="69">
        <v>0</v>
      </c>
      <c r="K27" s="69">
        <v>0</v>
      </c>
      <c r="L27" s="69">
        <v>0</v>
      </c>
      <c r="M27" s="69">
        <v>0</v>
      </c>
      <c r="N27" s="69">
        <v>0</v>
      </c>
      <c r="O27" s="69">
        <f t="shared" si="1"/>
        <v>8395</v>
      </c>
      <c r="P27" s="70">
        <f>(O27/P$71)</f>
        <v>0.56236602357984999</v>
      </c>
      <c r="Q27" s="71"/>
    </row>
    <row r="28" spans="1:17">
      <c r="A28" s="66"/>
      <c r="B28" s="67">
        <v>329.5</v>
      </c>
      <c r="C28" s="68" t="s">
        <v>156</v>
      </c>
      <c r="D28" s="69">
        <v>21781</v>
      </c>
      <c r="E28" s="69">
        <v>0</v>
      </c>
      <c r="F28" s="69">
        <v>0</v>
      </c>
      <c r="G28" s="69">
        <v>0</v>
      </c>
      <c r="H28" s="69">
        <v>0</v>
      </c>
      <c r="I28" s="69">
        <v>0</v>
      </c>
      <c r="J28" s="69">
        <v>0</v>
      </c>
      <c r="K28" s="69">
        <v>0</v>
      </c>
      <c r="L28" s="69">
        <v>0</v>
      </c>
      <c r="M28" s="69">
        <v>0</v>
      </c>
      <c r="N28" s="69">
        <v>0</v>
      </c>
      <c r="O28" s="69">
        <f t="shared" si="1"/>
        <v>21781</v>
      </c>
      <c r="P28" s="70">
        <f>(O28/P$71)</f>
        <v>1.4590702036441587</v>
      </c>
      <c r="Q28" s="71"/>
    </row>
    <row r="29" spans="1:17" ht="15.75">
      <c r="A29" s="72" t="s">
        <v>157</v>
      </c>
      <c r="B29" s="73"/>
      <c r="C29" s="74"/>
      <c r="D29" s="75">
        <f>SUM(D30:D41)</f>
        <v>3326395</v>
      </c>
      <c r="E29" s="75">
        <f>SUM(E30:E41)</f>
        <v>477645</v>
      </c>
      <c r="F29" s="75">
        <f>SUM(F30:F41)</f>
        <v>0</v>
      </c>
      <c r="G29" s="75">
        <f>SUM(G30:G41)</f>
        <v>184670</v>
      </c>
      <c r="H29" s="75">
        <f>SUM(H30:H41)</f>
        <v>0</v>
      </c>
      <c r="I29" s="75">
        <f>SUM(I30:I41)</f>
        <v>1432448</v>
      </c>
      <c r="J29" s="75">
        <f>SUM(J30:J41)</f>
        <v>0</v>
      </c>
      <c r="K29" s="75">
        <f>SUM(K30:K41)</f>
        <v>0</v>
      </c>
      <c r="L29" s="75">
        <f>SUM(L30:L41)</f>
        <v>0</v>
      </c>
      <c r="M29" s="75">
        <f>SUM(M30:M41)</f>
        <v>0</v>
      </c>
      <c r="N29" s="75">
        <f>SUM(N30:N41)</f>
        <v>0</v>
      </c>
      <c r="O29" s="76">
        <f>SUM(D29:N29)</f>
        <v>5421158</v>
      </c>
      <c r="P29" s="77">
        <f>(O29/P$71)</f>
        <v>363.15367095391213</v>
      </c>
      <c r="Q29" s="78"/>
    </row>
    <row r="30" spans="1:17">
      <c r="A30" s="66"/>
      <c r="B30" s="67">
        <v>332</v>
      </c>
      <c r="C30" s="68" t="s">
        <v>158</v>
      </c>
      <c r="D30" s="69">
        <v>470313</v>
      </c>
      <c r="E30" s="69">
        <v>0</v>
      </c>
      <c r="F30" s="69">
        <v>0</v>
      </c>
      <c r="G30" s="69">
        <v>0</v>
      </c>
      <c r="H30" s="69">
        <v>0</v>
      </c>
      <c r="I30" s="69">
        <v>1421729</v>
      </c>
      <c r="J30" s="69">
        <v>0</v>
      </c>
      <c r="K30" s="69">
        <v>0</v>
      </c>
      <c r="L30" s="69">
        <v>0</v>
      </c>
      <c r="M30" s="69">
        <v>0</v>
      </c>
      <c r="N30" s="69">
        <v>0</v>
      </c>
      <c r="O30" s="69">
        <f t="shared" ref="O30:O36" si="2">SUM(D30:N30)</f>
        <v>1892042</v>
      </c>
      <c r="P30" s="70">
        <f>(O30/P$71)</f>
        <v>126.74450696677384</v>
      </c>
      <c r="Q30" s="71"/>
    </row>
    <row r="31" spans="1:17">
      <c r="A31" s="66"/>
      <c r="B31" s="67">
        <v>334.7</v>
      </c>
      <c r="C31" s="68" t="s">
        <v>32</v>
      </c>
      <c r="D31" s="69">
        <v>0</v>
      </c>
      <c r="E31" s="69">
        <v>0</v>
      </c>
      <c r="F31" s="69">
        <v>0</v>
      </c>
      <c r="G31" s="69">
        <v>184670</v>
      </c>
      <c r="H31" s="69">
        <v>0</v>
      </c>
      <c r="I31" s="69">
        <v>0</v>
      </c>
      <c r="J31" s="69">
        <v>0</v>
      </c>
      <c r="K31" s="69">
        <v>0</v>
      </c>
      <c r="L31" s="69">
        <v>0</v>
      </c>
      <c r="M31" s="69">
        <v>0</v>
      </c>
      <c r="N31" s="69">
        <v>0</v>
      </c>
      <c r="O31" s="69">
        <f t="shared" si="2"/>
        <v>184670</v>
      </c>
      <c r="P31" s="70">
        <f>(O31/P$71)</f>
        <v>12.370712754555198</v>
      </c>
      <c r="Q31" s="71"/>
    </row>
    <row r="32" spans="1:17">
      <c r="A32" s="66"/>
      <c r="B32" s="67">
        <v>335.125</v>
      </c>
      <c r="C32" s="68" t="s">
        <v>160</v>
      </c>
      <c r="D32" s="69">
        <v>646542</v>
      </c>
      <c r="E32" s="69">
        <v>0</v>
      </c>
      <c r="F32" s="69">
        <v>0</v>
      </c>
      <c r="G32" s="69">
        <v>0</v>
      </c>
      <c r="H32" s="69">
        <v>0</v>
      </c>
      <c r="I32" s="69">
        <v>0</v>
      </c>
      <c r="J32" s="69">
        <v>0</v>
      </c>
      <c r="K32" s="69">
        <v>0</v>
      </c>
      <c r="L32" s="69">
        <v>0</v>
      </c>
      <c r="M32" s="69">
        <v>0</v>
      </c>
      <c r="N32" s="69">
        <v>0</v>
      </c>
      <c r="O32" s="69">
        <f t="shared" si="2"/>
        <v>646542</v>
      </c>
      <c r="P32" s="70">
        <f>(O32/P$71)</f>
        <v>43.310691318327976</v>
      </c>
      <c r="Q32" s="71"/>
    </row>
    <row r="33" spans="1:17">
      <c r="A33" s="66"/>
      <c r="B33" s="67">
        <v>335.14</v>
      </c>
      <c r="C33" s="68" t="s">
        <v>111</v>
      </c>
      <c r="D33" s="69">
        <v>179</v>
      </c>
      <c r="E33" s="69">
        <v>0</v>
      </c>
      <c r="F33" s="69">
        <v>0</v>
      </c>
      <c r="G33" s="69">
        <v>0</v>
      </c>
      <c r="H33" s="69">
        <v>0</v>
      </c>
      <c r="I33" s="69">
        <v>0</v>
      </c>
      <c r="J33" s="69">
        <v>0</v>
      </c>
      <c r="K33" s="69">
        <v>0</v>
      </c>
      <c r="L33" s="69">
        <v>0</v>
      </c>
      <c r="M33" s="69">
        <v>0</v>
      </c>
      <c r="N33" s="69">
        <v>0</v>
      </c>
      <c r="O33" s="69">
        <f t="shared" si="2"/>
        <v>179</v>
      </c>
      <c r="P33" s="70">
        <f>(O33/P$71)</f>
        <v>1.1990889603429797E-2</v>
      </c>
      <c r="Q33" s="71"/>
    </row>
    <row r="34" spans="1:17">
      <c r="A34" s="66"/>
      <c r="B34" s="67">
        <v>335.15</v>
      </c>
      <c r="C34" s="68" t="s">
        <v>112</v>
      </c>
      <c r="D34" s="69">
        <v>16344</v>
      </c>
      <c r="E34" s="69">
        <v>0</v>
      </c>
      <c r="F34" s="69">
        <v>0</v>
      </c>
      <c r="G34" s="69">
        <v>0</v>
      </c>
      <c r="H34" s="69">
        <v>0</v>
      </c>
      <c r="I34" s="69">
        <v>0</v>
      </c>
      <c r="J34" s="69">
        <v>0</v>
      </c>
      <c r="K34" s="69">
        <v>0</v>
      </c>
      <c r="L34" s="69">
        <v>0</v>
      </c>
      <c r="M34" s="69">
        <v>0</v>
      </c>
      <c r="N34" s="69">
        <v>0</v>
      </c>
      <c r="O34" s="69">
        <f t="shared" si="2"/>
        <v>16344</v>
      </c>
      <c r="P34" s="70">
        <f>(O34/P$71)</f>
        <v>1.094855305466238</v>
      </c>
      <c r="Q34" s="71"/>
    </row>
    <row r="35" spans="1:17">
      <c r="A35" s="66"/>
      <c r="B35" s="67">
        <v>335.18</v>
      </c>
      <c r="C35" s="68" t="s">
        <v>161</v>
      </c>
      <c r="D35" s="69">
        <v>1261146</v>
      </c>
      <c r="E35" s="69">
        <v>0</v>
      </c>
      <c r="F35" s="69">
        <v>0</v>
      </c>
      <c r="G35" s="69">
        <v>0</v>
      </c>
      <c r="H35" s="69">
        <v>0</v>
      </c>
      <c r="I35" s="69">
        <v>0</v>
      </c>
      <c r="J35" s="69">
        <v>0</v>
      </c>
      <c r="K35" s="69">
        <v>0</v>
      </c>
      <c r="L35" s="69">
        <v>0</v>
      </c>
      <c r="M35" s="69">
        <v>0</v>
      </c>
      <c r="N35" s="69">
        <v>0</v>
      </c>
      <c r="O35" s="69">
        <f t="shared" si="2"/>
        <v>1261146</v>
      </c>
      <c r="P35" s="70">
        <f>(O35/P$71)</f>
        <v>84.481913183279744</v>
      </c>
      <c r="Q35" s="71"/>
    </row>
    <row r="36" spans="1:17">
      <c r="A36" s="66"/>
      <c r="B36" s="67">
        <v>335.21</v>
      </c>
      <c r="C36" s="68" t="s">
        <v>37</v>
      </c>
      <c r="D36" s="69">
        <v>7232</v>
      </c>
      <c r="E36" s="69">
        <v>0</v>
      </c>
      <c r="F36" s="69">
        <v>0</v>
      </c>
      <c r="G36" s="69">
        <v>0</v>
      </c>
      <c r="H36" s="69">
        <v>0</v>
      </c>
      <c r="I36" s="69">
        <v>0</v>
      </c>
      <c r="J36" s="69">
        <v>0</v>
      </c>
      <c r="K36" s="69">
        <v>0</v>
      </c>
      <c r="L36" s="69">
        <v>0</v>
      </c>
      <c r="M36" s="69">
        <v>0</v>
      </c>
      <c r="N36" s="69">
        <v>0</v>
      </c>
      <c r="O36" s="69">
        <f t="shared" si="2"/>
        <v>7232</v>
      </c>
      <c r="P36" s="70">
        <f>(O36/P$71)</f>
        <v>0.48445873526259381</v>
      </c>
      <c r="Q36" s="71"/>
    </row>
    <row r="37" spans="1:17">
      <c r="A37" s="66"/>
      <c r="B37" s="67">
        <v>335.45</v>
      </c>
      <c r="C37" s="68" t="s">
        <v>162</v>
      </c>
      <c r="D37" s="69">
        <v>6591</v>
      </c>
      <c r="E37" s="69">
        <v>0</v>
      </c>
      <c r="F37" s="69">
        <v>0</v>
      </c>
      <c r="G37" s="69">
        <v>0</v>
      </c>
      <c r="H37" s="69">
        <v>0</v>
      </c>
      <c r="I37" s="69">
        <v>0</v>
      </c>
      <c r="J37" s="69">
        <v>0</v>
      </c>
      <c r="K37" s="69">
        <v>0</v>
      </c>
      <c r="L37" s="69">
        <v>0</v>
      </c>
      <c r="M37" s="69">
        <v>0</v>
      </c>
      <c r="N37" s="69">
        <v>0</v>
      </c>
      <c r="O37" s="69">
        <f t="shared" ref="O37:O39" si="3">SUM(D37:N37)</f>
        <v>6591</v>
      </c>
      <c r="P37" s="70">
        <f>(O37/P$71)</f>
        <v>0.44151929260450162</v>
      </c>
      <c r="Q37" s="71"/>
    </row>
    <row r="38" spans="1:17">
      <c r="A38" s="66"/>
      <c r="B38" s="67">
        <v>335.48</v>
      </c>
      <c r="C38" s="68" t="s">
        <v>38</v>
      </c>
      <c r="D38" s="69">
        <v>72271</v>
      </c>
      <c r="E38" s="69">
        <v>0</v>
      </c>
      <c r="F38" s="69">
        <v>0</v>
      </c>
      <c r="G38" s="69">
        <v>0</v>
      </c>
      <c r="H38" s="69">
        <v>0</v>
      </c>
      <c r="I38" s="69">
        <v>0</v>
      </c>
      <c r="J38" s="69">
        <v>0</v>
      </c>
      <c r="K38" s="69">
        <v>0</v>
      </c>
      <c r="L38" s="69">
        <v>0</v>
      </c>
      <c r="M38" s="69">
        <v>0</v>
      </c>
      <c r="N38" s="69">
        <v>0</v>
      </c>
      <c r="O38" s="69">
        <f t="shared" si="3"/>
        <v>72271</v>
      </c>
      <c r="P38" s="70">
        <f>(O38/P$71)</f>
        <v>4.8413049303322619</v>
      </c>
      <c r="Q38" s="71"/>
    </row>
    <row r="39" spans="1:17">
      <c r="A39" s="66"/>
      <c r="B39" s="67">
        <v>337.2</v>
      </c>
      <c r="C39" s="68" t="s">
        <v>123</v>
      </c>
      <c r="D39" s="69">
        <v>6000</v>
      </c>
      <c r="E39" s="69">
        <v>0</v>
      </c>
      <c r="F39" s="69">
        <v>0</v>
      </c>
      <c r="G39" s="69">
        <v>0</v>
      </c>
      <c r="H39" s="69">
        <v>0</v>
      </c>
      <c r="I39" s="69">
        <v>0</v>
      </c>
      <c r="J39" s="69">
        <v>0</v>
      </c>
      <c r="K39" s="69">
        <v>0</v>
      </c>
      <c r="L39" s="69">
        <v>0</v>
      </c>
      <c r="M39" s="69">
        <v>0</v>
      </c>
      <c r="N39" s="69">
        <v>0</v>
      </c>
      <c r="O39" s="69">
        <f t="shared" si="3"/>
        <v>6000</v>
      </c>
      <c r="P39" s="70">
        <f>(O39/P$71)</f>
        <v>0.40192926045016075</v>
      </c>
      <c r="Q39" s="71"/>
    </row>
    <row r="40" spans="1:17">
      <c r="A40" s="66"/>
      <c r="B40" s="67">
        <v>338</v>
      </c>
      <c r="C40" s="68" t="s">
        <v>40</v>
      </c>
      <c r="D40" s="69">
        <v>746763</v>
      </c>
      <c r="E40" s="69">
        <v>477645</v>
      </c>
      <c r="F40" s="69">
        <v>0</v>
      </c>
      <c r="G40" s="69">
        <v>0</v>
      </c>
      <c r="H40" s="69">
        <v>0</v>
      </c>
      <c r="I40" s="69">
        <v>10719</v>
      </c>
      <c r="J40" s="69">
        <v>0</v>
      </c>
      <c r="K40" s="69">
        <v>0</v>
      </c>
      <c r="L40" s="69">
        <v>0</v>
      </c>
      <c r="M40" s="69">
        <v>0</v>
      </c>
      <c r="N40" s="69">
        <v>0</v>
      </c>
      <c r="O40" s="69">
        <f>SUM(D40:N40)</f>
        <v>1235127</v>
      </c>
      <c r="P40" s="70">
        <f>(O40/P$71)</f>
        <v>82.738946945337617</v>
      </c>
      <c r="Q40" s="71"/>
    </row>
    <row r="41" spans="1:17">
      <c r="A41" s="66"/>
      <c r="B41" s="67">
        <v>339</v>
      </c>
      <c r="C41" s="68" t="s">
        <v>41</v>
      </c>
      <c r="D41" s="69">
        <v>93014</v>
      </c>
      <c r="E41" s="69">
        <v>0</v>
      </c>
      <c r="F41" s="69">
        <v>0</v>
      </c>
      <c r="G41" s="69">
        <v>0</v>
      </c>
      <c r="H41" s="69">
        <v>0</v>
      </c>
      <c r="I41" s="69">
        <v>0</v>
      </c>
      <c r="J41" s="69">
        <v>0</v>
      </c>
      <c r="K41" s="69">
        <v>0</v>
      </c>
      <c r="L41" s="69">
        <v>0</v>
      </c>
      <c r="M41" s="69">
        <v>0</v>
      </c>
      <c r="N41" s="69">
        <v>0</v>
      </c>
      <c r="O41" s="69">
        <f>SUM(D41:N41)</f>
        <v>93014</v>
      </c>
      <c r="P41" s="70">
        <f>(O41/P$71)</f>
        <v>6.230841371918542</v>
      </c>
      <c r="Q41" s="71"/>
    </row>
    <row r="42" spans="1:17" ht="15.75">
      <c r="A42" s="72" t="s">
        <v>46</v>
      </c>
      <c r="B42" s="73"/>
      <c r="C42" s="74"/>
      <c r="D42" s="75">
        <f>SUM(D43:D52)</f>
        <v>477923</v>
      </c>
      <c r="E42" s="75">
        <f>SUM(E43:E52)</f>
        <v>0</v>
      </c>
      <c r="F42" s="75">
        <f>SUM(F43:F52)</f>
        <v>0</v>
      </c>
      <c r="G42" s="75">
        <f>SUM(G43:G52)</f>
        <v>6510</v>
      </c>
      <c r="H42" s="75">
        <f>SUM(H43:H52)</f>
        <v>0</v>
      </c>
      <c r="I42" s="75">
        <f>SUM(I43:I52)</f>
        <v>13827489</v>
      </c>
      <c r="J42" s="75">
        <f>SUM(J43:J52)</f>
        <v>0</v>
      </c>
      <c r="K42" s="75">
        <f>SUM(K43:K52)</f>
        <v>0</v>
      </c>
      <c r="L42" s="75">
        <f>SUM(L43:L52)</f>
        <v>0</v>
      </c>
      <c r="M42" s="75">
        <f>SUM(M43:M52)</f>
        <v>0</v>
      </c>
      <c r="N42" s="75">
        <f>SUM(N43:N52)</f>
        <v>0</v>
      </c>
      <c r="O42" s="75">
        <f>SUM(D42:N42)</f>
        <v>14311922</v>
      </c>
      <c r="P42" s="77">
        <f>(O42/P$71)</f>
        <v>958.73003751339763</v>
      </c>
      <c r="Q42" s="78"/>
    </row>
    <row r="43" spans="1:17">
      <c r="A43" s="66"/>
      <c r="B43" s="67">
        <v>341.9</v>
      </c>
      <c r="C43" s="68" t="s">
        <v>114</v>
      </c>
      <c r="D43" s="69">
        <v>39961</v>
      </c>
      <c r="E43" s="69">
        <v>0</v>
      </c>
      <c r="F43" s="69">
        <v>0</v>
      </c>
      <c r="G43" s="69">
        <v>0</v>
      </c>
      <c r="H43" s="69">
        <v>0</v>
      </c>
      <c r="I43" s="69">
        <v>0</v>
      </c>
      <c r="J43" s="69">
        <v>0</v>
      </c>
      <c r="K43" s="69">
        <v>0</v>
      </c>
      <c r="L43" s="69">
        <v>0</v>
      </c>
      <c r="M43" s="69">
        <v>0</v>
      </c>
      <c r="N43" s="69">
        <v>0</v>
      </c>
      <c r="O43" s="69">
        <f t="shared" ref="O43:O51" si="4">SUM(D43:N43)</f>
        <v>39961</v>
      </c>
      <c r="P43" s="70">
        <f>(O43/P$71)</f>
        <v>2.676915862808146</v>
      </c>
      <c r="Q43" s="71"/>
    </row>
    <row r="44" spans="1:17">
      <c r="A44" s="66"/>
      <c r="B44" s="67">
        <v>342.2</v>
      </c>
      <c r="C44" s="68" t="s">
        <v>50</v>
      </c>
      <c r="D44" s="69">
        <v>31959</v>
      </c>
      <c r="E44" s="69">
        <v>0</v>
      </c>
      <c r="F44" s="69">
        <v>0</v>
      </c>
      <c r="G44" s="69">
        <v>0</v>
      </c>
      <c r="H44" s="69">
        <v>0</v>
      </c>
      <c r="I44" s="69">
        <v>0</v>
      </c>
      <c r="J44" s="69">
        <v>0</v>
      </c>
      <c r="K44" s="69">
        <v>0</v>
      </c>
      <c r="L44" s="69">
        <v>0</v>
      </c>
      <c r="M44" s="69">
        <v>0</v>
      </c>
      <c r="N44" s="69">
        <v>0</v>
      </c>
      <c r="O44" s="69">
        <f t="shared" si="4"/>
        <v>31959</v>
      </c>
      <c r="P44" s="70">
        <f>(O44/P$71)</f>
        <v>2.1408762057877815</v>
      </c>
      <c r="Q44" s="71"/>
    </row>
    <row r="45" spans="1:17">
      <c r="A45" s="66"/>
      <c r="B45" s="67">
        <v>343.3</v>
      </c>
      <c r="C45" s="68" t="s">
        <v>99</v>
      </c>
      <c r="D45" s="69">
        <v>0</v>
      </c>
      <c r="E45" s="69">
        <v>0</v>
      </c>
      <c r="F45" s="69">
        <v>0</v>
      </c>
      <c r="G45" s="69">
        <v>0</v>
      </c>
      <c r="H45" s="69">
        <v>0</v>
      </c>
      <c r="I45" s="69">
        <v>4550796</v>
      </c>
      <c r="J45" s="69">
        <v>0</v>
      </c>
      <c r="K45" s="69">
        <v>0</v>
      </c>
      <c r="L45" s="69">
        <v>0</v>
      </c>
      <c r="M45" s="69">
        <v>0</v>
      </c>
      <c r="N45" s="69">
        <v>0</v>
      </c>
      <c r="O45" s="69">
        <f t="shared" si="4"/>
        <v>4550796</v>
      </c>
      <c r="P45" s="70">
        <f>(O45/P$71)</f>
        <v>304.84967845659162</v>
      </c>
      <c r="Q45" s="71"/>
    </row>
    <row r="46" spans="1:17">
      <c r="A46" s="66"/>
      <c r="B46" s="67">
        <v>343.4</v>
      </c>
      <c r="C46" s="68" t="s">
        <v>52</v>
      </c>
      <c r="D46" s="69">
        <v>0</v>
      </c>
      <c r="E46" s="69">
        <v>0</v>
      </c>
      <c r="F46" s="69">
        <v>0</v>
      </c>
      <c r="G46" s="69">
        <v>0</v>
      </c>
      <c r="H46" s="69">
        <v>0</v>
      </c>
      <c r="I46" s="69">
        <v>3031017</v>
      </c>
      <c r="J46" s="69">
        <v>0</v>
      </c>
      <c r="K46" s="69">
        <v>0</v>
      </c>
      <c r="L46" s="69">
        <v>0</v>
      </c>
      <c r="M46" s="69">
        <v>0</v>
      </c>
      <c r="N46" s="69">
        <v>0</v>
      </c>
      <c r="O46" s="69">
        <f t="shared" si="4"/>
        <v>3031017</v>
      </c>
      <c r="P46" s="70">
        <f>(O46/P$71)</f>
        <v>203.0424035369775</v>
      </c>
      <c r="Q46" s="71"/>
    </row>
    <row r="47" spans="1:17">
      <c r="A47" s="66"/>
      <c r="B47" s="67">
        <v>343.5</v>
      </c>
      <c r="C47" s="68" t="s">
        <v>100</v>
      </c>
      <c r="D47" s="69">
        <v>0</v>
      </c>
      <c r="E47" s="69">
        <v>0</v>
      </c>
      <c r="F47" s="69">
        <v>0</v>
      </c>
      <c r="G47" s="69">
        <v>0</v>
      </c>
      <c r="H47" s="69">
        <v>0</v>
      </c>
      <c r="I47" s="69">
        <v>4535499</v>
      </c>
      <c r="J47" s="69">
        <v>0</v>
      </c>
      <c r="K47" s="69">
        <v>0</v>
      </c>
      <c r="L47" s="69">
        <v>0</v>
      </c>
      <c r="M47" s="69">
        <v>0</v>
      </c>
      <c r="N47" s="69">
        <v>0</v>
      </c>
      <c r="O47" s="69">
        <f t="shared" si="4"/>
        <v>4535499</v>
      </c>
      <c r="P47" s="70">
        <f>(O47/P$71)</f>
        <v>303.82495980707398</v>
      </c>
      <c r="Q47" s="71"/>
    </row>
    <row r="48" spans="1:17">
      <c r="A48" s="66"/>
      <c r="B48" s="67">
        <v>343.6</v>
      </c>
      <c r="C48" s="68" t="s">
        <v>53</v>
      </c>
      <c r="D48" s="69">
        <v>0</v>
      </c>
      <c r="E48" s="69">
        <v>0</v>
      </c>
      <c r="F48" s="69">
        <v>0</v>
      </c>
      <c r="G48" s="69">
        <v>0</v>
      </c>
      <c r="H48" s="69">
        <v>0</v>
      </c>
      <c r="I48" s="69">
        <v>473821</v>
      </c>
      <c r="J48" s="69">
        <v>0</v>
      </c>
      <c r="K48" s="69">
        <v>0</v>
      </c>
      <c r="L48" s="69">
        <v>0</v>
      </c>
      <c r="M48" s="69">
        <v>0</v>
      </c>
      <c r="N48" s="69">
        <v>0</v>
      </c>
      <c r="O48" s="69">
        <f t="shared" si="4"/>
        <v>473821</v>
      </c>
      <c r="P48" s="70">
        <f>(O48/P$71)</f>
        <v>31.740420685959272</v>
      </c>
      <c r="Q48" s="71"/>
    </row>
    <row r="49" spans="1:17">
      <c r="A49" s="66"/>
      <c r="B49" s="67">
        <v>343.9</v>
      </c>
      <c r="C49" s="68" t="s">
        <v>54</v>
      </c>
      <c r="D49" s="69">
        <v>12008</v>
      </c>
      <c r="E49" s="69">
        <v>0</v>
      </c>
      <c r="F49" s="69">
        <v>0</v>
      </c>
      <c r="G49" s="69">
        <v>6510</v>
      </c>
      <c r="H49" s="69">
        <v>0</v>
      </c>
      <c r="I49" s="69">
        <v>1236356</v>
      </c>
      <c r="J49" s="69">
        <v>0</v>
      </c>
      <c r="K49" s="69">
        <v>0</v>
      </c>
      <c r="L49" s="69">
        <v>0</v>
      </c>
      <c r="M49" s="69">
        <v>0</v>
      </c>
      <c r="N49" s="69">
        <v>0</v>
      </c>
      <c r="O49" s="69">
        <f t="shared" si="4"/>
        <v>1254874</v>
      </c>
      <c r="P49" s="70">
        <f>(O49/P$71)</f>
        <v>84.061763129689169</v>
      </c>
      <c r="Q49" s="71"/>
    </row>
    <row r="50" spans="1:17">
      <c r="A50" s="66"/>
      <c r="B50" s="67">
        <v>344.5</v>
      </c>
      <c r="C50" s="68" t="s">
        <v>115</v>
      </c>
      <c r="D50" s="69">
        <v>54225</v>
      </c>
      <c r="E50" s="69">
        <v>0</v>
      </c>
      <c r="F50" s="69">
        <v>0</v>
      </c>
      <c r="G50" s="69">
        <v>0</v>
      </c>
      <c r="H50" s="69">
        <v>0</v>
      </c>
      <c r="I50" s="69">
        <v>0</v>
      </c>
      <c r="J50" s="69">
        <v>0</v>
      </c>
      <c r="K50" s="69">
        <v>0</v>
      </c>
      <c r="L50" s="69">
        <v>0</v>
      </c>
      <c r="M50" s="69">
        <v>0</v>
      </c>
      <c r="N50" s="69">
        <v>0</v>
      </c>
      <c r="O50" s="69">
        <f t="shared" si="4"/>
        <v>54225</v>
      </c>
      <c r="P50" s="70">
        <f>(O50/P$71)</f>
        <v>3.632435691318328</v>
      </c>
      <c r="Q50" s="71"/>
    </row>
    <row r="51" spans="1:17">
      <c r="A51" s="66"/>
      <c r="B51" s="67">
        <v>347.2</v>
      </c>
      <c r="C51" s="68" t="s">
        <v>55</v>
      </c>
      <c r="D51" s="69">
        <v>332149</v>
      </c>
      <c r="E51" s="69">
        <v>0</v>
      </c>
      <c r="F51" s="69">
        <v>0</v>
      </c>
      <c r="G51" s="69">
        <v>0</v>
      </c>
      <c r="H51" s="69">
        <v>0</v>
      </c>
      <c r="I51" s="69">
        <v>0</v>
      </c>
      <c r="J51" s="69">
        <v>0</v>
      </c>
      <c r="K51" s="69">
        <v>0</v>
      </c>
      <c r="L51" s="69">
        <v>0</v>
      </c>
      <c r="M51" s="69">
        <v>0</v>
      </c>
      <c r="N51" s="69">
        <v>0</v>
      </c>
      <c r="O51" s="69">
        <f t="shared" si="4"/>
        <v>332149</v>
      </c>
      <c r="P51" s="70">
        <f>(O51/P$71)</f>
        <v>22.250066988210076</v>
      </c>
      <c r="Q51" s="71"/>
    </row>
    <row r="52" spans="1:17">
      <c r="A52" s="66"/>
      <c r="B52" s="67">
        <v>349</v>
      </c>
      <c r="C52" s="68" t="s">
        <v>163</v>
      </c>
      <c r="D52" s="69">
        <v>7621</v>
      </c>
      <c r="E52" s="69">
        <v>0</v>
      </c>
      <c r="F52" s="69">
        <v>0</v>
      </c>
      <c r="G52" s="69">
        <v>0</v>
      </c>
      <c r="H52" s="69">
        <v>0</v>
      </c>
      <c r="I52" s="69">
        <v>0</v>
      </c>
      <c r="J52" s="69">
        <v>0</v>
      </c>
      <c r="K52" s="69">
        <v>0</v>
      </c>
      <c r="L52" s="69">
        <v>0</v>
      </c>
      <c r="M52" s="69">
        <v>0</v>
      </c>
      <c r="N52" s="69">
        <v>0</v>
      </c>
      <c r="O52" s="69">
        <f>SUM(D52:N52)</f>
        <v>7621</v>
      </c>
      <c r="P52" s="70">
        <f>(O52/P$71)</f>
        <v>0.51051714898177925</v>
      </c>
      <c r="Q52" s="71"/>
    </row>
    <row r="53" spans="1:17" ht="15.75">
      <c r="A53" s="72" t="s">
        <v>47</v>
      </c>
      <c r="B53" s="73"/>
      <c r="C53" s="74"/>
      <c r="D53" s="75">
        <f>SUM(D54:D56)</f>
        <v>108871</v>
      </c>
      <c r="E53" s="75">
        <f>SUM(E54:E56)</f>
        <v>0</v>
      </c>
      <c r="F53" s="75">
        <f>SUM(F54:F56)</f>
        <v>0</v>
      </c>
      <c r="G53" s="75">
        <f>SUM(G54:G56)</f>
        <v>0</v>
      </c>
      <c r="H53" s="75">
        <f>SUM(H54:H56)</f>
        <v>0</v>
      </c>
      <c r="I53" s="75">
        <f>SUM(I54:I56)</f>
        <v>0</v>
      </c>
      <c r="J53" s="75">
        <f>SUM(J54:J56)</f>
        <v>0</v>
      </c>
      <c r="K53" s="75">
        <f>SUM(K54:K56)</f>
        <v>0</v>
      </c>
      <c r="L53" s="75">
        <f>SUM(L54:L56)</f>
        <v>0</v>
      </c>
      <c r="M53" s="75">
        <f>SUM(M54:M56)</f>
        <v>0</v>
      </c>
      <c r="N53" s="75">
        <f>SUM(N54:N56)</f>
        <v>0</v>
      </c>
      <c r="O53" s="75">
        <f>SUM(D53:N53)</f>
        <v>108871</v>
      </c>
      <c r="P53" s="77">
        <f>(O53/P$71)</f>
        <v>7.293073419078242</v>
      </c>
      <c r="Q53" s="78"/>
    </row>
    <row r="54" spans="1:17">
      <c r="A54" s="79"/>
      <c r="B54" s="80">
        <v>351.1</v>
      </c>
      <c r="C54" s="81" t="s">
        <v>88</v>
      </c>
      <c r="D54" s="69">
        <v>94114</v>
      </c>
      <c r="E54" s="69">
        <v>0</v>
      </c>
      <c r="F54" s="69">
        <v>0</v>
      </c>
      <c r="G54" s="69">
        <v>0</v>
      </c>
      <c r="H54" s="69">
        <v>0</v>
      </c>
      <c r="I54" s="69">
        <v>0</v>
      </c>
      <c r="J54" s="69">
        <v>0</v>
      </c>
      <c r="K54" s="69">
        <v>0</v>
      </c>
      <c r="L54" s="69">
        <v>0</v>
      </c>
      <c r="M54" s="69">
        <v>0</v>
      </c>
      <c r="N54" s="69">
        <v>0</v>
      </c>
      <c r="O54" s="69">
        <f>SUM(D54:N54)</f>
        <v>94114</v>
      </c>
      <c r="P54" s="70">
        <f>(O54/P$71)</f>
        <v>6.304528403001072</v>
      </c>
      <c r="Q54" s="71"/>
    </row>
    <row r="55" spans="1:17">
      <c r="A55" s="79"/>
      <c r="B55" s="80">
        <v>352</v>
      </c>
      <c r="C55" s="81" t="s">
        <v>59</v>
      </c>
      <c r="D55" s="69">
        <v>2156</v>
      </c>
      <c r="E55" s="69">
        <v>0</v>
      </c>
      <c r="F55" s="69">
        <v>0</v>
      </c>
      <c r="G55" s="69">
        <v>0</v>
      </c>
      <c r="H55" s="69">
        <v>0</v>
      </c>
      <c r="I55" s="69">
        <v>0</v>
      </c>
      <c r="J55" s="69">
        <v>0</v>
      </c>
      <c r="K55" s="69">
        <v>0</v>
      </c>
      <c r="L55" s="69">
        <v>0</v>
      </c>
      <c r="M55" s="69">
        <v>0</v>
      </c>
      <c r="N55" s="69">
        <v>0</v>
      </c>
      <c r="O55" s="69">
        <f t="shared" ref="O55:O56" si="5">SUM(D55:N55)</f>
        <v>2156</v>
      </c>
      <c r="P55" s="70">
        <f>(O55/P$71)</f>
        <v>0.14442658092175778</v>
      </c>
      <c r="Q55" s="71"/>
    </row>
    <row r="56" spans="1:17">
      <c r="A56" s="79"/>
      <c r="B56" s="80">
        <v>354</v>
      </c>
      <c r="C56" s="81" t="s">
        <v>60</v>
      </c>
      <c r="D56" s="69">
        <v>12601</v>
      </c>
      <c r="E56" s="69">
        <v>0</v>
      </c>
      <c r="F56" s="69">
        <v>0</v>
      </c>
      <c r="G56" s="69">
        <v>0</v>
      </c>
      <c r="H56" s="69">
        <v>0</v>
      </c>
      <c r="I56" s="69">
        <v>0</v>
      </c>
      <c r="J56" s="69">
        <v>0</v>
      </c>
      <c r="K56" s="69">
        <v>0</v>
      </c>
      <c r="L56" s="69">
        <v>0</v>
      </c>
      <c r="M56" s="69">
        <v>0</v>
      </c>
      <c r="N56" s="69">
        <v>0</v>
      </c>
      <c r="O56" s="69">
        <f t="shared" si="5"/>
        <v>12601</v>
      </c>
      <c r="P56" s="70">
        <f>(O56/P$71)</f>
        <v>0.84411843515541263</v>
      </c>
      <c r="Q56" s="71"/>
    </row>
    <row r="57" spans="1:17" ht="15.75">
      <c r="A57" s="72" t="s">
        <v>3</v>
      </c>
      <c r="B57" s="73"/>
      <c r="C57" s="74"/>
      <c r="D57" s="75">
        <f>SUM(D58:D66)</f>
        <v>1690743</v>
      </c>
      <c r="E57" s="75">
        <f>SUM(E58:E66)</f>
        <v>341594</v>
      </c>
      <c r="F57" s="75">
        <f>SUM(F58:F66)</f>
        <v>380295</v>
      </c>
      <c r="G57" s="75">
        <f>SUM(G58:G66)</f>
        <v>233975</v>
      </c>
      <c r="H57" s="75">
        <f>SUM(H58:H66)</f>
        <v>0</v>
      </c>
      <c r="I57" s="75">
        <f>SUM(I58:I66)</f>
        <v>1185656</v>
      </c>
      <c r="J57" s="75">
        <f>SUM(J58:J66)</f>
        <v>0</v>
      </c>
      <c r="K57" s="75">
        <f>SUM(K58:K66)</f>
        <v>979953</v>
      </c>
      <c r="L57" s="75">
        <f>SUM(L58:L66)</f>
        <v>0</v>
      </c>
      <c r="M57" s="75">
        <f>SUM(M58:M66)</f>
        <v>0</v>
      </c>
      <c r="N57" s="75">
        <f>SUM(N58:N66)</f>
        <v>0</v>
      </c>
      <c r="O57" s="75">
        <f>SUM(D57:N57)</f>
        <v>4812216</v>
      </c>
      <c r="P57" s="77">
        <f>(O57/P$71)</f>
        <v>322.36173633440512</v>
      </c>
      <c r="Q57" s="78"/>
    </row>
    <row r="58" spans="1:17">
      <c r="A58" s="66"/>
      <c r="B58" s="67">
        <v>361.1</v>
      </c>
      <c r="C58" s="68" t="s">
        <v>61</v>
      </c>
      <c r="D58" s="69">
        <v>284594</v>
      </c>
      <c r="E58" s="69">
        <v>157942</v>
      </c>
      <c r="F58" s="69">
        <v>0</v>
      </c>
      <c r="G58" s="69">
        <v>218850</v>
      </c>
      <c r="H58" s="69">
        <v>0</v>
      </c>
      <c r="I58" s="69">
        <v>1050286</v>
      </c>
      <c r="J58" s="69">
        <v>0</v>
      </c>
      <c r="K58" s="69">
        <v>633084</v>
      </c>
      <c r="L58" s="69">
        <v>0</v>
      </c>
      <c r="M58" s="69">
        <v>0</v>
      </c>
      <c r="N58" s="69">
        <v>0</v>
      </c>
      <c r="O58" s="69">
        <f>SUM(D58:N58)</f>
        <v>2344756</v>
      </c>
      <c r="P58" s="70">
        <f>(O58/P$71)</f>
        <v>157.07100750267952</v>
      </c>
      <c r="Q58" s="71"/>
    </row>
    <row r="59" spans="1:17">
      <c r="A59" s="66"/>
      <c r="B59" s="67">
        <v>361.3</v>
      </c>
      <c r="C59" s="68" t="s">
        <v>116</v>
      </c>
      <c r="D59" s="69">
        <v>18419</v>
      </c>
      <c r="E59" s="69">
        <v>0</v>
      </c>
      <c r="F59" s="69">
        <v>0</v>
      </c>
      <c r="G59" s="69">
        <v>15125</v>
      </c>
      <c r="H59" s="69">
        <v>0</v>
      </c>
      <c r="I59" s="69">
        <v>83869</v>
      </c>
      <c r="J59" s="69">
        <v>0</v>
      </c>
      <c r="K59" s="69">
        <v>0</v>
      </c>
      <c r="L59" s="69">
        <v>0</v>
      </c>
      <c r="M59" s="69">
        <v>0</v>
      </c>
      <c r="N59" s="69">
        <v>0</v>
      </c>
      <c r="O59" s="69">
        <f t="shared" ref="O59:O68" si="6">SUM(D59:N59)</f>
        <v>117413</v>
      </c>
      <c r="P59" s="70">
        <f>(O59/P$71)</f>
        <v>7.865286709539121</v>
      </c>
      <c r="Q59" s="71"/>
    </row>
    <row r="60" spans="1:17">
      <c r="A60" s="66"/>
      <c r="B60" s="67">
        <v>362</v>
      </c>
      <c r="C60" s="68" t="s">
        <v>63</v>
      </c>
      <c r="D60" s="69">
        <v>147434</v>
      </c>
      <c r="E60" s="69">
        <v>0</v>
      </c>
      <c r="F60" s="69">
        <v>0</v>
      </c>
      <c r="G60" s="69">
        <v>0</v>
      </c>
      <c r="H60" s="69">
        <v>0</v>
      </c>
      <c r="I60" s="69">
        <v>0</v>
      </c>
      <c r="J60" s="69">
        <v>0</v>
      </c>
      <c r="K60" s="69">
        <v>0</v>
      </c>
      <c r="L60" s="69">
        <v>0</v>
      </c>
      <c r="M60" s="69">
        <v>0</v>
      </c>
      <c r="N60" s="69">
        <v>0</v>
      </c>
      <c r="O60" s="69">
        <f t="shared" si="6"/>
        <v>147434</v>
      </c>
      <c r="P60" s="70">
        <f>(O60/P$71)</f>
        <v>9.8763397642015001</v>
      </c>
      <c r="Q60" s="71"/>
    </row>
    <row r="61" spans="1:17">
      <c r="A61" s="66"/>
      <c r="B61" s="67">
        <v>364</v>
      </c>
      <c r="C61" s="68" t="s">
        <v>117</v>
      </c>
      <c r="D61" s="69">
        <v>68107</v>
      </c>
      <c r="E61" s="69">
        <v>0</v>
      </c>
      <c r="F61" s="69">
        <v>0</v>
      </c>
      <c r="G61" s="69">
        <v>0</v>
      </c>
      <c r="H61" s="69">
        <v>0</v>
      </c>
      <c r="I61" s="69">
        <v>44830</v>
      </c>
      <c r="J61" s="69">
        <v>0</v>
      </c>
      <c r="K61" s="69">
        <v>0</v>
      </c>
      <c r="L61" s="69">
        <v>0</v>
      </c>
      <c r="M61" s="69">
        <v>0</v>
      </c>
      <c r="N61" s="69">
        <v>0</v>
      </c>
      <c r="O61" s="69">
        <f t="shared" si="6"/>
        <v>112937</v>
      </c>
      <c r="P61" s="70">
        <f>(O61/P$71)</f>
        <v>7.565447481243301</v>
      </c>
      <c r="Q61" s="71"/>
    </row>
    <row r="62" spans="1:17">
      <c r="A62" s="66"/>
      <c r="B62" s="67">
        <v>366</v>
      </c>
      <c r="C62" s="68" t="s">
        <v>66</v>
      </c>
      <c r="D62" s="69">
        <v>1500</v>
      </c>
      <c r="E62" s="69">
        <v>0</v>
      </c>
      <c r="F62" s="69">
        <v>0</v>
      </c>
      <c r="G62" s="69">
        <v>0</v>
      </c>
      <c r="H62" s="69">
        <v>0</v>
      </c>
      <c r="I62" s="69">
        <v>0</v>
      </c>
      <c r="J62" s="69">
        <v>0</v>
      </c>
      <c r="K62" s="69">
        <v>0</v>
      </c>
      <c r="L62" s="69">
        <v>0</v>
      </c>
      <c r="M62" s="69">
        <v>0</v>
      </c>
      <c r="N62" s="69">
        <v>0</v>
      </c>
      <c r="O62" s="69">
        <f t="shared" si="6"/>
        <v>1500</v>
      </c>
      <c r="P62" s="70">
        <f>(O62/P$71)</f>
        <v>0.10048231511254019</v>
      </c>
      <c r="Q62" s="71"/>
    </row>
    <row r="63" spans="1:17">
      <c r="A63" s="66"/>
      <c r="B63" s="67">
        <v>368</v>
      </c>
      <c r="C63" s="68" t="s">
        <v>67</v>
      </c>
      <c r="D63" s="69">
        <v>0</v>
      </c>
      <c r="E63" s="69">
        <v>0</v>
      </c>
      <c r="F63" s="69">
        <v>0</v>
      </c>
      <c r="G63" s="69">
        <v>0</v>
      </c>
      <c r="H63" s="69">
        <v>0</v>
      </c>
      <c r="I63" s="69">
        <v>0</v>
      </c>
      <c r="J63" s="69">
        <v>0</v>
      </c>
      <c r="K63" s="69">
        <v>346869</v>
      </c>
      <c r="L63" s="69">
        <v>0</v>
      </c>
      <c r="M63" s="69">
        <v>0</v>
      </c>
      <c r="N63" s="69">
        <v>0</v>
      </c>
      <c r="O63" s="69">
        <f t="shared" si="6"/>
        <v>346869</v>
      </c>
      <c r="P63" s="70">
        <f>(O63/P$71)</f>
        <v>23.236133440514468</v>
      </c>
      <c r="Q63" s="71"/>
    </row>
    <row r="64" spans="1:17">
      <c r="A64" s="66"/>
      <c r="B64" s="67">
        <v>369.3</v>
      </c>
      <c r="C64" s="68" t="s">
        <v>170</v>
      </c>
      <c r="D64" s="69">
        <v>188719</v>
      </c>
      <c r="E64" s="69">
        <v>0</v>
      </c>
      <c r="F64" s="69">
        <v>0</v>
      </c>
      <c r="G64" s="69">
        <v>0</v>
      </c>
      <c r="H64" s="69">
        <v>0</v>
      </c>
      <c r="I64" s="69">
        <v>0</v>
      </c>
      <c r="J64" s="69">
        <v>0</v>
      </c>
      <c r="K64" s="69">
        <v>0</v>
      </c>
      <c r="L64" s="69">
        <v>0</v>
      </c>
      <c r="M64" s="69">
        <v>0</v>
      </c>
      <c r="N64" s="69">
        <v>0</v>
      </c>
      <c r="O64" s="69">
        <f>SUM(D64:N64)</f>
        <v>188719</v>
      </c>
      <c r="P64" s="70">
        <f>(O64/P$71)</f>
        <v>12.641948017148982</v>
      </c>
      <c r="Q64" s="71"/>
    </row>
    <row r="65" spans="1:120">
      <c r="A65" s="66"/>
      <c r="B65" s="67">
        <v>369.7</v>
      </c>
      <c r="C65" s="68" t="s">
        <v>171</v>
      </c>
      <c r="D65" s="69">
        <v>0</v>
      </c>
      <c r="E65" s="69">
        <v>0</v>
      </c>
      <c r="F65" s="69">
        <v>0</v>
      </c>
      <c r="G65" s="69">
        <v>0</v>
      </c>
      <c r="H65" s="69">
        <v>0</v>
      </c>
      <c r="I65" s="69">
        <v>6671</v>
      </c>
      <c r="J65" s="69">
        <v>0</v>
      </c>
      <c r="K65" s="69">
        <v>0</v>
      </c>
      <c r="L65" s="69">
        <v>0</v>
      </c>
      <c r="M65" s="69">
        <v>0</v>
      </c>
      <c r="N65" s="69">
        <v>0</v>
      </c>
      <c r="O65" s="69">
        <f t="shared" si="6"/>
        <v>6671</v>
      </c>
      <c r="P65" s="70">
        <f>(O65/P$71)</f>
        <v>0.44687834941050375</v>
      </c>
      <c r="Q65" s="71"/>
    </row>
    <row r="66" spans="1:120">
      <c r="A66" s="66"/>
      <c r="B66" s="67">
        <v>369.9</v>
      </c>
      <c r="C66" s="68" t="s">
        <v>68</v>
      </c>
      <c r="D66" s="69">
        <v>981970</v>
      </c>
      <c r="E66" s="69">
        <v>183652</v>
      </c>
      <c r="F66" s="69">
        <v>380295</v>
      </c>
      <c r="G66" s="69">
        <v>0</v>
      </c>
      <c r="H66" s="69">
        <v>0</v>
      </c>
      <c r="I66" s="69">
        <v>0</v>
      </c>
      <c r="J66" s="69">
        <v>0</v>
      </c>
      <c r="K66" s="69">
        <v>0</v>
      </c>
      <c r="L66" s="69">
        <v>0</v>
      </c>
      <c r="M66" s="69">
        <v>0</v>
      </c>
      <c r="N66" s="69">
        <v>0</v>
      </c>
      <c r="O66" s="69">
        <f t="shared" si="6"/>
        <v>1545917</v>
      </c>
      <c r="P66" s="70">
        <f>(O66/P$71)</f>
        <v>103.5582127545552</v>
      </c>
      <c r="Q66" s="71"/>
    </row>
    <row r="67" spans="1:120" ht="15.75">
      <c r="A67" s="72" t="s">
        <v>48</v>
      </c>
      <c r="B67" s="73"/>
      <c r="C67" s="74"/>
      <c r="D67" s="75">
        <f>SUM(D68:D68)</f>
        <v>29118</v>
      </c>
      <c r="E67" s="75">
        <f>SUM(E68:E68)</f>
        <v>0</v>
      </c>
      <c r="F67" s="75">
        <f>SUM(F68:F68)</f>
        <v>0</v>
      </c>
      <c r="G67" s="75">
        <f>SUM(G68:G68)</f>
        <v>0</v>
      </c>
      <c r="H67" s="75">
        <f>SUM(H68:H68)</f>
        <v>0</v>
      </c>
      <c r="I67" s="75">
        <f>SUM(I68:I68)</f>
        <v>0</v>
      </c>
      <c r="J67" s="75">
        <f>SUM(J68:J68)</f>
        <v>0</v>
      </c>
      <c r="K67" s="75">
        <f>SUM(K68:K68)</f>
        <v>0</v>
      </c>
      <c r="L67" s="75">
        <f>SUM(L68:L68)</f>
        <v>0</v>
      </c>
      <c r="M67" s="75">
        <f>SUM(M68:M68)</f>
        <v>0</v>
      </c>
      <c r="N67" s="75">
        <f>SUM(N68:N68)</f>
        <v>0</v>
      </c>
      <c r="O67" s="75">
        <f t="shared" si="6"/>
        <v>29118</v>
      </c>
      <c r="P67" s="77">
        <f>(O67/P$71)</f>
        <v>1.9505627009646302</v>
      </c>
      <c r="Q67" s="71"/>
    </row>
    <row r="68" spans="1:120" ht="15.75" thickBot="1">
      <c r="A68" s="66"/>
      <c r="B68" s="67">
        <v>383.1</v>
      </c>
      <c r="C68" s="68" t="s">
        <v>172</v>
      </c>
      <c r="D68" s="69">
        <v>29118</v>
      </c>
      <c r="E68" s="69">
        <v>0</v>
      </c>
      <c r="F68" s="69">
        <v>0</v>
      </c>
      <c r="G68" s="69">
        <v>0</v>
      </c>
      <c r="H68" s="69">
        <v>0</v>
      </c>
      <c r="I68" s="69">
        <v>0</v>
      </c>
      <c r="J68" s="69">
        <v>0</v>
      </c>
      <c r="K68" s="69">
        <v>0</v>
      </c>
      <c r="L68" s="69">
        <v>0</v>
      </c>
      <c r="M68" s="69">
        <v>0</v>
      </c>
      <c r="N68" s="69">
        <v>0</v>
      </c>
      <c r="O68" s="69">
        <f t="shared" si="6"/>
        <v>29118</v>
      </c>
      <c r="P68" s="70">
        <f>(O68/P$71)</f>
        <v>1.9505627009646302</v>
      </c>
      <c r="Q68" s="71"/>
    </row>
    <row r="69" spans="1:120" ht="16.5" thickBot="1">
      <c r="A69" s="82" t="s">
        <v>56</v>
      </c>
      <c r="B69" s="83"/>
      <c r="C69" s="84"/>
      <c r="D69" s="85">
        <f>SUM(D5,D15,D29,D42,D53,D57,D67)</f>
        <v>17219435</v>
      </c>
      <c r="E69" s="85">
        <f>SUM(E5,E15,E29,E42,E53,E57,E67)</f>
        <v>1212403</v>
      </c>
      <c r="F69" s="85">
        <f>SUM(F5,F15,F29,F42,F53,F57,F67)</f>
        <v>402515</v>
      </c>
      <c r="G69" s="85">
        <f>SUM(G5,G15,G29,G42,G53,G57,G67)</f>
        <v>2751787</v>
      </c>
      <c r="H69" s="85">
        <f>SUM(H5,H15,H29,H42,H53,H57,H67)</f>
        <v>0</v>
      </c>
      <c r="I69" s="85">
        <f>SUM(I5,I15,I29,I42,I53,I57,I67)</f>
        <v>16478404</v>
      </c>
      <c r="J69" s="85">
        <f>SUM(J5,J15,J29,J42,J53,J57,J67)</f>
        <v>0</v>
      </c>
      <c r="K69" s="85">
        <f>SUM(K5,K15,K29,K42,K53,K57,K67)</f>
        <v>1096751</v>
      </c>
      <c r="L69" s="85">
        <f>SUM(L5,L15,L29,L42,L53,L57,L67)</f>
        <v>0</v>
      </c>
      <c r="M69" s="85">
        <f>SUM(M5,M15,M29,M42,M53,M57,M67)</f>
        <v>0</v>
      </c>
      <c r="N69" s="85">
        <f>SUM(N5,N15,N29,N42,N53,N57,N67)</f>
        <v>0</v>
      </c>
      <c r="O69" s="85">
        <f>SUM(D69:N69)</f>
        <v>39161295</v>
      </c>
      <c r="P69" s="86">
        <f>(O69/P$71)</f>
        <v>2623.3450562700964</v>
      </c>
      <c r="Q69" s="64"/>
      <c r="R69" s="87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4"/>
      <c r="AK69" s="54"/>
      <c r="AL69" s="54"/>
      <c r="AM69" s="54"/>
      <c r="AN69" s="54"/>
      <c r="AO69" s="54"/>
      <c r="AP69" s="54"/>
      <c r="AQ69" s="54"/>
      <c r="AR69" s="54"/>
      <c r="AS69" s="54"/>
      <c r="AT69" s="54"/>
      <c r="AU69" s="54"/>
      <c r="AV69" s="54"/>
      <c r="AW69" s="54"/>
      <c r="AX69" s="54"/>
      <c r="AY69" s="54"/>
      <c r="AZ69" s="54"/>
      <c r="BA69" s="54"/>
      <c r="BB69" s="54"/>
      <c r="BC69" s="54"/>
      <c r="BD69" s="54"/>
      <c r="BE69" s="54"/>
      <c r="BF69" s="54"/>
      <c r="BG69" s="54"/>
      <c r="BH69" s="54"/>
      <c r="BI69" s="54"/>
      <c r="BJ69" s="54"/>
      <c r="BK69" s="54"/>
      <c r="BL69" s="54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54"/>
      <c r="CA69" s="54"/>
      <c r="CB69" s="54"/>
      <c r="CC69" s="54"/>
      <c r="CD69" s="54"/>
      <c r="CE69" s="54"/>
      <c r="CF69" s="54"/>
      <c r="CG69" s="54"/>
      <c r="CH69" s="54"/>
      <c r="CI69" s="54"/>
      <c r="CJ69" s="54"/>
      <c r="CK69" s="54"/>
      <c r="CL69" s="54"/>
      <c r="CM69" s="54"/>
      <c r="CN69" s="54"/>
      <c r="CO69" s="54"/>
      <c r="CP69" s="54"/>
      <c r="CQ69" s="54"/>
      <c r="CR69" s="54"/>
      <c r="CS69" s="54"/>
      <c r="CT69" s="54"/>
      <c r="CU69" s="54"/>
      <c r="CV69" s="54"/>
      <c r="CW69" s="54"/>
      <c r="CX69" s="54"/>
      <c r="CY69" s="54"/>
      <c r="CZ69" s="54"/>
      <c r="DA69" s="54"/>
      <c r="DB69" s="54"/>
      <c r="DC69" s="54"/>
      <c r="DD69" s="54"/>
      <c r="DE69" s="54"/>
      <c r="DF69" s="54"/>
      <c r="DG69" s="54"/>
      <c r="DH69" s="54"/>
      <c r="DI69" s="54"/>
      <c r="DJ69" s="54"/>
      <c r="DK69" s="54"/>
      <c r="DL69" s="54"/>
      <c r="DM69" s="54"/>
      <c r="DN69" s="54"/>
      <c r="DO69" s="54"/>
      <c r="DP69" s="54"/>
    </row>
    <row r="70" spans="1:120">
      <c r="A70" s="88"/>
      <c r="B70" s="89"/>
      <c r="C70" s="89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1"/>
    </row>
    <row r="71" spans="1:120">
      <c r="A71" s="92"/>
      <c r="B71" s="93"/>
      <c r="C71" s="93"/>
      <c r="D71" s="94"/>
      <c r="E71" s="94"/>
      <c r="F71" s="94"/>
      <c r="G71" s="94"/>
      <c r="H71" s="94"/>
      <c r="I71" s="94"/>
      <c r="J71" s="94"/>
      <c r="K71" s="94"/>
      <c r="L71" s="94"/>
      <c r="M71" s="97" t="s">
        <v>173</v>
      </c>
      <c r="N71" s="97"/>
      <c r="O71" s="97"/>
      <c r="P71" s="95">
        <v>14928</v>
      </c>
    </row>
    <row r="72" spans="1:120">
      <c r="A72" s="98"/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100"/>
    </row>
    <row r="73" spans="1:120" ht="15.75" customHeight="1" thickBot="1">
      <c r="A73" s="101" t="s">
        <v>86</v>
      </c>
      <c r="B73" s="102"/>
      <c r="C73" s="102"/>
      <c r="D73" s="102"/>
      <c r="E73" s="102"/>
      <c r="F73" s="102"/>
      <c r="G73" s="102"/>
      <c r="H73" s="102"/>
      <c r="I73" s="102"/>
      <c r="J73" s="102"/>
      <c r="K73" s="102"/>
      <c r="L73" s="102"/>
      <c r="M73" s="102"/>
      <c r="N73" s="102"/>
      <c r="O73" s="102"/>
      <c r="P73" s="103"/>
    </row>
  </sheetData>
  <mergeCells count="10">
    <mergeCell ref="M71:O71"/>
    <mergeCell ref="A72:P72"/>
    <mergeCell ref="A73:P7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7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78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121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70</v>
      </c>
      <c r="B3" s="111"/>
      <c r="C3" s="112"/>
      <c r="D3" s="131" t="s">
        <v>42</v>
      </c>
      <c r="E3" s="132"/>
      <c r="F3" s="132"/>
      <c r="G3" s="132"/>
      <c r="H3" s="133"/>
      <c r="I3" s="131" t="s">
        <v>43</v>
      </c>
      <c r="J3" s="133"/>
      <c r="K3" s="131" t="s">
        <v>45</v>
      </c>
      <c r="L3" s="133"/>
      <c r="M3" s="36"/>
      <c r="N3" s="37"/>
      <c r="O3" s="134" t="s">
        <v>75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9</v>
      </c>
      <c r="N4" s="35" t="s">
        <v>44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6622391</v>
      </c>
      <c r="E5" s="27">
        <f t="shared" si="0"/>
        <v>450891</v>
      </c>
      <c r="F5" s="27">
        <f t="shared" si="0"/>
        <v>169020</v>
      </c>
      <c r="G5" s="27">
        <f t="shared" si="0"/>
        <v>877289</v>
      </c>
      <c r="H5" s="27">
        <f t="shared" si="0"/>
        <v>0</v>
      </c>
      <c r="I5" s="27">
        <f t="shared" si="0"/>
        <v>467495</v>
      </c>
      <c r="J5" s="27">
        <f t="shared" si="0"/>
        <v>0</v>
      </c>
      <c r="K5" s="27">
        <f t="shared" si="0"/>
        <v>117005</v>
      </c>
      <c r="L5" s="27">
        <f t="shared" si="0"/>
        <v>0</v>
      </c>
      <c r="M5" s="27">
        <f t="shared" si="0"/>
        <v>0</v>
      </c>
      <c r="N5" s="28">
        <f>SUM(D5:M5)</f>
        <v>8704091</v>
      </c>
      <c r="O5" s="33">
        <f t="shared" ref="O5:O36" si="1">(N5/O$68)</f>
        <v>628.04610722274333</v>
      </c>
      <c r="P5" s="6"/>
    </row>
    <row r="6" spans="1:133">
      <c r="A6" s="12"/>
      <c r="B6" s="25">
        <v>311</v>
      </c>
      <c r="C6" s="20" t="s">
        <v>2</v>
      </c>
      <c r="D6" s="46">
        <v>3904726</v>
      </c>
      <c r="E6" s="46">
        <v>450891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4355617</v>
      </c>
      <c r="O6" s="47">
        <f t="shared" si="1"/>
        <v>314.28075618731509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0</v>
      </c>
      <c r="F7" s="46">
        <v>0</v>
      </c>
      <c r="G7" s="46">
        <v>180091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180091</v>
      </c>
      <c r="O7" s="47">
        <f t="shared" si="1"/>
        <v>12.994516198859946</v>
      </c>
      <c r="P7" s="9"/>
    </row>
    <row r="8" spans="1:133">
      <c r="A8" s="12"/>
      <c r="B8" s="25">
        <v>312.51</v>
      </c>
      <c r="C8" s="20" t="s">
        <v>77</v>
      </c>
      <c r="D8" s="46">
        <v>117005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117005</v>
      </c>
      <c r="L8" s="46">
        <v>0</v>
      </c>
      <c r="M8" s="46">
        <v>0</v>
      </c>
      <c r="N8" s="46">
        <f>SUM(D8:M8)</f>
        <v>234010</v>
      </c>
      <c r="O8" s="47">
        <f t="shared" si="1"/>
        <v>16.885056641893353</v>
      </c>
      <c r="P8" s="9"/>
    </row>
    <row r="9" spans="1:133">
      <c r="A9" s="12"/>
      <c r="B9" s="25">
        <v>312.60000000000002</v>
      </c>
      <c r="C9" s="20" t="s">
        <v>11</v>
      </c>
      <c r="D9" s="46">
        <v>0</v>
      </c>
      <c r="E9" s="46">
        <v>0</v>
      </c>
      <c r="F9" s="46">
        <v>0</v>
      </c>
      <c r="G9" s="46">
        <v>697198</v>
      </c>
      <c r="H9" s="46">
        <v>0</v>
      </c>
      <c r="I9" s="46">
        <v>467495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1164693</v>
      </c>
      <c r="O9" s="47">
        <f t="shared" si="1"/>
        <v>84.038747384371163</v>
      </c>
      <c r="P9" s="9"/>
    </row>
    <row r="10" spans="1:133">
      <c r="A10" s="12"/>
      <c r="B10" s="25">
        <v>314.10000000000002</v>
      </c>
      <c r="C10" s="20" t="s">
        <v>12</v>
      </c>
      <c r="D10" s="46">
        <v>1197214</v>
      </c>
      <c r="E10" s="46">
        <v>0</v>
      </c>
      <c r="F10" s="46">
        <v>169020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1366234</v>
      </c>
      <c r="O10" s="47">
        <f t="shared" si="1"/>
        <v>98.580994299733021</v>
      </c>
      <c r="P10" s="9"/>
    </row>
    <row r="11" spans="1:133">
      <c r="A11" s="12"/>
      <c r="B11" s="25">
        <v>314.39999999999998</v>
      </c>
      <c r="C11" s="20" t="s">
        <v>13</v>
      </c>
      <c r="D11" s="46">
        <v>69375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69375</v>
      </c>
      <c r="O11" s="47">
        <f t="shared" si="1"/>
        <v>5.0057724222526874</v>
      </c>
      <c r="P11" s="9"/>
    </row>
    <row r="12" spans="1:133">
      <c r="A12" s="12"/>
      <c r="B12" s="25">
        <v>314.8</v>
      </c>
      <c r="C12" s="20" t="s">
        <v>14</v>
      </c>
      <c r="D12" s="46">
        <v>23218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23218</v>
      </c>
      <c r="O12" s="47">
        <f t="shared" si="1"/>
        <v>1.6753012482863121</v>
      </c>
      <c r="P12" s="9"/>
    </row>
    <row r="13" spans="1:133">
      <c r="A13" s="12"/>
      <c r="B13" s="25">
        <v>315</v>
      </c>
      <c r="C13" s="20" t="s">
        <v>106</v>
      </c>
      <c r="D13" s="46">
        <v>1149968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1149968</v>
      </c>
      <c r="O13" s="47">
        <f t="shared" si="1"/>
        <v>82.976260913485817</v>
      </c>
      <c r="P13" s="9"/>
    </row>
    <row r="14" spans="1:133">
      <c r="A14" s="12"/>
      <c r="B14" s="25">
        <v>316</v>
      </c>
      <c r="C14" s="20" t="s">
        <v>107</v>
      </c>
      <c r="D14" s="46">
        <v>160885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160885</v>
      </c>
      <c r="O14" s="47">
        <f t="shared" si="1"/>
        <v>11.608701926545926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SUM(D16:D24)</f>
        <v>1646696</v>
      </c>
      <c r="E15" s="32">
        <f t="shared" si="3"/>
        <v>98634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75348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1820678</v>
      </c>
      <c r="O15" s="45">
        <f t="shared" si="1"/>
        <v>131.37152752723861</v>
      </c>
      <c r="P15" s="10"/>
    </row>
    <row r="16" spans="1:133">
      <c r="A16" s="12"/>
      <c r="B16" s="25">
        <v>322</v>
      </c>
      <c r="C16" s="20" t="s">
        <v>0</v>
      </c>
      <c r="D16" s="46">
        <v>190130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190130</v>
      </c>
      <c r="O16" s="47">
        <f t="shared" si="1"/>
        <v>13.718883036294105</v>
      </c>
      <c r="P16" s="9"/>
    </row>
    <row r="17" spans="1:16">
      <c r="A17" s="12"/>
      <c r="B17" s="25">
        <v>323.10000000000002</v>
      </c>
      <c r="C17" s="20" t="s">
        <v>18</v>
      </c>
      <c r="D17" s="46">
        <v>1358507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3" si="4">SUM(D17:M17)</f>
        <v>1358507</v>
      </c>
      <c r="O17" s="47">
        <f t="shared" si="1"/>
        <v>98.023450465401538</v>
      </c>
      <c r="P17" s="9"/>
    </row>
    <row r="18" spans="1:16">
      <c r="A18" s="12"/>
      <c r="B18" s="25">
        <v>323.39999999999998</v>
      </c>
      <c r="C18" s="20" t="s">
        <v>19</v>
      </c>
      <c r="D18" s="46">
        <v>74279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74279</v>
      </c>
      <c r="O18" s="47">
        <f t="shared" si="1"/>
        <v>5.3596219063424488</v>
      </c>
      <c r="P18" s="9"/>
    </row>
    <row r="19" spans="1:16">
      <c r="A19" s="12"/>
      <c r="B19" s="25">
        <v>324.11</v>
      </c>
      <c r="C19" s="20" t="s">
        <v>20</v>
      </c>
      <c r="D19" s="46">
        <v>0</v>
      </c>
      <c r="E19" s="46">
        <v>23788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23788</v>
      </c>
      <c r="O19" s="47">
        <f t="shared" si="1"/>
        <v>1.7164297568367126</v>
      </c>
      <c r="P19" s="9"/>
    </row>
    <row r="20" spans="1:16">
      <c r="A20" s="12"/>
      <c r="B20" s="25">
        <v>324.20999999999998</v>
      </c>
      <c r="C20" s="20" t="s">
        <v>21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75348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75348</v>
      </c>
      <c r="O20" s="47">
        <f t="shared" si="1"/>
        <v>5.4367558986939892</v>
      </c>
      <c r="P20" s="9"/>
    </row>
    <row r="21" spans="1:16">
      <c r="A21" s="12"/>
      <c r="B21" s="25">
        <v>324.31</v>
      </c>
      <c r="C21" s="20" t="s">
        <v>22</v>
      </c>
      <c r="D21" s="46">
        <v>0</v>
      </c>
      <c r="E21" s="46">
        <v>25232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25232</v>
      </c>
      <c r="O21" s="47">
        <f t="shared" si="1"/>
        <v>1.8206219784977271</v>
      </c>
      <c r="P21" s="9"/>
    </row>
    <row r="22" spans="1:16">
      <c r="A22" s="12"/>
      <c r="B22" s="25">
        <v>324.61</v>
      </c>
      <c r="C22" s="20" t="s">
        <v>24</v>
      </c>
      <c r="D22" s="46">
        <v>0</v>
      </c>
      <c r="E22" s="46">
        <v>49614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49614</v>
      </c>
      <c r="O22" s="47">
        <f t="shared" si="1"/>
        <v>3.5799119705606466</v>
      </c>
      <c r="P22" s="9"/>
    </row>
    <row r="23" spans="1:16">
      <c r="A23" s="12"/>
      <c r="B23" s="25">
        <v>325.10000000000002</v>
      </c>
      <c r="C23" s="20" t="s">
        <v>25</v>
      </c>
      <c r="D23" s="46">
        <v>14703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14703</v>
      </c>
      <c r="O23" s="47">
        <f t="shared" si="1"/>
        <v>1.0608990547658561</v>
      </c>
      <c r="P23" s="9"/>
    </row>
    <row r="24" spans="1:16">
      <c r="A24" s="12"/>
      <c r="B24" s="25">
        <v>329</v>
      </c>
      <c r="C24" s="20" t="s">
        <v>26</v>
      </c>
      <c r="D24" s="46">
        <v>9077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9077</v>
      </c>
      <c r="O24" s="47">
        <f t="shared" si="1"/>
        <v>0.65495345984558773</v>
      </c>
      <c r="P24" s="9"/>
    </row>
    <row r="25" spans="1:16" ht="15.75">
      <c r="A25" s="29" t="s">
        <v>28</v>
      </c>
      <c r="B25" s="30"/>
      <c r="C25" s="31"/>
      <c r="D25" s="32">
        <f t="shared" ref="D25:M25" si="5">SUM(D26:D39)</f>
        <v>3221801</v>
      </c>
      <c r="E25" s="32">
        <f t="shared" si="5"/>
        <v>162095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184456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44">
        <f>SUM(D25:M25)</f>
        <v>3568352</v>
      </c>
      <c r="O25" s="45">
        <f t="shared" si="1"/>
        <v>257.47543112778698</v>
      </c>
      <c r="P25" s="10"/>
    </row>
    <row r="26" spans="1:16">
      <c r="A26" s="12"/>
      <c r="B26" s="25">
        <v>331.2</v>
      </c>
      <c r="C26" s="20" t="s">
        <v>27</v>
      </c>
      <c r="D26" s="46">
        <v>2699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2699</v>
      </c>
      <c r="O26" s="47">
        <f t="shared" si="1"/>
        <v>0.19474709575005411</v>
      </c>
      <c r="P26" s="9"/>
    </row>
    <row r="27" spans="1:16">
      <c r="A27" s="12"/>
      <c r="B27" s="25">
        <v>331.49</v>
      </c>
      <c r="C27" s="20" t="s">
        <v>109</v>
      </c>
      <c r="D27" s="46">
        <v>1270971</v>
      </c>
      <c r="E27" s="46">
        <v>74595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1345566</v>
      </c>
      <c r="O27" s="47">
        <f t="shared" si="1"/>
        <v>97.08968901075113</v>
      </c>
      <c r="P27" s="9"/>
    </row>
    <row r="28" spans="1:16">
      <c r="A28" s="12"/>
      <c r="B28" s="25">
        <v>331.5</v>
      </c>
      <c r="C28" s="20" t="s">
        <v>91</v>
      </c>
      <c r="D28" s="46">
        <v>0</v>
      </c>
      <c r="E28" s="46">
        <v>87500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87500</v>
      </c>
      <c r="O28" s="47">
        <f t="shared" si="1"/>
        <v>6.3135868388772636</v>
      </c>
      <c r="P28" s="9"/>
    </row>
    <row r="29" spans="1:16">
      <c r="A29" s="12"/>
      <c r="B29" s="25">
        <v>334.49</v>
      </c>
      <c r="C29" s="20" t="s">
        <v>122</v>
      </c>
      <c r="D29" s="46">
        <v>82966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5" si="6">SUM(D29:M29)</f>
        <v>82966</v>
      </c>
      <c r="O29" s="47">
        <f t="shared" si="1"/>
        <v>5.9864348077061837</v>
      </c>
      <c r="P29" s="9"/>
    </row>
    <row r="30" spans="1:16">
      <c r="A30" s="12"/>
      <c r="B30" s="25">
        <v>335.12</v>
      </c>
      <c r="C30" s="20" t="s">
        <v>110</v>
      </c>
      <c r="D30" s="46">
        <v>349945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349945</v>
      </c>
      <c r="O30" s="47">
        <f t="shared" si="1"/>
        <v>25.250378815210333</v>
      </c>
      <c r="P30" s="9"/>
    </row>
    <row r="31" spans="1:16">
      <c r="A31" s="12"/>
      <c r="B31" s="25">
        <v>335.14</v>
      </c>
      <c r="C31" s="20" t="s">
        <v>111</v>
      </c>
      <c r="D31" s="46">
        <v>393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393</v>
      </c>
      <c r="O31" s="47">
        <f t="shared" si="1"/>
        <v>2.8357024316328739E-2</v>
      </c>
      <c r="P31" s="9"/>
    </row>
    <row r="32" spans="1:16">
      <c r="A32" s="12"/>
      <c r="B32" s="25">
        <v>335.15</v>
      </c>
      <c r="C32" s="20" t="s">
        <v>112</v>
      </c>
      <c r="D32" s="46">
        <v>15115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15115</v>
      </c>
      <c r="O32" s="47">
        <f t="shared" si="1"/>
        <v>1.0906270293671982</v>
      </c>
      <c r="P32" s="9"/>
    </row>
    <row r="33" spans="1:16">
      <c r="A33" s="12"/>
      <c r="B33" s="25">
        <v>335.18</v>
      </c>
      <c r="C33" s="20" t="s">
        <v>113</v>
      </c>
      <c r="D33" s="46">
        <v>783053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783053</v>
      </c>
      <c r="O33" s="47">
        <f t="shared" si="1"/>
        <v>56.501407027924095</v>
      </c>
      <c r="P33" s="9"/>
    </row>
    <row r="34" spans="1:16">
      <c r="A34" s="12"/>
      <c r="B34" s="25">
        <v>335.21</v>
      </c>
      <c r="C34" s="20" t="s">
        <v>37</v>
      </c>
      <c r="D34" s="46">
        <v>5436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5436</v>
      </c>
      <c r="O34" s="47">
        <f t="shared" si="1"/>
        <v>0.39223609207013493</v>
      </c>
      <c r="P34" s="9"/>
    </row>
    <row r="35" spans="1:16">
      <c r="A35" s="12"/>
      <c r="B35" s="25">
        <v>335.49</v>
      </c>
      <c r="C35" s="20" t="s">
        <v>38</v>
      </c>
      <c r="D35" s="46">
        <v>55268</v>
      </c>
      <c r="E35" s="46">
        <v>0</v>
      </c>
      <c r="F35" s="46">
        <v>0</v>
      </c>
      <c r="G35" s="46">
        <v>0</v>
      </c>
      <c r="H35" s="46">
        <v>0</v>
      </c>
      <c r="I35" s="46">
        <v>12667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67935</v>
      </c>
      <c r="O35" s="47">
        <f t="shared" si="1"/>
        <v>4.9018688217043076</v>
      </c>
      <c r="P35" s="9"/>
    </row>
    <row r="36" spans="1:16">
      <c r="A36" s="12"/>
      <c r="B36" s="25">
        <v>337.2</v>
      </c>
      <c r="C36" s="20" t="s">
        <v>123</v>
      </c>
      <c r="D36" s="46">
        <v>3000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3000</v>
      </c>
      <c r="O36" s="47">
        <f t="shared" si="1"/>
        <v>0.2164658344757919</v>
      </c>
      <c r="P36" s="9"/>
    </row>
    <row r="37" spans="1:16">
      <c r="A37" s="12"/>
      <c r="B37" s="25">
        <v>337.3</v>
      </c>
      <c r="C37" s="20" t="s">
        <v>39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161320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161320</v>
      </c>
      <c r="O37" s="47">
        <f t="shared" ref="O37:O66" si="7">(N37/O$68)</f>
        <v>11.640089472544917</v>
      </c>
      <c r="P37" s="9"/>
    </row>
    <row r="38" spans="1:16">
      <c r="A38" s="12"/>
      <c r="B38" s="25">
        <v>338</v>
      </c>
      <c r="C38" s="20" t="s">
        <v>40</v>
      </c>
      <c r="D38" s="46">
        <v>581667</v>
      </c>
      <c r="E38" s="46">
        <v>0</v>
      </c>
      <c r="F38" s="46">
        <v>0</v>
      </c>
      <c r="G38" s="46">
        <v>0</v>
      </c>
      <c r="H38" s="46">
        <v>0</v>
      </c>
      <c r="I38" s="46">
        <v>10469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592136</v>
      </c>
      <c r="O38" s="47">
        <f t="shared" si="7"/>
        <v>42.725737787719169</v>
      </c>
      <c r="P38" s="9"/>
    </row>
    <row r="39" spans="1:16">
      <c r="A39" s="12"/>
      <c r="B39" s="25">
        <v>339</v>
      </c>
      <c r="C39" s="20" t="s">
        <v>41</v>
      </c>
      <c r="D39" s="46">
        <v>71288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71288</v>
      </c>
      <c r="O39" s="47">
        <f t="shared" si="7"/>
        <v>5.1438054693700845</v>
      </c>
      <c r="P39" s="9"/>
    </row>
    <row r="40" spans="1:16" ht="15.75">
      <c r="A40" s="29" t="s">
        <v>46</v>
      </c>
      <c r="B40" s="30"/>
      <c r="C40" s="31"/>
      <c r="D40" s="32">
        <f t="shared" ref="D40:M40" si="8">SUM(D41:D50)</f>
        <v>349045</v>
      </c>
      <c r="E40" s="32">
        <f t="shared" si="8"/>
        <v>0</v>
      </c>
      <c r="F40" s="32">
        <f t="shared" si="8"/>
        <v>0</v>
      </c>
      <c r="G40" s="32">
        <f t="shared" si="8"/>
        <v>29990</v>
      </c>
      <c r="H40" s="32">
        <f t="shared" si="8"/>
        <v>0</v>
      </c>
      <c r="I40" s="32">
        <f t="shared" si="8"/>
        <v>9704500</v>
      </c>
      <c r="J40" s="32">
        <f t="shared" si="8"/>
        <v>0</v>
      </c>
      <c r="K40" s="32">
        <f t="shared" si="8"/>
        <v>0</v>
      </c>
      <c r="L40" s="32">
        <f t="shared" si="8"/>
        <v>0</v>
      </c>
      <c r="M40" s="32">
        <f t="shared" si="8"/>
        <v>0</v>
      </c>
      <c r="N40" s="32">
        <f>SUM(D40:M40)</f>
        <v>10083535</v>
      </c>
      <c r="O40" s="45">
        <f t="shared" si="7"/>
        <v>727.58027274695144</v>
      </c>
      <c r="P40" s="10"/>
    </row>
    <row r="41" spans="1:16">
      <c r="A41" s="12"/>
      <c r="B41" s="25">
        <v>341.9</v>
      </c>
      <c r="C41" s="20" t="s">
        <v>114</v>
      </c>
      <c r="D41" s="46">
        <v>18040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50" si="9">SUM(D41:M41)</f>
        <v>18040</v>
      </c>
      <c r="O41" s="47">
        <f t="shared" si="7"/>
        <v>1.3016812179810953</v>
      </c>
      <c r="P41" s="9"/>
    </row>
    <row r="42" spans="1:16">
      <c r="A42" s="12"/>
      <c r="B42" s="25">
        <v>342.2</v>
      </c>
      <c r="C42" s="20" t="s">
        <v>50</v>
      </c>
      <c r="D42" s="46">
        <v>28598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28598</v>
      </c>
      <c r="O42" s="47">
        <f t="shared" si="7"/>
        <v>2.0634966447795655</v>
      </c>
      <c r="P42" s="9"/>
    </row>
    <row r="43" spans="1:16">
      <c r="A43" s="12"/>
      <c r="B43" s="25">
        <v>342.5</v>
      </c>
      <c r="C43" s="20" t="s">
        <v>51</v>
      </c>
      <c r="D43" s="46">
        <v>5700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5700</v>
      </c>
      <c r="O43" s="47">
        <f t="shared" si="7"/>
        <v>0.41128508550400461</v>
      </c>
      <c r="P43" s="9"/>
    </row>
    <row r="44" spans="1:16">
      <c r="A44" s="12"/>
      <c r="B44" s="25">
        <v>343.3</v>
      </c>
      <c r="C44" s="20" t="s">
        <v>99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3279601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3279601</v>
      </c>
      <c r="O44" s="47">
        <f t="shared" si="7"/>
        <v>236.64052240421387</v>
      </c>
      <c r="P44" s="9"/>
    </row>
    <row r="45" spans="1:16">
      <c r="A45" s="12"/>
      <c r="B45" s="25">
        <v>343.4</v>
      </c>
      <c r="C45" s="20" t="s">
        <v>52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2368719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2368719</v>
      </c>
      <c r="O45" s="47">
        <f t="shared" si="7"/>
        <v>170.91557832455445</v>
      </c>
      <c r="P45" s="9"/>
    </row>
    <row r="46" spans="1:16">
      <c r="A46" s="12"/>
      <c r="B46" s="25">
        <v>343.5</v>
      </c>
      <c r="C46" s="20" t="s">
        <v>100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3540096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3540096</v>
      </c>
      <c r="O46" s="47">
        <f t="shared" si="7"/>
        <v>255.43661158813768</v>
      </c>
      <c r="P46" s="9"/>
    </row>
    <row r="47" spans="1:16">
      <c r="A47" s="12"/>
      <c r="B47" s="25">
        <v>343.9</v>
      </c>
      <c r="C47" s="20" t="s">
        <v>54</v>
      </c>
      <c r="D47" s="46">
        <v>84047</v>
      </c>
      <c r="E47" s="46">
        <v>0</v>
      </c>
      <c r="F47" s="46">
        <v>0</v>
      </c>
      <c r="G47" s="46">
        <v>29990</v>
      </c>
      <c r="H47" s="46">
        <v>0</v>
      </c>
      <c r="I47" s="46">
        <v>516084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630121</v>
      </c>
      <c r="O47" s="47">
        <f t="shared" si="7"/>
        <v>45.466556028573493</v>
      </c>
      <c r="P47" s="9"/>
    </row>
    <row r="48" spans="1:16">
      <c r="A48" s="12"/>
      <c r="B48" s="25">
        <v>344.5</v>
      </c>
      <c r="C48" s="20" t="s">
        <v>115</v>
      </c>
      <c r="D48" s="46">
        <v>15378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15378</v>
      </c>
      <c r="O48" s="47">
        <f t="shared" si="7"/>
        <v>1.1096038675229094</v>
      </c>
      <c r="P48" s="9"/>
    </row>
    <row r="49" spans="1:16">
      <c r="A49" s="12"/>
      <c r="B49" s="25">
        <v>347.2</v>
      </c>
      <c r="C49" s="20" t="s">
        <v>55</v>
      </c>
      <c r="D49" s="46">
        <v>189068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189068</v>
      </c>
      <c r="O49" s="47">
        <f t="shared" si="7"/>
        <v>13.642254130889675</v>
      </c>
      <c r="P49" s="9"/>
    </row>
    <row r="50" spans="1:16">
      <c r="A50" s="12"/>
      <c r="B50" s="25">
        <v>349</v>
      </c>
      <c r="C50" s="20" t="s">
        <v>84</v>
      </c>
      <c r="D50" s="46">
        <v>8214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8214</v>
      </c>
      <c r="O50" s="47">
        <f t="shared" si="7"/>
        <v>0.59268345479471818</v>
      </c>
      <c r="P50" s="9"/>
    </row>
    <row r="51" spans="1:16" ht="15.75">
      <c r="A51" s="29" t="s">
        <v>47</v>
      </c>
      <c r="B51" s="30"/>
      <c r="C51" s="31"/>
      <c r="D51" s="32">
        <f t="shared" ref="D51:M51" si="10">SUM(D52:D54)</f>
        <v>436436</v>
      </c>
      <c r="E51" s="32">
        <f t="shared" si="10"/>
        <v>0</v>
      </c>
      <c r="F51" s="32">
        <f t="shared" si="10"/>
        <v>0</v>
      </c>
      <c r="G51" s="32">
        <f t="shared" si="10"/>
        <v>0</v>
      </c>
      <c r="H51" s="32">
        <f t="shared" si="10"/>
        <v>0</v>
      </c>
      <c r="I51" s="32">
        <f t="shared" si="10"/>
        <v>0</v>
      </c>
      <c r="J51" s="32">
        <f t="shared" si="10"/>
        <v>0</v>
      </c>
      <c r="K51" s="32">
        <f t="shared" si="10"/>
        <v>0</v>
      </c>
      <c r="L51" s="32">
        <f t="shared" si="10"/>
        <v>0</v>
      </c>
      <c r="M51" s="32">
        <f t="shared" si="10"/>
        <v>0</v>
      </c>
      <c r="N51" s="32">
        <f t="shared" ref="N51:N56" si="11">SUM(D51:M51)</f>
        <v>436436</v>
      </c>
      <c r="O51" s="45">
        <f t="shared" si="7"/>
        <v>31.491160978425572</v>
      </c>
      <c r="P51" s="10"/>
    </row>
    <row r="52" spans="1:16">
      <c r="A52" s="13"/>
      <c r="B52" s="39">
        <v>351.1</v>
      </c>
      <c r="C52" s="21" t="s">
        <v>88</v>
      </c>
      <c r="D52" s="46">
        <v>141317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141317</v>
      </c>
      <c r="O52" s="47">
        <f t="shared" si="7"/>
        <v>10.196767443538494</v>
      </c>
      <c r="P52" s="9"/>
    </row>
    <row r="53" spans="1:16">
      <c r="A53" s="13"/>
      <c r="B53" s="39">
        <v>352</v>
      </c>
      <c r="C53" s="21" t="s">
        <v>59</v>
      </c>
      <c r="D53" s="46">
        <v>15783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15783</v>
      </c>
      <c r="O53" s="47">
        <f t="shared" si="7"/>
        <v>1.1388267551771412</v>
      </c>
      <c r="P53" s="9"/>
    </row>
    <row r="54" spans="1:16">
      <c r="A54" s="13"/>
      <c r="B54" s="39">
        <v>354</v>
      </c>
      <c r="C54" s="21" t="s">
        <v>60</v>
      </c>
      <c r="D54" s="46">
        <v>279336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279336</v>
      </c>
      <c r="O54" s="47">
        <f t="shared" si="7"/>
        <v>20.155566779709936</v>
      </c>
      <c r="P54" s="9"/>
    </row>
    <row r="55" spans="1:16" ht="15.75">
      <c r="A55" s="29" t="s">
        <v>3</v>
      </c>
      <c r="B55" s="30"/>
      <c r="C55" s="31"/>
      <c r="D55" s="32">
        <f t="shared" ref="D55:M55" si="12">SUM(D56:D63)</f>
        <v>1304194</v>
      </c>
      <c r="E55" s="32">
        <f t="shared" si="12"/>
        <v>42645</v>
      </c>
      <c r="F55" s="32">
        <f t="shared" si="12"/>
        <v>0</v>
      </c>
      <c r="G55" s="32">
        <f t="shared" si="12"/>
        <v>3532</v>
      </c>
      <c r="H55" s="32">
        <f t="shared" si="12"/>
        <v>0</v>
      </c>
      <c r="I55" s="32">
        <f t="shared" si="12"/>
        <v>59375</v>
      </c>
      <c r="J55" s="32">
        <f t="shared" si="12"/>
        <v>0</v>
      </c>
      <c r="K55" s="32">
        <f t="shared" si="12"/>
        <v>477438</v>
      </c>
      <c r="L55" s="32">
        <f t="shared" si="12"/>
        <v>0</v>
      </c>
      <c r="M55" s="32">
        <f t="shared" si="12"/>
        <v>0</v>
      </c>
      <c r="N55" s="32">
        <f t="shared" si="11"/>
        <v>1887184</v>
      </c>
      <c r="O55" s="45">
        <f t="shared" si="7"/>
        <v>136.17028645645428</v>
      </c>
      <c r="P55" s="10"/>
    </row>
    <row r="56" spans="1:16">
      <c r="A56" s="12"/>
      <c r="B56" s="25">
        <v>361.1</v>
      </c>
      <c r="C56" s="20" t="s">
        <v>61</v>
      </c>
      <c r="D56" s="46">
        <v>38736</v>
      </c>
      <c r="E56" s="46">
        <v>2129</v>
      </c>
      <c r="F56" s="46">
        <v>0</v>
      </c>
      <c r="G56" s="46">
        <v>3532</v>
      </c>
      <c r="H56" s="46">
        <v>0</v>
      </c>
      <c r="I56" s="46">
        <v>37767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82164</v>
      </c>
      <c r="O56" s="47">
        <f t="shared" si="7"/>
        <v>5.9285662746229884</v>
      </c>
      <c r="P56" s="9"/>
    </row>
    <row r="57" spans="1:16">
      <c r="A57" s="12"/>
      <c r="B57" s="25">
        <v>361.3</v>
      </c>
      <c r="C57" s="20" t="s">
        <v>116</v>
      </c>
      <c r="D57" s="46">
        <v>-30154</v>
      </c>
      <c r="E57" s="46">
        <v>0</v>
      </c>
      <c r="F57" s="46">
        <v>0</v>
      </c>
      <c r="G57" s="46">
        <v>0</v>
      </c>
      <c r="H57" s="46">
        <v>0</v>
      </c>
      <c r="I57" s="46">
        <v>10822</v>
      </c>
      <c r="J57" s="46">
        <v>0</v>
      </c>
      <c r="K57" s="46">
        <v>356532</v>
      </c>
      <c r="L57" s="46">
        <v>0</v>
      </c>
      <c r="M57" s="46">
        <v>0</v>
      </c>
      <c r="N57" s="46">
        <f t="shared" ref="N57:N63" si="13">SUM(D57:M57)</f>
        <v>337200</v>
      </c>
      <c r="O57" s="47">
        <f t="shared" si="7"/>
        <v>24.330759795079011</v>
      </c>
      <c r="P57" s="9"/>
    </row>
    <row r="58" spans="1:16">
      <c r="A58" s="12"/>
      <c r="B58" s="25">
        <v>362</v>
      </c>
      <c r="C58" s="20" t="s">
        <v>63</v>
      </c>
      <c r="D58" s="46">
        <v>123895</v>
      </c>
      <c r="E58" s="46">
        <v>40516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164411</v>
      </c>
      <c r="O58" s="47">
        <f t="shared" si="7"/>
        <v>11.863121437333142</v>
      </c>
      <c r="P58" s="9"/>
    </row>
    <row r="59" spans="1:16">
      <c r="A59" s="12"/>
      <c r="B59" s="25">
        <v>364</v>
      </c>
      <c r="C59" s="20" t="s">
        <v>117</v>
      </c>
      <c r="D59" s="46">
        <v>535433</v>
      </c>
      <c r="E59" s="46">
        <v>0</v>
      </c>
      <c r="F59" s="46">
        <v>0</v>
      </c>
      <c r="G59" s="46">
        <v>0</v>
      </c>
      <c r="H59" s="46">
        <v>0</v>
      </c>
      <c r="I59" s="46">
        <v>2639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538072</v>
      </c>
      <c r="O59" s="47">
        <f t="shared" si="7"/>
        <v>38.824734829352764</v>
      </c>
      <c r="P59" s="9"/>
    </row>
    <row r="60" spans="1:16">
      <c r="A60" s="12"/>
      <c r="B60" s="25">
        <v>365</v>
      </c>
      <c r="C60" s="20" t="s">
        <v>118</v>
      </c>
      <c r="D60" s="46">
        <v>2508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2508</v>
      </c>
      <c r="O60" s="47">
        <f t="shared" si="7"/>
        <v>0.18096543762176204</v>
      </c>
      <c r="P60" s="9"/>
    </row>
    <row r="61" spans="1:16">
      <c r="A61" s="12"/>
      <c r="B61" s="25">
        <v>366</v>
      </c>
      <c r="C61" s="20" t="s">
        <v>66</v>
      </c>
      <c r="D61" s="46">
        <v>168880</v>
      </c>
      <c r="E61" s="46">
        <v>0</v>
      </c>
      <c r="F61" s="46">
        <v>0</v>
      </c>
      <c r="G61" s="46">
        <v>0</v>
      </c>
      <c r="H61" s="46">
        <v>0</v>
      </c>
      <c r="I61" s="46">
        <v>3939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172819</v>
      </c>
      <c r="O61" s="47">
        <f t="shared" si="7"/>
        <v>12.469803016090626</v>
      </c>
      <c r="P61" s="9"/>
    </row>
    <row r="62" spans="1:16">
      <c r="A62" s="12"/>
      <c r="B62" s="25">
        <v>368</v>
      </c>
      <c r="C62" s="20" t="s">
        <v>67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120906</v>
      </c>
      <c r="L62" s="46">
        <v>0</v>
      </c>
      <c r="M62" s="46">
        <v>0</v>
      </c>
      <c r="N62" s="46">
        <f t="shared" si="13"/>
        <v>120906</v>
      </c>
      <c r="O62" s="47">
        <f t="shared" si="7"/>
        <v>8.7240060610433652</v>
      </c>
      <c r="P62" s="9"/>
    </row>
    <row r="63" spans="1:16">
      <c r="A63" s="12"/>
      <c r="B63" s="25">
        <v>369.9</v>
      </c>
      <c r="C63" s="20" t="s">
        <v>68</v>
      </c>
      <c r="D63" s="46">
        <v>464896</v>
      </c>
      <c r="E63" s="46">
        <v>0</v>
      </c>
      <c r="F63" s="46">
        <v>0</v>
      </c>
      <c r="G63" s="46">
        <v>0</v>
      </c>
      <c r="H63" s="46">
        <v>0</v>
      </c>
      <c r="I63" s="46">
        <v>4208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469104</v>
      </c>
      <c r="O63" s="47">
        <f t="shared" si="7"/>
        <v>33.848329605310632</v>
      </c>
      <c r="P63" s="9"/>
    </row>
    <row r="64" spans="1:16" ht="15.75">
      <c r="A64" s="29" t="s">
        <v>48</v>
      </c>
      <c r="B64" s="30"/>
      <c r="C64" s="31"/>
      <c r="D64" s="32">
        <f t="shared" ref="D64:M64" si="14">SUM(D65:D65)</f>
        <v>0</v>
      </c>
      <c r="E64" s="32">
        <f t="shared" si="14"/>
        <v>100000</v>
      </c>
      <c r="F64" s="32">
        <f t="shared" si="14"/>
        <v>0</v>
      </c>
      <c r="G64" s="32">
        <f t="shared" si="14"/>
        <v>0</v>
      </c>
      <c r="H64" s="32">
        <f t="shared" si="14"/>
        <v>0</v>
      </c>
      <c r="I64" s="32">
        <f t="shared" si="14"/>
        <v>0</v>
      </c>
      <c r="J64" s="32">
        <f t="shared" si="14"/>
        <v>0</v>
      </c>
      <c r="K64" s="32">
        <f t="shared" si="14"/>
        <v>0</v>
      </c>
      <c r="L64" s="32">
        <f t="shared" si="14"/>
        <v>0</v>
      </c>
      <c r="M64" s="32">
        <f t="shared" si="14"/>
        <v>0</v>
      </c>
      <c r="N64" s="32">
        <f>SUM(D64:M64)</f>
        <v>100000</v>
      </c>
      <c r="O64" s="45">
        <f t="shared" si="7"/>
        <v>7.2155278158597298</v>
      </c>
      <c r="P64" s="9"/>
    </row>
    <row r="65" spans="1:119" ht="15.75" thickBot="1">
      <c r="A65" s="12"/>
      <c r="B65" s="25">
        <v>381</v>
      </c>
      <c r="C65" s="20" t="s">
        <v>69</v>
      </c>
      <c r="D65" s="46">
        <v>0</v>
      </c>
      <c r="E65" s="46">
        <v>100000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100000</v>
      </c>
      <c r="O65" s="47">
        <f t="shared" si="7"/>
        <v>7.2155278158597298</v>
      </c>
      <c r="P65" s="9"/>
    </row>
    <row r="66" spans="1:119" ht="16.5" thickBot="1">
      <c r="A66" s="14" t="s">
        <v>56</v>
      </c>
      <c r="B66" s="23"/>
      <c r="C66" s="22"/>
      <c r="D66" s="15">
        <f t="shared" ref="D66:M66" si="15">SUM(D5,D15,D25,D40,D51,D55,D64)</f>
        <v>13580563</v>
      </c>
      <c r="E66" s="15">
        <f t="shared" si="15"/>
        <v>854265</v>
      </c>
      <c r="F66" s="15">
        <f t="shared" si="15"/>
        <v>169020</v>
      </c>
      <c r="G66" s="15">
        <f t="shared" si="15"/>
        <v>910811</v>
      </c>
      <c r="H66" s="15">
        <f t="shared" si="15"/>
        <v>0</v>
      </c>
      <c r="I66" s="15">
        <f t="shared" si="15"/>
        <v>10491174</v>
      </c>
      <c r="J66" s="15">
        <f t="shared" si="15"/>
        <v>0</v>
      </c>
      <c r="K66" s="15">
        <f t="shared" si="15"/>
        <v>594443</v>
      </c>
      <c r="L66" s="15">
        <f t="shared" si="15"/>
        <v>0</v>
      </c>
      <c r="M66" s="15">
        <f t="shared" si="15"/>
        <v>0</v>
      </c>
      <c r="N66" s="15">
        <f>SUM(D66:M66)</f>
        <v>26600276</v>
      </c>
      <c r="O66" s="38">
        <f t="shared" si="7"/>
        <v>1919.35031387546</v>
      </c>
      <c r="P66" s="6"/>
      <c r="Q66" s="2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</row>
    <row r="67" spans="1:119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9"/>
    </row>
    <row r="68" spans="1:119">
      <c r="A68" s="40"/>
      <c r="B68" s="41"/>
      <c r="C68" s="41"/>
      <c r="D68" s="42"/>
      <c r="E68" s="42"/>
      <c r="F68" s="42"/>
      <c r="G68" s="42"/>
      <c r="H68" s="42"/>
      <c r="I68" s="42"/>
      <c r="J68" s="42"/>
      <c r="K68" s="42"/>
      <c r="L68" s="121" t="s">
        <v>124</v>
      </c>
      <c r="M68" s="121"/>
      <c r="N68" s="121"/>
      <c r="O68" s="43">
        <v>13859</v>
      </c>
    </row>
    <row r="69" spans="1:119">
      <c r="A69" s="122"/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100"/>
    </row>
    <row r="70" spans="1:119" ht="15.75" customHeight="1" thickBot="1">
      <c r="A70" s="123" t="s">
        <v>86</v>
      </c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3"/>
    </row>
  </sheetData>
  <mergeCells count="10">
    <mergeCell ref="L68:N68"/>
    <mergeCell ref="A69:O69"/>
    <mergeCell ref="A70:O7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7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78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105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70</v>
      </c>
      <c r="B3" s="111"/>
      <c r="C3" s="112"/>
      <c r="D3" s="131" t="s">
        <v>42</v>
      </c>
      <c r="E3" s="132"/>
      <c r="F3" s="132"/>
      <c r="G3" s="132"/>
      <c r="H3" s="133"/>
      <c r="I3" s="131" t="s">
        <v>43</v>
      </c>
      <c r="J3" s="133"/>
      <c r="K3" s="131" t="s">
        <v>45</v>
      </c>
      <c r="L3" s="133"/>
      <c r="M3" s="36"/>
      <c r="N3" s="37"/>
      <c r="O3" s="134" t="s">
        <v>75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9</v>
      </c>
      <c r="N4" s="35" t="s">
        <v>44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6588116</v>
      </c>
      <c r="E5" s="27">
        <f t="shared" si="0"/>
        <v>558146</v>
      </c>
      <c r="F5" s="27">
        <f t="shared" si="0"/>
        <v>163547</v>
      </c>
      <c r="G5" s="27">
        <f t="shared" si="0"/>
        <v>318172</v>
      </c>
      <c r="H5" s="27">
        <f t="shared" si="0"/>
        <v>0</v>
      </c>
      <c r="I5" s="27">
        <f t="shared" si="0"/>
        <v>750000</v>
      </c>
      <c r="J5" s="27">
        <f t="shared" si="0"/>
        <v>0</v>
      </c>
      <c r="K5" s="27">
        <f t="shared" si="0"/>
        <v>115949</v>
      </c>
      <c r="L5" s="27">
        <f t="shared" si="0"/>
        <v>0</v>
      </c>
      <c r="M5" s="27">
        <f t="shared" si="0"/>
        <v>0</v>
      </c>
      <c r="N5" s="28">
        <f>SUM(D5:M5)</f>
        <v>8493930</v>
      </c>
      <c r="O5" s="33">
        <f t="shared" ref="O5:O36" si="1">(N5/O$68)</f>
        <v>618.86557377049178</v>
      </c>
      <c r="P5" s="6"/>
    </row>
    <row r="6" spans="1:133">
      <c r="A6" s="12"/>
      <c r="B6" s="25">
        <v>311</v>
      </c>
      <c r="C6" s="20" t="s">
        <v>2</v>
      </c>
      <c r="D6" s="46">
        <v>3809301</v>
      </c>
      <c r="E6" s="46">
        <v>358146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4167447</v>
      </c>
      <c r="O6" s="47">
        <f t="shared" si="1"/>
        <v>303.63912568306012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0</v>
      </c>
      <c r="F7" s="46">
        <v>0</v>
      </c>
      <c r="G7" s="46">
        <v>176481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176481</v>
      </c>
      <c r="O7" s="47">
        <f t="shared" si="1"/>
        <v>12.858360655737705</v>
      </c>
      <c r="P7" s="9"/>
    </row>
    <row r="8" spans="1:133">
      <c r="A8" s="12"/>
      <c r="B8" s="25">
        <v>312.51</v>
      </c>
      <c r="C8" s="20" t="s">
        <v>77</v>
      </c>
      <c r="D8" s="46">
        <v>115949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115949</v>
      </c>
      <c r="L8" s="46">
        <v>0</v>
      </c>
      <c r="M8" s="46">
        <v>0</v>
      </c>
      <c r="N8" s="46">
        <f>SUM(D8:M8)</f>
        <v>231898</v>
      </c>
      <c r="O8" s="47">
        <f t="shared" si="1"/>
        <v>16.896029143897998</v>
      </c>
      <c r="P8" s="9"/>
    </row>
    <row r="9" spans="1:133">
      <c r="A9" s="12"/>
      <c r="B9" s="25">
        <v>312.60000000000002</v>
      </c>
      <c r="C9" s="20" t="s">
        <v>11</v>
      </c>
      <c r="D9" s="46">
        <v>0</v>
      </c>
      <c r="E9" s="46">
        <v>200000</v>
      </c>
      <c r="F9" s="46">
        <v>0</v>
      </c>
      <c r="G9" s="46">
        <v>141691</v>
      </c>
      <c r="H9" s="46">
        <v>0</v>
      </c>
      <c r="I9" s="46">
        <v>750000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1091691</v>
      </c>
      <c r="O9" s="47">
        <f t="shared" si="1"/>
        <v>79.540327868852458</v>
      </c>
      <c r="P9" s="9"/>
    </row>
    <row r="10" spans="1:133">
      <c r="A10" s="12"/>
      <c r="B10" s="25">
        <v>314.10000000000002</v>
      </c>
      <c r="C10" s="20" t="s">
        <v>12</v>
      </c>
      <c r="D10" s="46">
        <v>1139290</v>
      </c>
      <c r="E10" s="46">
        <v>0</v>
      </c>
      <c r="F10" s="46">
        <v>163547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1302837</v>
      </c>
      <c r="O10" s="47">
        <f t="shared" si="1"/>
        <v>94.924371584699458</v>
      </c>
      <c r="P10" s="9"/>
    </row>
    <row r="11" spans="1:133">
      <c r="A11" s="12"/>
      <c r="B11" s="25">
        <v>314.39999999999998</v>
      </c>
      <c r="C11" s="20" t="s">
        <v>13</v>
      </c>
      <c r="D11" s="46">
        <v>71295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71295</v>
      </c>
      <c r="O11" s="47">
        <f t="shared" si="1"/>
        <v>5.194535519125683</v>
      </c>
      <c r="P11" s="9"/>
    </row>
    <row r="12" spans="1:133">
      <c r="A12" s="12"/>
      <c r="B12" s="25">
        <v>314.8</v>
      </c>
      <c r="C12" s="20" t="s">
        <v>14</v>
      </c>
      <c r="D12" s="46">
        <v>22333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22333</v>
      </c>
      <c r="O12" s="47">
        <f t="shared" si="1"/>
        <v>1.6271766848816029</v>
      </c>
      <c r="P12" s="9"/>
    </row>
    <row r="13" spans="1:133">
      <c r="A13" s="12"/>
      <c r="B13" s="25">
        <v>315</v>
      </c>
      <c r="C13" s="20" t="s">
        <v>106</v>
      </c>
      <c r="D13" s="46">
        <v>1242248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1242248</v>
      </c>
      <c r="O13" s="47">
        <f t="shared" si="1"/>
        <v>90.50987249544626</v>
      </c>
      <c r="P13" s="9"/>
    </row>
    <row r="14" spans="1:133">
      <c r="A14" s="12"/>
      <c r="B14" s="25">
        <v>316</v>
      </c>
      <c r="C14" s="20" t="s">
        <v>107</v>
      </c>
      <c r="D14" s="46">
        <v>187700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187700</v>
      </c>
      <c r="O14" s="47">
        <f t="shared" si="1"/>
        <v>13.675774134790528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SUM(D16:D24)</f>
        <v>1582561</v>
      </c>
      <c r="E15" s="32">
        <f t="shared" si="3"/>
        <v>62797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127734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1773092</v>
      </c>
      <c r="O15" s="45">
        <f t="shared" si="1"/>
        <v>129.18703096539161</v>
      </c>
      <c r="P15" s="10"/>
    </row>
    <row r="16" spans="1:133">
      <c r="A16" s="12"/>
      <c r="B16" s="25">
        <v>322</v>
      </c>
      <c r="C16" s="20" t="s">
        <v>0</v>
      </c>
      <c r="D16" s="46">
        <v>169167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169167</v>
      </c>
      <c r="O16" s="47">
        <f t="shared" si="1"/>
        <v>12.325464480874317</v>
      </c>
      <c r="P16" s="9"/>
    </row>
    <row r="17" spans="1:16">
      <c r="A17" s="12"/>
      <c r="B17" s="25">
        <v>323.10000000000002</v>
      </c>
      <c r="C17" s="20" t="s">
        <v>18</v>
      </c>
      <c r="D17" s="46">
        <v>1308911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3" si="4">SUM(D17:M17)</f>
        <v>1308911</v>
      </c>
      <c r="O17" s="47">
        <f t="shared" si="1"/>
        <v>95.366921675774137</v>
      </c>
      <c r="P17" s="9"/>
    </row>
    <row r="18" spans="1:16">
      <c r="A18" s="12"/>
      <c r="B18" s="25">
        <v>323.39999999999998</v>
      </c>
      <c r="C18" s="20" t="s">
        <v>19</v>
      </c>
      <c r="D18" s="46">
        <v>67436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67436</v>
      </c>
      <c r="O18" s="47">
        <f t="shared" si="1"/>
        <v>4.9133697632058286</v>
      </c>
      <c r="P18" s="9"/>
    </row>
    <row r="19" spans="1:16">
      <c r="A19" s="12"/>
      <c r="B19" s="25">
        <v>324.11</v>
      </c>
      <c r="C19" s="20" t="s">
        <v>20</v>
      </c>
      <c r="D19" s="46">
        <v>0</v>
      </c>
      <c r="E19" s="46">
        <v>17435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17435</v>
      </c>
      <c r="O19" s="47">
        <f t="shared" si="1"/>
        <v>1.2703096539162113</v>
      </c>
      <c r="P19" s="9"/>
    </row>
    <row r="20" spans="1:16">
      <c r="A20" s="12"/>
      <c r="B20" s="25">
        <v>324.20999999999998</v>
      </c>
      <c r="C20" s="20" t="s">
        <v>21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127734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127734</v>
      </c>
      <c r="O20" s="47">
        <f t="shared" si="1"/>
        <v>9.3066666666666666</v>
      </c>
      <c r="P20" s="9"/>
    </row>
    <row r="21" spans="1:16">
      <c r="A21" s="12"/>
      <c r="B21" s="25">
        <v>324.32</v>
      </c>
      <c r="C21" s="20" t="s">
        <v>108</v>
      </c>
      <c r="D21" s="46">
        <v>0</v>
      </c>
      <c r="E21" s="46">
        <v>33812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33812</v>
      </c>
      <c r="O21" s="47">
        <f t="shared" si="1"/>
        <v>2.4635336976320583</v>
      </c>
      <c r="P21" s="9"/>
    </row>
    <row r="22" spans="1:16">
      <c r="A22" s="12"/>
      <c r="B22" s="25">
        <v>324.61</v>
      </c>
      <c r="C22" s="20" t="s">
        <v>24</v>
      </c>
      <c r="D22" s="46">
        <v>0</v>
      </c>
      <c r="E22" s="46">
        <v>11550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11550</v>
      </c>
      <c r="O22" s="47">
        <f t="shared" si="1"/>
        <v>0.84153005464480879</v>
      </c>
      <c r="P22" s="9"/>
    </row>
    <row r="23" spans="1:16">
      <c r="A23" s="12"/>
      <c r="B23" s="25">
        <v>325.10000000000002</v>
      </c>
      <c r="C23" s="20" t="s">
        <v>25</v>
      </c>
      <c r="D23" s="46">
        <v>15608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15608</v>
      </c>
      <c r="O23" s="47">
        <f t="shared" si="1"/>
        <v>1.1371948998178507</v>
      </c>
      <c r="P23" s="9"/>
    </row>
    <row r="24" spans="1:16">
      <c r="A24" s="12"/>
      <c r="B24" s="25">
        <v>329</v>
      </c>
      <c r="C24" s="20" t="s">
        <v>26</v>
      </c>
      <c r="D24" s="46">
        <v>21439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5">SUM(D24:M24)</f>
        <v>21439</v>
      </c>
      <c r="O24" s="47">
        <f t="shared" si="1"/>
        <v>1.562040072859745</v>
      </c>
      <c r="P24" s="9"/>
    </row>
    <row r="25" spans="1:16" ht="15.75">
      <c r="A25" s="29" t="s">
        <v>28</v>
      </c>
      <c r="B25" s="30"/>
      <c r="C25" s="31"/>
      <c r="D25" s="32">
        <f t="shared" ref="D25:M25" si="6">SUM(D26:D38)</f>
        <v>2986672</v>
      </c>
      <c r="E25" s="32">
        <f t="shared" si="6"/>
        <v>89891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448132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44">
        <f t="shared" si="5"/>
        <v>3524695</v>
      </c>
      <c r="O25" s="45">
        <f t="shared" si="1"/>
        <v>256.80837887067395</v>
      </c>
      <c r="P25" s="10"/>
    </row>
    <row r="26" spans="1:16">
      <c r="A26" s="12"/>
      <c r="B26" s="25">
        <v>331.2</v>
      </c>
      <c r="C26" s="20" t="s">
        <v>27</v>
      </c>
      <c r="D26" s="46">
        <v>2684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2684</v>
      </c>
      <c r="O26" s="47">
        <f t="shared" si="1"/>
        <v>0.19555555555555557</v>
      </c>
      <c r="P26" s="9"/>
    </row>
    <row r="27" spans="1:16">
      <c r="A27" s="12"/>
      <c r="B27" s="25">
        <v>331.49</v>
      </c>
      <c r="C27" s="20" t="s">
        <v>109</v>
      </c>
      <c r="D27" s="46">
        <v>1190356</v>
      </c>
      <c r="E27" s="46">
        <v>4837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1195193</v>
      </c>
      <c r="O27" s="47">
        <f t="shared" si="1"/>
        <v>87.081457194899812</v>
      </c>
      <c r="P27" s="9"/>
    </row>
    <row r="28" spans="1:16">
      <c r="A28" s="12"/>
      <c r="B28" s="25">
        <v>331.7</v>
      </c>
      <c r="C28" s="20" t="s">
        <v>98</v>
      </c>
      <c r="D28" s="46">
        <v>0</v>
      </c>
      <c r="E28" s="46">
        <v>85054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85054</v>
      </c>
      <c r="O28" s="47">
        <f t="shared" si="1"/>
        <v>6.1970127504553734</v>
      </c>
      <c r="P28" s="9"/>
    </row>
    <row r="29" spans="1:16">
      <c r="A29" s="12"/>
      <c r="B29" s="25">
        <v>334.31</v>
      </c>
      <c r="C29" s="20" t="s">
        <v>30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199170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199170</v>
      </c>
      <c r="O29" s="47">
        <f t="shared" si="1"/>
        <v>14.511475409836066</v>
      </c>
      <c r="P29" s="9"/>
    </row>
    <row r="30" spans="1:16">
      <c r="A30" s="12"/>
      <c r="B30" s="25">
        <v>335.12</v>
      </c>
      <c r="C30" s="20" t="s">
        <v>110</v>
      </c>
      <c r="D30" s="46">
        <v>327624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5" si="7">SUM(D30:M30)</f>
        <v>327624</v>
      </c>
      <c r="O30" s="47">
        <f t="shared" si="1"/>
        <v>23.870601092896173</v>
      </c>
      <c r="P30" s="9"/>
    </row>
    <row r="31" spans="1:16">
      <c r="A31" s="12"/>
      <c r="B31" s="25">
        <v>335.14</v>
      </c>
      <c r="C31" s="20" t="s">
        <v>111</v>
      </c>
      <c r="D31" s="46">
        <v>266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266</v>
      </c>
      <c r="O31" s="47">
        <f t="shared" si="1"/>
        <v>1.9380692167577415E-2</v>
      </c>
      <c r="P31" s="9"/>
    </row>
    <row r="32" spans="1:16">
      <c r="A32" s="12"/>
      <c r="B32" s="25">
        <v>335.15</v>
      </c>
      <c r="C32" s="20" t="s">
        <v>112</v>
      </c>
      <c r="D32" s="46">
        <v>14958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14958</v>
      </c>
      <c r="O32" s="47">
        <f t="shared" si="1"/>
        <v>1.0898360655737704</v>
      </c>
      <c r="P32" s="9"/>
    </row>
    <row r="33" spans="1:16">
      <c r="A33" s="12"/>
      <c r="B33" s="25">
        <v>335.18</v>
      </c>
      <c r="C33" s="20" t="s">
        <v>113</v>
      </c>
      <c r="D33" s="46">
        <v>744684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744684</v>
      </c>
      <c r="O33" s="47">
        <f t="shared" si="1"/>
        <v>54.257486338797811</v>
      </c>
      <c r="P33" s="9"/>
    </row>
    <row r="34" spans="1:16">
      <c r="A34" s="12"/>
      <c r="B34" s="25">
        <v>335.21</v>
      </c>
      <c r="C34" s="20" t="s">
        <v>37</v>
      </c>
      <c r="D34" s="46">
        <v>5838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5838</v>
      </c>
      <c r="O34" s="47">
        <f t="shared" si="1"/>
        <v>0.42535519125683058</v>
      </c>
      <c r="P34" s="9"/>
    </row>
    <row r="35" spans="1:16">
      <c r="A35" s="12"/>
      <c r="B35" s="25">
        <v>335.49</v>
      </c>
      <c r="C35" s="20" t="s">
        <v>38</v>
      </c>
      <c r="D35" s="46">
        <v>50950</v>
      </c>
      <c r="E35" s="46">
        <v>0</v>
      </c>
      <c r="F35" s="46">
        <v>0</v>
      </c>
      <c r="G35" s="46">
        <v>0</v>
      </c>
      <c r="H35" s="46">
        <v>0</v>
      </c>
      <c r="I35" s="46">
        <v>12667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63617</v>
      </c>
      <c r="O35" s="47">
        <f t="shared" si="1"/>
        <v>4.63511839708561</v>
      </c>
      <c r="P35" s="9"/>
    </row>
    <row r="36" spans="1:16">
      <c r="A36" s="12"/>
      <c r="B36" s="25">
        <v>337.3</v>
      </c>
      <c r="C36" s="20" t="s">
        <v>39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225849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225849</v>
      </c>
      <c r="O36" s="47">
        <f t="shared" si="1"/>
        <v>16.455300546448086</v>
      </c>
      <c r="P36" s="9"/>
    </row>
    <row r="37" spans="1:16">
      <c r="A37" s="12"/>
      <c r="B37" s="25">
        <v>338</v>
      </c>
      <c r="C37" s="20" t="s">
        <v>40</v>
      </c>
      <c r="D37" s="46">
        <v>580100</v>
      </c>
      <c r="E37" s="46">
        <v>0</v>
      </c>
      <c r="F37" s="46">
        <v>0</v>
      </c>
      <c r="G37" s="46">
        <v>0</v>
      </c>
      <c r="H37" s="46">
        <v>0</v>
      </c>
      <c r="I37" s="46">
        <v>10446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590546</v>
      </c>
      <c r="O37" s="47">
        <f t="shared" ref="O37:O66" si="8">(N37/O$68)</f>
        <v>43.027030965391624</v>
      </c>
      <c r="P37" s="9"/>
    </row>
    <row r="38" spans="1:16">
      <c r="A38" s="12"/>
      <c r="B38" s="25">
        <v>339</v>
      </c>
      <c r="C38" s="20" t="s">
        <v>41</v>
      </c>
      <c r="D38" s="46">
        <v>69212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69212</v>
      </c>
      <c r="O38" s="47">
        <f t="shared" si="8"/>
        <v>5.0427686703096537</v>
      </c>
      <c r="P38" s="9"/>
    </row>
    <row r="39" spans="1:16" ht="15.75">
      <c r="A39" s="29" t="s">
        <v>46</v>
      </c>
      <c r="B39" s="30"/>
      <c r="C39" s="31"/>
      <c r="D39" s="32">
        <f t="shared" ref="D39:M39" si="9">SUM(D40:D49)</f>
        <v>328858</v>
      </c>
      <c r="E39" s="32">
        <f t="shared" si="9"/>
        <v>0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9538666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>SUM(D39:M39)</f>
        <v>9867524</v>
      </c>
      <c r="O39" s="45">
        <f t="shared" si="8"/>
        <v>718.94528233151186</v>
      </c>
      <c r="P39" s="10"/>
    </row>
    <row r="40" spans="1:16">
      <c r="A40" s="12"/>
      <c r="B40" s="25">
        <v>341.9</v>
      </c>
      <c r="C40" s="20" t="s">
        <v>114</v>
      </c>
      <c r="D40" s="46">
        <v>24867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9" si="10">SUM(D40:M40)</f>
        <v>24867</v>
      </c>
      <c r="O40" s="47">
        <f t="shared" si="8"/>
        <v>1.8118032786885245</v>
      </c>
      <c r="P40" s="9"/>
    </row>
    <row r="41" spans="1:16">
      <c r="A41" s="12"/>
      <c r="B41" s="25">
        <v>342.2</v>
      </c>
      <c r="C41" s="20" t="s">
        <v>50</v>
      </c>
      <c r="D41" s="46">
        <v>23629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23629</v>
      </c>
      <c r="O41" s="47">
        <f t="shared" si="8"/>
        <v>1.7216029143897997</v>
      </c>
      <c r="P41" s="9"/>
    </row>
    <row r="42" spans="1:16">
      <c r="A42" s="12"/>
      <c r="B42" s="25">
        <v>342.5</v>
      </c>
      <c r="C42" s="20" t="s">
        <v>51</v>
      </c>
      <c r="D42" s="46">
        <v>3300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3300</v>
      </c>
      <c r="O42" s="47">
        <f t="shared" si="8"/>
        <v>0.24043715846994534</v>
      </c>
      <c r="P42" s="9"/>
    </row>
    <row r="43" spans="1:16">
      <c r="A43" s="12"/>
      <c r="B43" s="25">
        <v>343.3</v>
      </c>
      <c r="C43" s="20" t="s">
        <v>99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3373173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3373173</v>
      </c>
      <c r="O43" s="47">
        <f t="shared" si="8"/>
        <v>245.76852459016393</v>
      </c>
      <c r="P43" s="9"/>
    </row>
    <row r="44" spans="1:16">
      <c r="A44" s="12"/>
      <c r="B44" s="25">
        <v>343.4</v>
      </c>
      <c r="C44" s="20" t="s">
        <v>52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2250478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2250478</v>
      </c>
      <c r="O44" s="47">
        <f t="shared" si="8"/>
        <v>163.96925318761384</v>
      </c>
      <c r="P44" s="9"/>
    </row>
    <row r="45" spans="1:16">
      <c r="A45" s="12"/>
      <c r="B45" s="25">
        <v>343.5</v>
      </c>
      <c r="C45" s="20" t="s">
        <v>100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3401635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3401635</v>
      </c>
      <c r="O45" s="47">
        <f t="shared" si="8"/>
        <v>247.84225865209473</v>
      </c>
      <c r="P45" s="9"/>
    </row>
    <row r="46" spans="1:16">
      <c r="A46" s="12"/>
      <c r="B46" s="25">
        <v>343.9</v>
      </c>
      <c r="C46" s="20" t="s">
        <v>54</v>
      </c>
      <c r="D46" s="46">
        <v>42773</v>
      </c>
      <c r="E46" s="46">
        <v>0</v>
      </c>
      <c r="F46" s="46">
        <v>0</v>
      </c>
      <c r="G46" s="46">
        <v>0</v>
      </c>
      <c r="H46" s="46">
        <v>0</v>
      </c>
      <c r="I46" s="46">
        <v>513380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556153</v>
      </c>
      <c r="O46" s="47">
        <f t="shared" si="8"/>
        <v>40.521165755919853</v>
      </c>
      <c r="P46" s="9"/>
    </row>
    <row r="47" spans="1:16">
      <c r="A47" s="12"/>
      <c r="B47" s="25">
        <v>344.5</v>
      </c>
      <c r="C47" s="20" t="s">
        <v>115</v>
      </c>
      <c r="D47" s="46">
        <v>17420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17420</v>
      </c>
      <c r="O47" s="47">
        <f t="shared" si="8"/>
        <v>1.269216757741348</v>
      </c>
      <c r="P47" s="9"/>
    </row>
    <row r="48" spans="1:16">
      <c r="A48" s="12"/>
      <c r="B48" s="25">
        <v>347.2</v>
      </c>
      <c r="C48" s="20" t="s">
        <v>55</v>
      </c>
      <c r="D48" s="46">
        <v>204824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204824</v>
      </c>
      <c r="O48" s="47">
        <f t="shared" si="8"/>
        <v>14.923424408014572</v>
      </c>
      <c r="P48" s="9"/>
    </row>
    <row r="49" spans="1:16">
      <c r="A49" s="12"/>
      <c r="B49" s="25">
        <v>349</v>
      </c>
      <c r="C49" s="20" t="s">
        <v>84</v>
      </c>
      <c r="D49" s="46">
        <v>12045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12045</v>
      </c>
      <c r="O49" s="47">
        <f t="shared" si="8"/>
        <v>0.87759562841530059</v>
      </c>
      <c r="P49" s="9"/>
    </row>
    <row r="50" spans="1:16" ht="15.75">
      <c r="A50" s="29" t="s">
        <v>47</v>
      </c>
      <c r="B50" s="30"/>
      <c r="C50" s="31"/>
      <c r="D50" s="32">
        <f t="shared" ref="D50:M50" si="11">SUM(D51:D53)</f>
        <v>601193</v>
      </c>
      <c r="E50" s="32">
        <f t="shared" si="11"/>
        <v>0</v>
      </c>
      <c r="F50" s="32">
        <f t="shared" si="11"/>
        <v>0</v>
      </c>
      <c r="G50" s="32">
        <f t="shared" si="11"/>
        <v>0</v>
      </c>
      <c r="H50" s="32">
        <f t="shared" si="11"/>
        <v>0</v>
      </c>
      <c r="I50" s="32">
        <f t="shared" si="11"/>
        <v>0</v>
      </c>
      <c r="J50" s="32">
        <f t="shared" si="11"/>
        <v>0</v>
      </c>
      <c r="K50" s="32">
        <f t="shared" si="11"/>
        <v>0</v>
      </c>
      <c r="L50" s="32">
        <f t="shared" si="11"/>
        <v>0</v>
      </c>
      <c r="M50" s="32">
        <f t="shared" si="11"/>
        <v>0</v>
      </c>
      <c r="N50" s="32">
        <f t="shared" ref="N50:N55" si="12">SUM(D50:M50)</f>
        <v>601193</v>
      </c>
      <c r="O50" s="45">
        <f t="shared" si="8"/>
        <v>43.802768670309653</v>
      </c>
      <c r="P50" s="10"/>
    </row>
    <row r="51" spans="1:16">
      <c r="A51" s="13"/>
      <c r="B51" s="39">
        <v>351.1</v>
      </c>
      <c r="C51" s="21" t="s">
        <v>88</v>
      </c>
      <c r="D51" s="46">
        <v>152574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152574</v>
      </c>
      <c r="O51" s="47">
        <f t="shared" si="8"/>
        <v>11.116502732240438</v>
      </c>
      <c r="P51" s="9"/>
    </row>
    <row r="52" spans="1:16">
      <c r="A52" s="13"/>
      <c r="B52" s="39">
        <v>352</v>
      </c>
      <c r="C52" s="21" t="s">
        <v>59</v>
      </c>
      <c r="D52" s="46">
        <v>14646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14646</v>
      </c>
      <c r="O52" s="47">
        <f t="shared" si="8"/>
        <v>1.0671038251366121</v>
      </c>
      <c r="P52" s="9"/>
    </row>
    <row r="53" spans="1:16">
      <c r="A53" s="13"/>
      <c r="B53" s="39">
        <v>354</v>
      </c>
      <c r="C53" s="21" t="s">
        <v>60</v>
      </c>
      <c r="D53" s="46">
        <v>433973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433973</v>
      </c>
      <c r="O53" s="47">
        <f t="shared" si="8"/>
        <v>31.619162112932603</v>
      </c>
      <c r="P53" s="9"/>
    </row>
    <row r="54" spans="1:16" ht="15.75">
      <c r="A54" s="29" t="s">
        <v>3</v>
      </c>
      <c r="B54" s="30"/>
      <c r="C54" s="31"/>
      <c r="D54" s="32">
        <f t="shared" ref="D54:M54" si="13">SUM(D55:D62)</f>
        <v>702210</v>
      </c>
      <c r="E54" s="32">
        <f t="shared" si="13"/>
        <v>29677</v>
      </c>
      <c r="F54" s="32">
        <f t="shared" si="13"/>
        <v>0</v>
      </c>
      <c r="G54" s="32">
        <f t="shared" si="13"/>
        <v>719</v>
      </c>
      <c r="H54" s="32">
        <f t="shared" si="13"/>
        <v>0</v>
      </c>
      <c r="I54" s="32">
        <f t="shared" si="13"/>
        <v>33818</v>
      </c>
      <c r="J54" s="32">
        <f t="shared" si="13"/>
        <v>0</v>
      </c>
      <c r="K54" s="32">
        <f t="shared" si="13"/>
        <v>689110</v>
      </c>
      <c r="L54" s="32">
        <f t="shared" si="13"/>
        <v>0</v>
      </c>
      <c r="M54" s="32">
        <f t="shared" si="13"/>
        <v>0</v>
      </c>
      <c r="N54" s="32">
        <f t="shared" si="12"/>
        <v>1455534</v>
      </c>
      <c r="O54" s="45">
        <f t="shared" si="8"/>
        <v>106.04983606557377</v>
      </c>
      <c r="P54" s="10"/>
    </row>
    <row r="55" spans="1:16">
      <c r="A55" s="12"/>
      <c r="B55" s="25">
        <v>361.1</v>
      </c>
      <c r="C55" s="20" t="s">
        <v>61</v>
      </c>
      <c r="D55" s="46">
        <v>38830</v>
      </c>
      <c r="E55" s="46">
        <v>2548</v>
      </c>
      <c r="F55" s="46">
        <v>0</v>
      </c>
      <c r="G55" s="46">
        <v>719</v>
      </c>
      <c r="H55" s="46">
        <v>0</v>
      </c>
      <c r="I55" s="46">
        <v>-1136</v>
      </c>
      <c r="J55" s="46">
        <v>0</v>
      </c>
      <c r="K55" s="46">
        <v>423354</v>
      </c>
      <c r="L55" s="46">
        <v>0</v>
      </c>
      <c r="M55" s="46">
        <v>0</v>
      </c>
      <c r="N55" s="46">
        <f t="shared" si="12"/>
        <v>464315</v>
      </c>
      <c r="O55" s="47">
        <f t="shared" si="8"/>
        <v>33.829872495446267</v>
      </c>
      <c r="P55" s="9"/>
    </row>
    <row r="56" spans="1:16">
      <c r="A56" s="12"/>
      <c r="B56" s="25">
        <v>361.3</v>
      </c>
      <c r="C56" s="20" t="s">
        <v>116</v>
      </c>
      <c r="D56" s="46">
        <v>-4838</v>
      </c>
      <c r="E56" s="46">
        <v>0</v>
      </c>
      <c r="F56" s="46">
        <v>0</v>
      </c>
      <c r="G56" s="46">
        <v>0</v>
      </c>
      <c r="H56" s="46">
        <v>0</v>
      </c>
      <c r="I56" s="46">
        <v>17807</v>
      </c>
      <c r="J56" s="46">
        <v>0</v>
      </c>
      <c r="K56" s="46">
        <v>0</v>
      </c>
      <c r="L56" s="46">
        <v>0</v>
      </c>
      <c r="M56" s="46">
        <v>0</v>
      </c>
      <c r="N56" s="46">
        <f t="shared" ref="N56:N62" si="14">SUM(D56:M56)</f>
        <v>12969</v>
      </c>
      <c r="O56" s="47">
        <f t="shared" si="8"/>
        <v>0.94491803278688524</v>
      </c>
      <c r="P56" s="9"/>
    </row>
    <row r="57" spans="1:16">
      <c r="A57" s="12"/>
      <c r="B57" s="25">
        <v>362</v>
      </c>
      <c r="C57" s="20" t="s">
        <v>63</v>
      </c>
      <c r="D57" s="46">
        <v>134383</v>
      </c>
      <c r="E57" s="46">
        <v>26977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161360</v>
      </c>
      <c r="O57" s="47">
        <f t="shared" si="8"/>
        <v>11.756648451730419</v>
      </c>
      <c r="P57" s="9"/>
    </row>
    <row r="58" spans="1:16">
      <c r="A58" s="12"/>
      <c r="B58" s="25">
        <v>364</v>
      </c>
      <c r="C58" s="20" t="s">
        <v>117</v>
      </c>
      <c r="D58" s="46">
        <v>50382</v>
      </c>
      <c r="E58" s="46">
        <v>152</v>
      </c>
      <c r="F58" s="46">
        <v>0</v>
      </c>
      <c r="G58" s="46">
        <v>0</v>
      </c>
      <c r="H58" s="46">
        <v>0</v>
      </c>
      <c r="I58" s="46">
        <v>351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4"/>
        <v>50885</v>
      </c>
      <c r="O58" s="47">
        <f t="shared" si="8"/>
        <v>3.7074681238615663</v>
      </c>
      <c r="P58" s="9"/>
    </row>
    <row r="59" spans="1:16">
      <c r="A59" s="12"/>
      <c r="B59" s="25">
        <v>365</v>
      </c>
      <c r="C59" s="20" t="s">
        <v>118</v>
      </c>
      <c r="D59" s="46">
        <v>3112</v>
      </c>
      <c r="E59" s="46">
        <v>0</v>
      </c>
      <c r="F59" s="46">
        <v>0</v>
      </c>
      <c r="G59" s="46">
        <v>0</v>
      </c>
      <c r="H59" s="46">
        <v>0</v>
      </c>
      <c r="I59" s="46">
        <v>12785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4"/>
        <v>15897</v>
      </c>
      <c r="O59" s="47">
        <f t="shared" si="8"/>
        <v>1.1582513661202185</v>
      </c>
      <c r="P59" s="9"/>
    </row>
    <row r="60" spans="1:16">
      <c r="A60" s="12"/>
      <c r="B60" s="25">
        <v>366</v>
      </c>
      <c r="C60" s="20" t="s">
        <v>66</v>
      </c>
      <c r="D60" s="46">
        <v>29765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4"/>
        <v>29765</v>
      </c>
      <c r="O60" s="47">
        <f t="shared" si="8"/>
        <v>2.1686703096539164</v>
      </c>
      <c r="P60" s="9"/>
    </row>
    <row r="61" spans="1:16">
      <c r="A61" s="12"/>
      <c r="B61" s="25">
        <v>368</v>
      </c>
      <c r="C61" s="20" t="s">
        <v>67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265756</v>
      </c>
      <c r="L61" s="46">
        <v>0</v>
      </c>
      <c r="M61" s="46">
        <v>0</v>
      </c>
      <c r="N61" s="46">
        <f t="shared" si="14"/>
        <v>265756</v>
      </c>
      <c r="O61" s="47">
        <f t="shared" si="8"/>
        <v>19.362914389799634</v>
      </c>
      <c r="P61" s="9"/>
    </row>
    <row r="62" spans="1:16">
      <c r="A62" s="12"/>
      <c r="B62" s="25">
        <v>369.9</v>
      </c>
      <c r="C62" s="20" t="s">
        <v>68</v>
      </c>
      <c r="D62" s="46">
        <v>450576</v>
      </c>
      <c r="E62" s="46">
        <v>0</v>
      </c>
      <c r="F62" s="46">
        <v>0</v>
      </c>
      <c r="G62" s="46">
        <v>0</v>
      </c>
      <c r="H62" s="46">
        <v>0</v>
      </c>
      <c r="I62" s="46">
        <v>4011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4"/>
        <v>454587</v>
      </c>
      <c r="O62" s="47">
        <f t="shared" si="8"/>
        <v>33.121092896174865</v>
      </c>
      <c r="P62" s="9"/>
    </row>
    <row r="63" spans="1:16" ht="15.75">
      <c r="A63" s="29" t="s">
        <v>48</v>
      </c>
      <c r="B63" s="30"/>
      <c r="C63" s="31"/>
      <c r="D63" s="32">
        <f t="shared" ref="D63:M63" si="15">SUM(D64:D65)</f>
        <v>0</v>
      </c>
      <c r="E63" s="32">
        <f t="shared" si="15"/>
        <v>450000</v>
      </c>
      <c r="F63" s="32">
        <f t="shared" si="15"/>
        <v>1550000</v>
      </c>
      <c r="G63" s="32">
        <f t="shared" si="15"/>
        <v>0</v>
      </c>
      <c r="H63" s="32">
        <f t="shared" si="15"/>
        <v>0</v>
      </c>
      <c r="I63" s="32">
        <f t="shared" si="15"/>
        <v>0</v>
      </c>
      <c r="J63" s="32">
        <f t="shared" si="15"/>
        <v>0</v>
      </c>
      <c r="K63" s="32">
        <f t="shared" si="15"/>
        <v>0</v>
      </c>
      <c r="L63" s="32">
        <f t="shared" si="15"/>
        <v>0</v>
      </c>
      <c r="M63" s="32">
        <f t="shared" si="15"/>
        <v>0</v>
      </c>
      <c r="N63" s="32">
        <f>SUM(D63:M63)</f>
        <v>2000000</v>
      </c>
      <c r="O63" s="45">
        <f t="shared" si="8"/>
        <v>145.71948998178507</v>
      </c>
      <c r="P63" s="9"/>
    </row>
    <row r="64" spans="1:16">
      <c r="A64" s="12"/>
      <c r="B64" s="25">
        <v>381</v>
      </c>
      <c r="C64" s="20" t="s">
        <v>69</v>
      </c>
      <c r="D64" s="46">
        <v>0</v>
      </c>
      <c r="E64" s="46">
        <v>450000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450000</v>
      </c>
      <c r="O64" s="47">
        <f t="shared" si="8"/>
        <v>32.786885245901637</v>
      </c>
      <c r="P64" s="9"/>
    </row>
    <row r="65" spans="1:119" ht="15.75" thickBot="1">
      <c r="A65" s="12"/>
      <c r="B65" s="25">
        <v>385</v>
      </c>
      <c r="C65" s="20" t="s">
        <v>119</v>
      </c>
      <c r="D65" s="46">
        <v>0</v>
      </c>
      <c r="E65" s="46">
        <v>0</v>
      </c>
      <c r="F65" s="46">
        <v>1550000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1550000</v>
      </c>
      <c r="O65" s="47">
        <f t="shared" si="8"/>
        <v>112.93260473588343</v>
      </c>
      <c r="P65" s="9"/>
    </row>
    <row r="66" spans="1:119" ht="16.5" thickBot="1">
      <c r="A66" s="14" t="s">
        <v>56</v>
      </c>
      <c r="B66" s="23"/>
      <c r="C66" s="22"/>
      <c r="D66" s="15">
        <f t="shared" ref="D66:M66" si="16">SUM(D5,D15,D25,D39,D50,D54,D63)</f>
        <v>12789610</v>
      </c>
      <c r="E66" s="15">
        <f t="shared" si="16"/>
        <v>1190511</v>
      </c>
      <c r="F66" s="15">
        <f t="shared" si="16"/>
        <v>1713547</v>
      </c>
      <c r="G66" s="15">
        <f t="shared" si="16"/>
        <v>318891</v>
      </c>
      <c r="H66" s="15">
        <f t="shared" si="16"/>
        <v>0</v>
      </c>
      <c r="I66" s="15">
        <f t="shared" si="16"/>
        <v>10898350</v>
      </c>
      <c r="J66" s="15">
        <f t="shared" si="16"/>
        <v>0</v>
      </c>
      <c r="K66" s="15">
        <f t="shared" si="16"/>
        <v>805059</v>
      </c>
      <c r="L66" s="15">
        <f t="shared" si="16"/>
        <v>0</v>
      </c>
      <c r="M66" s="15">
        <f t="shared" si="16"/>
        <v>0</v>
      </c>
      <c r="N66" s="15">
        <f>SUM(D66:M66)</f>
        <v>27715968</v>
      </c>
      <c r="O66" s="38">
        <f t="shared" si="8"/>
        <v>2019.3783606557377</v>
      </c>
      <c r="P66" s="6"/>
      <c r="Q66" s="2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</row>
    <row r="67" spans="1:119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9"/>
    </row>
    <row r="68" spans="1:119">
      <c r="A68" s="40"/>
      <c r="B68" s="41"/>
      <c r="C68" s="41"/>
      <c r="D68" s="42"/>
      <c r="E68" s="42"/>
      <c r="F68" s="42"/>
      <c r="G68" s="42"/>
      <c r="H68" s="42"/>
      <c r="I68" s="42"/>
      <c r="J68" s="42"/>
      <c r="K68" s="42"/>
      <c r="L68" s="121" t="s">
        <v>120</v>
      </c>
      <c r="M68" s="121"/>
      <c r="N68" s="121"/>
      <c r="O68" s="43">
        <v>13725</v>
      </c>
    </row>
    <row r="69" spans="1:119">
      <c r="A69" s="122"/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100"/>
    </row>
    <row r="70" spans="1:119" ht="15.75" customHeight="1" thickBot="1">
      <c r="A70" s="123" t="s">
        <v>86</v>
      </c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3"/>
    </row>
  </sheetData>
  <mergeCells count="10">
    <mergeCell ref="L68:N68"/>
    <mergeCell ref="A69:O69"/>
    <mergeCell ref="A70:O7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6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78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90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70</v>
      </c>
      <c r="B3" s="111"/>
      <c r="C3" s="112"/>
      <c r="D3" s="131" t="s">
        <v>42</v>
      </c>
      <c r="E3" s="132"/>
      <c r="F3" s="132"/>
      <c r="G3" s="132"/>
      <c r="H3" s="133"/>
      <c r="I3" s="131" t="s">
        <v>43</v>
      </c>
      <c r="J3" s="133"/>
      <c r="K3" s="131" t="s">
        <v>45</v>
      </c>
      <c r="L3" s="133"/>
      <c r="M3" s="36"/>
      <c r="N3" s="37"/>
      <c r="O3" s="134" t="s">
        <v>75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9</v>
      </c>
      <c r="N4" s="35" t="s">
        <v>44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6664112</v>
      </c>
      <c r="E5" s="27">
        <f t="shared" si="0"/>
        <v>341868</v>
      </c>
      <c r="F5" s="27">
        <f t="shared" si="0"/>
        <v>195670</v>
      </c>
      <c r="G5" s="27">
        <f t="shared" si="0"/>
        <v>459997</v>
      </c>
      <c r="H5" s="27">
        <f t="shared" si="0"/>
        <v>0</v>
      </c>
      <c r="I5" s="27">
        <f t="shared" si="0"/>
        <v>750000</v>
      </c>
      <c r="J5" s="27">
        <f t="shared" si="0"/>
        <v>0</v>
      </c>
      <c r="K5" s="27">
        <f t="shared" si="0"/>
        <v>110420</v>
      </c>
      <c r="L5" s="27">
        <f t="shared" si="0"/>
        <v>0</v>
      </c>
      <c r="M5" s="27">
        <f t="shared" si="0"/>
        <v>0</v>
      </c>
      <c r="N5" s="28">
        <f>SUM(D5:M5)</f>
        <v>8522067</v>
      </c>
      <c r="O5" s="33">
        <f t="shared" ref="O5:O36" si="1">(N5/O$65)</f>
        <v>627.40683206949859</v>
      </c>
      <c r="P5" s="6"/>
    </row>
    <row r="6" spans="1:133">
      <c r="A6" s="12"/>
      <c r="B6" s="25">
        <v>311</v>
      </c>
      <c r="C6" s="20" t="s">
        <v>2</v>
      </c>
      <c r="D6" s="46">
        <v>3878483</v>
      </c>
      <c r="E6" s="46">
        <v>341868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4220351</v>
      </c>
      <c r="O6" s="47">
        <f t="shared" si="1"/>
        <v>310.70831186041374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0</v>
      </c>
      <c r="F7" s="46">
        <v>0</v>
      </c>
      <c r="G7" s="46">
        <v>173632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173632</v>
      </c>
      <c r="O7" s="47">
        <f t="shared" si="1"/>
        <v>12.783037620555106</v>
      </c>
      <c r="P7" s="9"/>
    </row>
    <row r="8" spans="1:133">
      <c r="A8" s="12"/>
      <c r="B8" s="25">
        <v>312.51</v>
      </c>
      <c r="C8" s="20" t="s">
        <v>80</v>
      </c>
      <c r="D8" s="46">
        <v>110420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110420</v>
      </c>
      <c r="L8" s="46">
        <v>0</v>
      </c>
      <c r="M8" s="46">
        <v>0</v>
      </c>
      <c r="N8" s="46">
        <f>SUM(D8:M8)</f>
        <v>220840</v>
      </c>
      <c r="O8" s="47">
        <f t="shared" si="1"/>
        <v>16.25855849223294</v>
      </c>
      <c r="P8" s="9"/>
    </row>
    <row r="9" spans="1:133">
      <c r="A9" s="12"/>
      <c r="B9" s="25">
        <v>312.60000000000002</v>
      </c>
      <c r="C9" s="20" t="s">
        <v>11</v>
      </c>
      <c r="D9" s="46">
        <v>0</v>
      </c>
      <c r="E9" s="46">
        <v>0</v>
      </c>
      <c r="F9" s="46">
        <v>0</v>
      </c>
      <c r="G9" s="46">
        <v>286365</v>
      </c>
      <c r="H9" s="46">
        <v>0</v>
      </c>
      <c r="I9" s="46">
        <v>750000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1036365</v>
      </c>
      <c r="O9" s="47">
        <f t="shared" si="1"/>
        <v>76.298682176249727</v>
      </c>
      <c r="P9" s="9"/>
    </row>
    <row r="10" spans="1:133">
      <c r="A10" s="12"/>
      <c r="B10" s="25">
        <v>314.10000000000002</v>
      </c>
      <c r="C10" s="20" t="s">
        <v>12</v>
      </c>
      <c r="D10" s="46">
        <v>1111678</v>
      </c>
      <c r="E10" s="46">
        <v>0</v>
      </c>
      <c r="F10" s="46">
        <v>195670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1307348</v>
      </c>
      <c r="O10" s="47">
        <f t="shared" si="1"/>
        <v>96.248840462342628</v>
      </c>
      <c r="P10" s="9"/>
    </row>
    <row r="11" spans="1:133">
      <c r="A11" s="12"/>
      <c r="B11" s="25">
        <v>314.39999999999998</v>
      </c>
      <c r="C11" s="20" t="s">
        <v>13</v>
      </c>
      <c r="D11" s="46">
        <v>59761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59761</v>
      </c>
      <c r="O11" s="47">
        <f t="shared" si="1"/>
        <v>4.3996907899580355</v>
      </c>
      <c r="P11" s="9"/>
    </row>
    <row r="12" spans="1:133">
      <c r="A12" s="12"/>
      <c r="B12" s="25">
        <v>314.8</v>
      </c>
      <c r="C12" s="20" t="s">
        <v>14</v>
      </c>
      <c r="D12" s="46">
        <v>27344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27344</v>
      </c>
      <c r="O12" s="47">
        <f t="shared" si="1"/>
        <v>2.0131046160641981</v>
      </c>
      <c r="P12" s="9"/>
    </row>
    <row r="13" spans="1:133">
      <c r="A13" s="12"/>
      <c r="B13" s="25">
        <v>315</v>
      </c>
      <c r="C13" s="20" t="s">
        <v>15</v>
      </c>
      <c r="D13" s="46">
        <v>1304078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1304078</v>
      </c>
      <c r="O13" s="47">
        <f t="shared" si="1"/>
        <v>96.008098358241924</v>
      </c>
      <c r="P13" s="9"/>
    </row>
    <row r="14" spans="1:133">
      <c r="A14" s="12"/>
      <c r="B14" s="25">
        <v>316</v>
      </c>
      <c r="C14" s="20" t="s">
        <v>16</v>
      </c>
      <c r="D14" s="46">
        <v>172348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172348</v>
      </c>
      <c r="O14" s="47">
        <f t="shared" si="1"/>
        <v>12.68850769344033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SUM(D16:D24)</f>
        <v>1590703</v>
      </c>
      <c r="E15" s="32">
        <f t="shared" si="3"/>
        <v>64695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249962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1905360</v>
      </c>
      <c r="O15" s="45">
        <f t="shared" si="1"/>
        <v>140.27534418022529</v>
      </c>
      <c r="P15" s="10"/>
    </row>
    <row r="16" spans="1:133">
      <c r="A16" s="12"/>
      <c r="B16" s="25">
        <v>322</v>
      </c>
      <c r="C16" s="20" t="s">
        <v>0</v>
      </c>
      <c r="D16" s="46">
        <v>133725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133725</v>
      </c>
      <c r="O16" s="47">
        <f t="shared" si="1"/>
        <v>9.8450268718250751</v>
      </c>
      <c r="P16" s="9"/>
    </row>
    <row r="17" spans="1:16">
      <c r="A17" s="12"/>
      <c r="B17" s="25">
        <v>323.10000000000002</v>
      </c>
      <c r="C17" s="20" t="s">
        <v>18</v>
      </c>
      <c r="D17" s="46">
        <v>1360249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3" si="4">SUM(D17:M17)</f>
        <v>1360249</v>
      </c>
      <c r="O17" s="47">
        <f t="shared" si="1"/>
        <v>100.1434881837591</v>
      </c>
      <c r="P17" s="9"/>
    </row>
    <row r="18" spans="1:16">
      <c r="A18" s="12"/>
      <c r="B18" s="25">
        <v>323.39999999999998</v>
      </c>
      <c r="C18" s="20" t="s">
        <v>19</v>
      </c>
      <c r="D18" s="46">
        <v>59821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59821</v>
      </c>
      <c r="O18" s="47">
        <f t="shared" si="1"/>
        <v>4.4041080762718101</v>
      </c>
      <c r="P18" s="9"/>
    </row>
    <row r="19" spans="1:16">
      <c r="A19" s="12"/>
      <c r="B19" s="25">
        <v>324.11</v>
      </c>
      <c r="C19" s="20" t="s">
        <v>20</v>
      </c>
      <c r="D19" s="46">
        <v>0</v>
      </c>
      <c r="E19" s="46">
        <v>23963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23963</v>
      </c>
      <c r="O19" s="47">
        <f t="shared" si="1"/>
        <v>1.7641905322830007</v>
      </c>
      <c r="P19" s="9"/>
    </row>
    <row r="20" spans="1:16">
      <c r="A20" s="12"/>
      <c r="B20" s="25">
        <v>324.20999999999998</v>
      </c>
      <c r="C20" s="20" t="s">
        <v>21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249962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249962</v>
      </c>
      <c r="O20" s="47">
        <f t="shared" si="1"/>
        <v>18.40256202606199</v>
      </c>
      <c r="P20" s="9"/>
    </row>
    <row r="21" spans="1:16">
      <c r="A21" s="12"/>
      <c r="B21" s="25">
        <v>324.31</v>
      </c>
      <c r="C21" s="20" t="s">
        <v>22</v>
      </c>
      <c r="D21" s="46">
        <v>0</v>
      </c>
      <c r="E21" s="46">
        <v>40032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40032</v>
      </c>
      <c r="O21" s="47">
        <f t="shared" si="1"/>
        <v>2.9472134285503939</v>
      </c>
      <c r="P21" s="9"/>
    </row>
    <row r="22" spans="1:16">
      <c r="A22" s="12"/>
      <c r="B22" s="25">
        <v>324.61</v>
      </c>
      <c r="C22" s="20" t="s">
        <v>24</v>
      </c>
      <c r="D22" s="46">
        <v>0</v>
      </c>
      <c r="E22" s="46">
        <v>700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700</v>
      </c>
      <c r="O22" s="47">
        <f t="shared" si="1"/>
        <v>5.1535006994036667E-2</v>
      </c>
      <c r="P22" s="9"/>
    </row>
    <row r="23" spans="1:16">
      <c r="A23" s="12"/>
      <c r="B23" s="25">
        <v>325.10000000000002</v>
      </c>
      <c r="C23" s="20" t="s">
        <v>25</v>
      </c>
      <c r="D23" s="46">
        <v>21598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21598</v>
      </c>
      <c r="O23" s="47">
        <f t="shared" si="1"/>
        <v>1.5900758300817197</v>
      </c>
      <c r="P23" s="9"/>
    </row>
    <row r="24" spans="1:16">
      <c r="A24" s="12"/>
      <c r="B24" s="25">
        <v>329</v>
      </c>
      <c r="C24" s="20" t="s">
        <v>26</v>
      </c>
      <c r="D24" s="46">
        <v>15310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5">SUM(D24:M24)</f>
        <v>15310</v>
      </c>
      <c r="O24" s="47">
        <f t="shared" si="1"/>
        <v>1.1271442243981447</v>
      </c>
      <c r="P24" s="9"/>
    </row>
    <row r="25" spans="1:16" ht="15.75">
      <c r="A25" s="29" t="s">
        <v>28</v>
      </c>
      <c r="B25" s="30"/>
      <c r="C25" s="31"/>
      <c r="D25" s="32">
        <f t="shared" ref="D25:M25" si="6">SUM(D26:D40)</f>
        <v>1842179</v>
      </c>
      <c r="E25" s="32">
        <f t="shared" si="6"/>
        <v>414092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3860062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44">
        <f t="shared" si="5"/>
        <v>6116333</v>
      </c>
      <c r="O25" s="45">
        <f t="shared" si="1"/>
        <v>450.29323418979607</v>
      </c>
      <c r="P25" s="10"/>
    </row>
    <row r="26" spans="1:16">
      <c r="A26" s="12"/>
      <c r="B26" s="25">
        <v>331.2</v>
      </c>
      <c r="C26" s="20" t="s">
        <v>27</v>
      </c>
      <c r="D26" s="46">
        <v>3841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3841</v>
      </c>
      <c r="O26" s="47">
        <f t="shared" si="1"/>
        <v>0.28277994552013547</v>
      </c>
      <c r="P26" s="9"/>
    </row>
    <row r="27" spans="1:16">
      <c r="A27" s="12"/>
      <c r="B27" s="25">
        <v>331.39</v>
      </c>
      <c r="C27" s="20" t="s">
        <v>81</v>
      </c>
      <c r="D27" s="46">
        <v>0</v>
      </c>
      <c r="E27" s="46">
        <v>114092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114092</v>
      </c>
      <c r="O27" s="47">
        <f t="shared" si="1"/>
        <v>8.3996171685194732</v>
      </c>
      <c r="P27" s="9"/>
    </row>
    <row r="28" spans="1:16">
      <c r="A28" s="12"/>
      <c r="B28" s="25">
        <v>331.5</v>
      </c>
      <c r="C28" s="20" t="s">
        <v>91</v>
      </c>
      <c r="D28" s="46">
        <v>12441</v>
      </c>
      <c r="E28" s="46">
        <v>300000</v>
      </c>
      <c r="F28" s="46">
        <v>0</v>
      </c>
      <c r="G28" s="46">
        <v>0</v>
      </c>
      <c r="H28" s="46">
        <v>0</v>
      </c>
      <c r="I28" s="46">
        <v>10835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323276</v>
      </c>
      <c r="O28" s="47">
        <f t="shared" si="1"/>
        <v>23.800044172863139</v>
      </c>
      <c r="P28" s="9"/>
    </row>
    <row r="29" spans="1:16">
      <c r="A29" s="12"/>
      <c r="B29" s="25">
        <v>334.31</v>
      </c>
      <c r="C29" s="20" t="s">
        <v>30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3824234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3824234</v>
      </c>
      <c r="O29" s="47">
        <f t="shared" si="1"/>
        <v>281.54560848118973</v>
      </c>
      <c r="P29" s="9"/>
    </row>
    <row r="30" spans="1:16">
      <c r="A30" s="12"/>
      <c r="B30" s="25">
        <v>334.5</v>
      </c>
      <c r="C30" s="20" t="s">
        <v>92</v>
      </c>
      <c r="D30" s="46">
        <v>2073</v>
      </c>
      <c r="E30" s="46">
        <v>0</v>
      </c>
      <c r="F30" s="46">
        <v>0</v>
      </c>
      <c r="G30" s="46">
        <v>0</v>
      </c>
      <c r="H30" s="46">
        <v>0</v>
      </c>
      <c r="I30" s="46">
        <v>1806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7" si="7">SUM(D30:M30)</f>
        <v>3879</v>
      </c>
      <c r="O30" s="47">
        <f t="shared" si="1"/>
        <v>0.28557756018552605</v>
      </c>
      <c r="P30" s="9"/>
    </row>
    <row r="31" spans="1:16">
      <c r="A31" s="12"/>
      <c r="B31" s="25">
        <v>334.7</v>
      </c>
      <c r="C31" s="20" t="s">
        <v>32</v>
      </c>
      <c r="D31" s="46">
        <v>64893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64893</v>
      </c>
      <c r="O31" s="47">
        <f t="shared" si="1"/>
        <v>4.7775160126628871</v>
      </c>
      <c r="P31" s="9"/>
    </row>
    <row r="32" spans="1:16">
      <c r="A32" s="12"/>
      <c r="B32" s="25">
        <v>335.12</v>
      </c>
      <c r="C32" s="20" t="s">
        <v>33</v>
      </c>
      <c r="D32" s="46">
        <v>316827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316827</v>
      </c>
      <c r="O32" s="47">
        <f t="shared" si="1"/>
        <v>23.325259515570934</v>
      </c>
      <c r="P32" s="9"/>
    </row>
    <row r="33" spans="1:16">
      <c r="A33" s="12"/>
      <c r="B33" s="25">
        <v>335.14</v>
      </c>
      <c r="C33" s="20" t="s">
        <v>34</v>
      </c>
      <c r="D33" s="46">
        <v>225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225</v>
      </c>
      <c r="O33" s="47">
        <f t="shared" si="1"/>
        <v>1.6564823676654641E-2</v>
      </c>
      <c r="P33" s="9"/>
    </row>
    <row r="34" spans="1:16">
      <c r="A34" s="12"/>
      <c r="B34" s="25">
        <v>335.15</v>
      </c>
      <c r="C34" s="20" t="s">
        <v>35</v>
      </c>
      <c r="D34" s="46">
        <v>14077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14077</v>
      </c>
      <c r="O34" s="47">
        <f t="shared" si="1"/>
        <v>1.0363689906500773</v>
      </c>
      <c r="P34" s="9"/>
    </row>
    <row r="35" spans="1:16">
      <c r="A35" s="12"/>
      <c r="B35" s="25">
        <v>335.18</v>
      </c>
      <c r="C35" s="20" t="s">
        <v>36</v>
      </c>
      <c r="D35" s="46">
        <v>714320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714320</v>
      </c>
      <c r="O35" s="47">
        <f t="shared" si="1"/>
        <v>52.589265994257531</v>
      </c>
      <c r="P35" s="9"/>
    </row>
    <row r="36" spans="1:16">
      <c r="A36" s="12"/>
      <c r="B36" s="25">
        <v>335.21</v>
      </c>
      <c r="C36" s="20" t="s">
        <v>37</v>
      </c>
      <c r="D36" s="46">
        <v>6280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6280</v>
      </c>
      <c r="O36" s="47">
        <f t="shared" si="1"/>
        <v>0.46234263417507176</v>
      </c>
      <c r="P36" s="9"/>
    </row>
    <row r="37" spans="1:16">
      <c r="A37" s="12"/>
      <c r="B37" s="25">
        <v>335.49</v>
      </c>
      <c r="C37" s="20" t="s">
        <v>38</v>
      </c>
      <c r="D37" s="46">
        <v>70689</v>
      </c>
      <c r="E37" s="46">
        <v>0</v>
      </c>
      <c r="F37" s="46">
        <v>0</v>
      </c>
      <c r="G37" s="46">
        <v>0</v>
      </c>
      <c r="H37" s="46">
        <v>0</v>
      </c>
      <c r="I37" s="46">
        <v>12667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83356</v>
      </c>
      <c r="O37" s="47">
        <f t="shared" ref="O37:O63" si="8">(N37/O$65)</f>
        <v>6.1367886328498855</v>
      </c>
      <c r="P37" s="9"/>
    </row>
    <row r="38" spans="1:16">
      <c r="A38" s="12"/>
      <c r="B38" s="25">
        <v>337.3</v>
      </c>
      <c r="C38" s="20" t="s">
        <v>39</v>
      </c>
      <c r="D38" s="46">
        <v>806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806</v>
      </c>
      <c r="O38" s="47">
        <f t="shared" si="8"/>
        <v>5.9338879481705076E-2</v>
      </c>
      <c r="P38" s="9"/>
    </row>
    <row r="39" spans="1:16">
      <c r="A39" s="12"/>
      <c r="B39" s="25">
        <v>338</v>
      </c>
      <c r="C39" s="20" t="s">
        <v>40</v>
      </c>
      <c r="D39" s="46">
        <v>568511</v>
      </c>
      <c r="E39" s="46">
        <v>0</v>
      </c>
      <c r="F39" s="46">
        <v>0</v>
      </c>
      <c r="G39" s="46">
        <v>0</v>
      </c>
      <c r="H39" s="46">
        <v>0</v>
      </c>
      <c r="I39" s="46">
        <v>10520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579031</v>
      </c>
      <c r="O39" s="47">
        <f t="shared" si="8"/>
        <v>42.629095192520062</v>
      </c>
      <c r="P39" s="9"/>
    </row>
    <row r="40" spans="1:16">
      <c r="A40" s="12"/>
      <c r="B40" s="25">
        <v>339</v>
      </c>
      <c r="C40" s="20" t="s">
        <v>41</v>
      </c>
      <c r="D40" s="46">
        <v>67196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67196</v>
      </c>
      <c r="O40" s="47">
        <f t="shared" si="8"/>
        <v>4.9470661856732683</v>
      </c>
      <c r="P40" s="9"/>
    </row>
    <row r="41" spans="1:16" ht="15.75">
      <c r="A41" s="29" t="s">
        <v>46</v>
      </c>
      <c r="B41" s="30"/>
      <c r="C41" s="31"/>
      <c r="D41" s="32">
        <f t="shared" ref="D41:M41" si="9">SUM(D42:D50)</f>
        <v>365317</v>
      </c>
      <c r="E41" s="32">
        <f t="shared" si="9"/>
        <v>0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9362391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>SUM(D41:M41)</f>
        <v>9727708</v>
      </c>
      <c r="O41" s="45">
        <f t="shared" si="8"/>
        <v>716.16785687992342</v>
      </c>
      <c r="P41" s="10"/>
    </row>
    <row r="42" spans="1:16">
      <c r="A42" s="12"/>
      <c r="B42" s="25">
        <v>341.9</v>
      </c>
      <c r="C42" s="20" t="s">
        <v>49</v>
      </c>
      <c r="D42" s="46">
        <v>24479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50" si="10">SUM(D42:M42)</f>
        <v>24479</v>
      </c>
      <c r="O42" s="47">
        <f t="shared" si="8"/>
        <v>1.802179194581462</v>
      </c>
      <c r="P42" s="9"/>
    </row>
    <row r="43" spans="1:16">
      <c r="A43" s="12"/>
      <c r="B43" s="25">
        <v>342.2</v>
      </c>
      <c r="C43" s="20" t="s">
        <v>50</v>
      </c>
      <c r="D43" s="46">
        <v>17123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17123</v>
      </c>
      <c r="O43" s="47">
        <f t="shared" si="8"/>
        <v>1.2606198925126997</v>
      </c>
      <c r="P43" s="9"/>
    </row>
    <row r="44" spans="1:16">
      <c r="A44" s="12"/>
      <c r="B44" s="25">
        <v>342.5</v>
      </c>
      <c r="C44" s="20" t="s">
        <v>51</v>
      </c>
      <c r="D44" s="46">
        <v>1800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1800</v>
      </c>
      <c r="O44" s="47">
        <f t="shared" si="8"/>
        <v>0.13251858941323713</v>
      </c>
      <c r="P44" s="9"/>
    </row>
    <row r="45" spans="1:16">
      <c r="A45" s="12"/>
      <c r="B45" s="25">
        <v>343.4</v>
      </c>
      <c r="C45" s="20" t="s">
        <v>52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2240994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2240994</v>
      </c>
      <c r="O45" s="47">
        <f t="shared" si="8"/>
        <v>164.98520209084884</v>
      </c>
      <c r="P45" s="9"/>
    </row>
    <row r="46" spans="1:16">
      <c r="A46" s="12"/>
      <c r="B46" s="25">
        <v>343.6</v>
      </c>
      <c r="C46" s="20" t="s">
        <v>53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6611866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6611866</v>
      </c>
      <c r="O46" s="47">
        <f t="shared" si="8"/>
        <v>486.7750865051903</v>
      </c>
      <c r="P46" s="9"/>
    </row>
    <row r="47" spans="1:16">
      <c r="A47" s="12"/>
      <c r="B47" s="25">
        <v>343.9</v>
      </c>
      <c r="C47" s="20" t="s">
        <v>54</v>
      </c>
      <c r="D47" s="46">
        <v>44914</v>
      </c>
      <c r="E47" s="46">
        <v>0</v>
      </c>
      <c r="F47" s="46">
        <v>0</v>
      </c>
      <c r="G47" s="46">
        <v>0</v>
      </c>
      <c r="H47" s="46">
        <v>0</v>
      </c>
      <c r="I47" s="46">
        <v>509531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554445</v>
      </c>
      <c r="O47" s="47">
        <f t="shared" si="8"/>
        <v>40.819038504012369</v>
      </c>
      <c r="P47" s="9"/>
    </row>
    <row r="48" spans="1:16">
      <c r="A48" s="12"/>
      <c r="B48" s="25">
        <v>344.5</v>
      </c>
      <c r="C48" s="20" t="s">
        <v>83</v>
      </c>
      <c r="D48" s="46">
        <v>17754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17754</v>
      </c>
      <c r="O48" s="47">
        <f t="shared" si="8"/>
        <v>1.3070750202458956</v>
      </c>
      <c r="P48" s="9"/>
    </row>
    <row r="49" spans="1:119">
      <c r="A49" s="12"/>
      <c r="B49" s="25">
        <v>347.2</v>
      </c>
      <c r="C49" s="20" t="s">
        <v>55</v>
      </c>
      <c r="D49" s="46">
        <v>258030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258030</v>
      </c>
      <c r="O49" s="47">
        <f t="shared" si="8"/>
        <v>18.996539792387544</v>
      </c>
      <c r="P49" s="9"/>
    </row>
    <row r="50" spans="1:119">
      <c r="A50" s="12"/>
      <c r="B50" s="25">
        <v>349</v>
      </c>
      <c r="C50" s="20" t="s">
        <v>84</v>
      </c>
      <c r="D50" s="46">
        <v>1217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1217</v>
      </c>
      <c r="O50" s="47">
        <f t="shared" si="8"/>
        <v>8.9597290731060888E-2</v>
      </c>
      <c r="P50" s="9"/>
    </row>
    <row r="51" spans="1:119" ht="15.75">
      <c r="A51" s="29" t="s">
        <v>47</v>
      </c>
      <c r="B51" s="30"/>
      <c r="C51" s="31"/>
      <c r="D51" s="32">
        <f t="shared" ref="D51:M51" si="11">SUM(D52:D54)</f>
        <v>267524</v>
      </c>
      <c r="E51" s="32">
        <f t="shared" si="11"/>
        <v>0</v>
      </c>
      <c r="F51" s="32">
        <f t="shared" si="11"/>
        <v>0</v>
      </c>
      <c r="G51" s="32">
        <f t="shared" si="11"/>
        <v>0</v>
      </c>
      <c r="H51" s="32">
        <f t="shared" si="11"/>
        <v>0</v>
      </c>
      <c r="I51" s="32">
        <f t="shared" si="11"/>
        <v>0</v>
      </c>
      <c r="J51" s="32">
        <f t="shared" si="11"/>
        <v>0</v>
      </c>
      <c r="K51" s="32">
        <f t="shared" si="11"/>
        <v>0</v>
      </c>
      <c r="L51" s="32">
        <f t="shared" si="11"/>
        <v>0</v>
      </c>
      <c r="M51" s="32">
        <f t="shared" si="11"/>
        <v>0</v>
      </c>
      <c r="N51" s="32">
        <f t="shared" ref="N51:N56" si="12">SUM(D51:M51)</f>
        <v>267524</v>
      </c>
      <c r="O51" s="45">
        <f t="shared" si="8"/>
        <v>19.695501730103807</v>
      </c>
      <c r="P51" s="10"/>
    </row>
    <row r="52" spans="1:119">
      <c r="A52" s="13"/>
      <c r="B52" s="39">
        <v>351.1</v>
      </c>
      <c r="C52" s="21" t="s">
        <v>88</v>
      </c>
      <c r="D52" s="46">
        <v>113438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113438</v>
      </c>
      <c r="O52" s="47">
        <f t="shared" si="8"/>
        <v>8.3514687476993306</v>
      </c>
      <c r="P52" s="9"/>
    </row>
    <row r="53" spans="1:119">
      <c r="A53" s="13"/>
      <c r="B53" s="39">
        <v>352</v>
      </c>
      <c r="C53" s="21" t="s">
        <v>59</v>
      </c>
      <c r="D53" s="46">
        <v>13381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13381</v>
      </c>
      <c r="O53" s="47">
        <f t="shared" si="8"/>
        <v>0.98512846941029231</v>
      </c>
      <c r="P53" s="9"/>
    </row>
    <row r="54" spans="1:119">
      <c r="A54" s="13"/>
      <c r="B54" s="39">
        <v>354</v>
      </c>
      <c r="C54" s="21" t="s">
        <v>60</v>
      </c>
      <c r="D54" s="46">
        <v>140705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140705</v>
      </c>
      <c r="O54" s="47">
        <f t="shared" si="8"/>
        <v>10.358904512994183</v>
      </c>
      <c r="P54" s="9"/>
    </row>
    <row r="55" spans="1:119" ht="15.75">
      <c r="A55" s="29" t="s">
        <v>3</v>
      </c>
      <c r="B55" s="30"/>
      <c r="C55" s="31"/>
      <c r="D55" s="32">
        <f t="shared" ref="D55:M55" si="13">SUM(D56:D62)</f>
        <v>677649</v>
      </c>
      <c r="E55" s="32">
        <f t="shared" si="13"/>
        <v>20677</v>
      </c>
      <c r="F55" s="32">
        <f t="shared" si="13"/>
        <v>79</v>
      </c>
      <c r="G55" s="32">
        <f t="shared" si="13"/>
        <v>3251</v>
      </c>
      <c r="H55" s="32">
        <f t="shared" si="13"/>
        <v>0</v>
      </c>
      <c r="I55" s="32">
        <f t="shared" si="13"/>
        <v>55306</v>
      </c>
      <c r="J55" s="32">
        <f t="shared" si="13"/>
        <v>0</v>
      </c>
      <c r="K55" s="32">
        <f t="shared" si="13"/>
        <v>691387</v>
      </c>
      <c r="L55" s="32">
        <f t="shared" si="13"/>
        <v>0</v>
      </c>
      <c r="M55" s="32">
        <f t="shared" si="13"/>
        <v>0</v>
      </c>
      <c r="N55" s="32">
        <f t="shared" si="12"/>
        <v>1448349</v>
      </c>
      <c r="O55" s="45">
        <f t="shared" si="8"/>
        <v>106.62953692115144</v>
      </c>
      <c r="P55" s="10"/>
    </row>
    <row r="56" spans="1:119">
      <c r="A56" s="12"/>
      <c r="B56" s="25">
        <v>361.1</v>
      </c>
      <c r="C56" s="20" t="s">
        <v>61</v>
      </c>
      <c r="D56" s="46">
        <v>107494</v>
      </c>
      <c r="E56" s="46">
        <v>87</v>
      </c>
      <c r="F56" s="46">
        <v>79</v>
      </c>
      <c r="G56" s="46">
        <v>3251</v>
      </c>
      <c r="H56" s="46">
        <v>0</v>
      </c>
      <c r="I56" s="46">
        <v>53927</v>
      </c>
      <c r="J56" s="46">
        <v>0</v>
      </c>
      <c r="K56" s="46">
        <v>467578</v>
      </c>
      <c r="L56" s="46">
        <v>0</v>
      </c>
      <c r="M56" s="46">
        <v>0</v>
      </c>
      <c r="N56" s="46">
        <f t="shared" si="12"/>
        <v>632416</v>
      </c>
      <c r="O56" s="47">
        <f t="shared" si="8"/>
        <v>46.559375690200987</v>
      </c>
      <c r="P56" s="9"/>
    </row>
    <row r="57" spans="1:119">
      <c r="A57" s="12"/>
      <c r="B57" s="25">
        <v>362</v>
      </c>
      <c r="C57" s="20" t="s">
        <v>63</v>
      </c>
      <c r="D57" s="46">
        <v>92740</v>
      </c>
      <c r="E57" s="46">
        <v>20590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ref="N57:N62" si="14">SUM(D57:M57)</f>
        <v>113330</v>
      </c>
      <c r="O57" s="47">
        <f t="shared" si="8"/>
        <v>8.3435176323345353</v>
      </c>
      <c r="P57" s="9"/>
    </row>
    <row r="58" spans="1:119">
      <c r="A58" s="12"/>
      <c r="B58" s="25">
        <v>364</v>
      </c>
      <c r="C58" s="20" t="s">
        <v>64</v>
      </c>
      <c r="D58" s="46">
        <v>12496</v>
      </c>
      <c r="E58" s="46">
        <v>0</v>
      </c>
      <c r="F58" s="46">
        <v>0</v>
      </c>
      <c r="G58" s="46">
        <v>0</v>
      </c>
      <c r="H58" s="46">
        <v>0</v>
      </c>
      <c r="I58" s="46">
        <v>243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4"/>
        <v>12739</v>
      </c>
      <c r="O58" s="47">
        <f t="shared" si="8"/>
        <v>0.93786350585290434</v>
      </c>
      <c r="P58" s="9"/>
    </row>
    <row r="59" spans="1:119">
      <c r="A59" s="12"/>
      <c r="B59" s="25">
        <v>365</v>
      </c>
      <c r="C59" s="20" t="s">
        <v>65</v>
      </c>
      <c r="D59" s="46">
        <v>1957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4"/>
        <v>1957</v>
      </c>
      <c r="O59" s="47">
        <f t="shared" si="8"/>
        <v>0.14407715526761392</v>
      </c>
      <c r="P59" s="9"/>
    </row>
    <row r="60" spans="1:119">
      <c r="A60" s="12"/>
      <c r="B60" s="25">
        <v>366</v>
      </c>
      <c r="C60" s="20" t="s">
        <v>66</v>
      </c>
      <c r="D60" s="46">
        <v>33412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4"/>
        <v>33412</v>
      </c>
      <c r="O60" s="47">
        <f t="shared" si="8"/>
        <v>2.459839505263933</v>
      </c>
      <c r="P60" s="9"/>
    </row>
    <row r="61" spans="1:119">
      <c r="A61" s="12"/>
      <c r="B61" s="25">
        <v>368</v>
      </c>
      <c r="C61" s="20" t="s">
        <v>67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223809</v>
      </c>
      <c r="L61" s="46">
        <v>0</v>
      </c>
      <c r="M61" s="46">
        <v>0</v>
      </c>
      <c r="N61" s="46">
        <f t="shared" si="14"/>
        <v>223809</v>
      </c>
      <c r="O61" s="47">
        <f t="shared" si="8"/>
        <v>16.477140543326218</v>
      </c>
      <c r="P61" s="9"/>
    </row>
    <row r="62" spans="1:119" ht="15.75" thickBot="1">
      <c r="A62" s="12"/>
      <c r="B62" s="25">
        <v>369.9</v>
      </c>
      <c r="C62" s="20" t="s">
        <v>68</v>
      </c>
      <c r="D62" s="46">
        <v>429550</v>
      </c>
      <c r="E62" s="46">
        <v>0</v>
      </c>
      <c r="F62" s="46">
        <v>0</v>
      </c>
      <c r="G62" s="46">
        <v>0</v>
      </c>
      <c r="H62" s="46">
        <v>0</v>
      </c>
      <c r="I62" s="46">
        <v>1136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4"/>
        <v>430686</v>
      </c>
      <c r="O62" s="47">
        <f t="shared" si="8"/>
        <v>31.707722888905248</v>
      </c>
      <c r="P62" s="9"/>
    </row>
    <row r="63" spans="1:119" ht="16.5" thickBot="1">
      <c r="A63" s="14" t="s">
        <v>56</v>
      </c>
      <c r="B63" s="23"/>
      <c r="C63" s="22"/>
      <c r="D63" s="15">
        <f>SUM(D5,D15,D25,D41,D51,D55)</f>
        <v>11407484</v>
      </c>
      <c r="E63" s="15">
        <f t="shared" ref="E63:M63" si="15">SUM(E5,E15,E25,E41,E51,E55)</f>
        <v>841332</v>
      </c>
      <c r="F63" s="15">
        <f t="shared" si="15"/>
        <v>195749</v>
      </c>
      <c r="G63" s="15">
        <f t="shared" si="15"/>
        <v>463248</v>
      </c>
      <c r="H63" s="15">
        <f t="shared" si="15"/>
        <v>0</v>
      </c>
      <c r="I63" s="15">
        <f t="shared" si="15"/>
        <v>14277721</v>
      </c>
      <c r="J63" s="15">
        <f t="shared" si="15"/>
        <v>0</v>
      </c>
      <c r="K63" s="15">
        <f t="shared" si="15"/>
        <v>801807</v>
      </c>
      <c r="L63" s="15">
        <f t="shared" si="15"/>
        <v>0</v>
      </c>
      <c r="M63" s="15">
        <f t="shared" si="15"/>
        <v>0</v>
      </c>
      <c r="N63" s="15">
        <f>SUM(D63:M63)</f>
        <v>27987341</v>
      </c>
      <c r="O63" s="38">
        <f t="shared" si="8"/>
        <v>2060.4683059706986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40"/>
      <c r="B65" s="41"/>
      <c r="C65" s="41"/>
      <c r="D65" s="42"/>
      <c r="E65" s="42"/>
      <c r="F65" s="42"/>
      <c r="G65" s="42"/>
      <c r="H65" s="42"/>
      <c r="I65" s="42"/>
      <c r="J65" s="42"/>
      <c r="K65" s="42"/>
      <c r="L65" s="121" t="s">
        <v>93</v>
      </c>
      <c r="M65" s="121"/>
      <c r="N65" s="121"/>
      <c r="O65" s="43">
        <v>13583</v>
      </c>
    </row>
    <row r="66" spans="1:15">
      <c r="A66" s="122"/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100"/>
    </row>
    <row r="67" spans="1:15" ht="15.75" customHeight="1" thickBot="1">
      <c r="A67" s="123" t="s">
        <v>86</v>
      </c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3"/>
    </row>
  </sheetData>
  <mergeCells count="10">
    <mergeCell ref="L65:N65"/>
    <mergeCell ref="A66:O66"/>
    <mergeCell ref="A67:O6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6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78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87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70</v>
      </c>
      <c r="B3" s="111"/>
      <c r="C3" s="112"/>
      <c r="D3" s="131" t="s">
        <v>42</v>
      </c>
      <c r="E3" s="132"/>
      <c r="F3" s="132"/>
      <c r="G3" s="132"/>
      <c r="H3" s="133"/>
      <c r="I3" s="131" t="s">
        <v>43</v>
      </c>
      <c r="J3" s="133"/>
      <c r="K3" s="131" t="s">
        <v>45</v>
      </c>
      <c r="L3" s="133"/>
      <c r="M3" s="36"/>
      <c r="N3" s="37"/>
      <c r="O3" s="134" t="s">
        <v>75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9</v>
      </c>
      <c r="N4" s="35" t="s">
        <v>44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7204988</v>
      </c>
      <c r="E5" s="27">
        <f t="shared" si="0"/>
        <v>362492</v>
      </c>
      <c r="F5" s="27">
        <f t="shared" si="0"/>
        <v>0</v>
      </c>
      <c r="G5" s="27">
        <f t="shared" si="0"/>
        <v>403112</v>
      </c>
      <c r="H5" s="27">
        <f t="shared" si="0"/>
        <v>0</v>
      </c>
      <c r="I5" s="27">
        <f t="shared" si="0"/>
        <v>750000</v>
      </c>
      <c r="J5" s="27">
        <f t="shared" si="0"/>
        <v>0</v>
      </c>
      <c r="K5" s="27">
        <f t="shared" si="0"/>
        <v>109710</v>
      </c>
      <c r="L5" s="27">
        <f t="shared" si="0"/>
        <v>0</v>
      </c>
      <c r="M5" s="27">
        <f t="shared" si="0"/>
        <v>0</v>
      </c>
      <c r="N5" s="28">
        <f>SUM(D5:M5)</f>
        <v>8830302</v>
      </c>
      <c r="O5" s="33">
        <f t="shared" ref="O5:O36" si="1">(N5/O$64)</f>
        <v>649.4301684195043</v>
      </c>
      <c r="P5" s="6"/>
    </row>
    <row r="6" spans="1:133">
      <c r="A6" s="12"/>
      <c r="B6" s="25">
        <v>311</v>
      </c>
      <c r="C6" s="20" t="s">
        <v>2</v>
      </c>
      <c r="D6" s="46">
        <v>4072989</v>
      </c>
      <c r="E6" s="46">
        <v>362492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4435481</v>
      </c>
      <c r="O6" s="47">
        <f t="shared" si="1"/>
        <v>326.21026697065531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0</v>
      </c>
      <c r="F7" s="46">
        <v>0</v>
      </c>
      <c r="G7" s="46">
        <v>173579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173579</v>
      </c>
      <c r="O7" s="47">
        <f t="shared" si="1"/>
        <v>12.76597778921821</v>
      </c>
      <c r="P7" s="9"/>
    </row>
    <row r="8" spans="1:133">
      <c r="A8" s="12"/>
      <c r="B8" s="25">
        <v>312.51</v>
      </c>
      <c r="C8" s="20" t="s">
        <v>80</v>
      </c>
      <c r="D8" s="46">
        <v>109710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109710</v>
      </c>
      <c r="L8" s="46">
        <v>0</v>
      </c>
      <c r="M8" s="46">
        <v>0</v>
      </c>
      <c r="N8" s="46">
        <f>SUM(D8:M8)</f>
        <v>219420</v>
      </c>
      <c r="O8" s="47">
        <f t="shared" si="1"/>
        <v>16.137383246304331</v>
      </c>
      <c r="P8" s="9"/>
    </row>
    <row r="9" spans="1:133">
      <c r="A9" s="12"/>
      <c r="B9" s="25">
        <v>312.60000000000002</v>
      </c>
      <c r="C9" s="20" t="s">
        <v>11</v>
      </c>
      <c r="D9" s="46">
        <v>0</v>
      </c>
      <c r="E9" s="46">
        <v>0</v>
      </c>
      <c r="F9" s="46">
        <v>0</v>
      </c>
      <c r="G9" s="46">
        <v>229533</v>
      </c>
      <c r="H9" s="46">
        <v>0</v>
      </c>
      <c r="I9" s="46">
        <v>750000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979533</v>
      </c>
      <c r="O9" s="47">
        <f t="shared" si="1"/>
        <v>72.040376553651541</v>
      </c>
      <c r="P9" s="9"/>
    </row>
    <row r="10" spans="1:133">
      <c r="A10" s="12"/>
      <c r="B10" s="25">
        <v>314.10000000000002</v>
      </c>
      <c r="C10" s="20" t="s">
        <v>12</v>
      </c>
      <c r="D10" s="46">
        <v>1346463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1346463</v>
      </c>
      <c r="O10" s="47">
        <f t="shared" si="1"/>
        <v>99.026476428623965</v>
      </c>
      <c r="P10" s="9"/>
    </row>
    <row r="11" spans="1:133">
      <c r="A11" s="12"/>
      <c r="B11" s="25">
        <v>314.39999999999998</v>
      </c>
      <c r="C11" s="20" t="s">
        <v>13</v>
      </c>
      <c r="D11" s="46">
        <v>49472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49472</v>
      </c>
      <c r="O11" s="47">
        <f t="shared" si="1"/>
        <v>3.6384496580127967</v>
      </c>
      <c r="P11" s="9"/>
    </row>
    <row r="12" spans="1:133">
      <c r="A12" s="12"/>
      <c r="B12" s="25">
        <v>314.8</v>
      </c>
      <c r="C12" s="20" t="s">
        <v>14</v>
      </c>
      <c r="D12" s="46">
        <v>42728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42728</v>
      </c>
      <c r="O12" s="47">
        <f t="shared" si="1"/>
        <v>3.1424578951239246</v>
      </c>
      <c r="P12" s="9"/>
    </row>
    <row r="13" spans="1:133">
      <c r="A13" s="12"/>
      <c r="B13" s="25">
        <v>315</v>
      </c>
      <c r="C13" s="20" t="s">
        <v>15</v>
      </c>
      <c r="D13" s="46">
        <v>1415554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1415554</v>
      </c>
      <c r="O13" s="47">
        <f t="shared" si="1"/>
        <v>104.10781790100758</v>
      </c>
      <c r="P13" s="9"/>
    </row>
    <row r="14" spans="1:133">
      <c r="A14" s="12"/>
      <c r="B14" s="25">
        <v>316</v>
      </c>
      <c r="C14" s="20" t="s">
        <v>16</v>
      </c>
      <c r="D14" s="46">
        <v>168072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168072</v>
      </c>
      <c r="O14" s="47">
        <f t="shared" si="1"/>
        <v>12.360961976906671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SUM(D16:D24)</f>
        <v>1587262</v>
      </c>
      <c r="E15" s="32">
        <f t="shared" si="3"/>
        <v>13372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47930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1648564</v>
      </c>
      <c r="O15" s="45">
        <f t="shared" si="1"/>
        <v>121.24468632786645</v>
      </c>
      <c r="P15" s="10"/>
    </row>
    <row r="16" spans="1:133">
      <c r="A16" s="12"/>
      <c r="B16" s="25">
        <v>322</v>
      </c>
      <c r="C16" s="20" t="s">
        <v>0</v>
      </c>
      <c r="D16" s="46">
        <v>87461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87461</v>
      </c>
      <c r="O16" s="47">
        <f t="shared" si="1"/>
        <v>6.4323747885562996</v>
      </c>
      <c r="P16" s="9"/>
    </row>
    <row r="17" spans="1:16">
      <c r="A17" s="12"/>
      <c r="B17" s="25">
        <v>323.10000000000002</v>
      </c>
      <c r="C17" s="20" t="s">
        <v>18</v>
      </c>
      <c r="D17" s="46">
        <v>1421900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3" si="4">SUM(D17:M17)</f>
        <v>1421900</v>
      </c>
      <c r="O17" s="47">
        <f t="shared" si="1"/>
        <v>104.57453850113995</v>
      </c>
      <c r="P17" s="9"/>
    </row>
    <row r="18" spans="1:16">
      <c r="A18" s="12"/>
      <c r="B18" s="25">
        <v>323.39999999999998</v>
      </c>
      <c r="C18" s="20" t="s">
        <v>19</v>
      </c>
      <c r="D18" s="46">
        <v>55606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55606</v>
      </c>
      <c r="O18" s="47">
        <f t="shared" si="1"/>
        <v>4.0895785835110683</v>
      </c>
      <c r="P18" s="9"/>
    </row>
    <row r="19" spans="1:16">
      <c r="A19" s="12"/>
      <c r="B19" s="25">
        <v>324.11</v>
      </c>
      <c r="C19" s="20" t="s">
        <v>20</v>
      </c>
      <c r="D19" s="46">
        <v>0</v>
      </c>
      <c r="E19" s="46">
        <v>4373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4373</v>
      </c>
      <c r="O19" s="47">
        <f t="shared" si="1"/>
        <v>0.32161506214606161</v>
      </c>
      <c r="P19" s="9"/>
    </row>
    <row r="20" spans="1:16">
      <c r="A20" s="12"/>
      <c r="B20" s="25">
        <v>324.20999999999998</v>
      </c>
      <c r="C20" s="20" t="s">
        <v>21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47930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47930</v>
      </c>
      <c r="O20" s="47">
        <f t="shared" si="1"/>
        <v>3.5250422887401633</v>
      </c>
      <c r="P20" s="9"/>
    </row>
    <row r="21" spans="1:16">
      <c r="A21" s="12"/>
      <c r="B21" s="25">
        <v>324.31</v>
      </c>
      <c r="C21" s="20" t="s">
        <v>22</v>
      </c>
      <c r="D21" s="46">
        <v>0</v>
      </c>
      <c r="E21" s="46">
        <v>7249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7249</v>
      </c>
      <c r="O21" s="47">
        <f t="shared" si="1"/>
        <v>0.53313230859748473</v>
      </c>
      <c r="P21" s="9"/>
    </row>
    <row r="22" spans="1:16">
      <c r="A22" s="12"/>
      <c r="B22" s="25">
        <v>324.61</v>
      </c>
      <c r="C22" s="20" t="s">
        <v>24</v>
      </c>
      <c r="D22" s="46">
        <v>0</v>
      </c>
      <c r="E22" s="46">
        <v>1750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1750</v>
      </c>
      <c r="O22" s="47">
        <f t="shared" si="1"/>
        <v>0.12870486136647791</v>
      </c>
      <c r="P22" s="9"/>
    </row>
    <row r="23" spans="1:16">
      <c r="A23" s="12"/>
      <c r="B23" s="25">
        <v>325.10000000000002</v>
      </c>
      <c r="C23" s="20" t="s">
        <v>25</v>
      </c>
      <c r="D23" s="46">
        <v>18282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18282</v>
      </c>
      <c r="O23" s="47">
        <f t="shared" si="1"/>
        <v>1.344561300286828</v>
      </c>
      <c r="P23" s="9"/>
    </row>
    <row r="24" spans="1:16">
      <c r="A24" s="12"/>
      <c r="B24" s="25">
        <v>329</v>
      </c>
      <c r="C24" s="20" t="s">
        <v>26</v>
      </c>
      <c r="D24" s="46">
        <v>4013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4013</v>
      </c>
      <c r="O24" s="47">
        <f t="shared" si="1"/>
        <v>0.29513863352210046</v>
      </c>
      <c r="P24" s="9"/>
    </row>
    <row r="25" spans="1:16" ht="15.75">
      <c r="A25" s="29" t="s">
        <v>28</v>
      </c>
      <c r="B25" s="30"/>
      <c r="C25" s="31"/>
      <c r="D25" s="32">
        <f t="shared" ref="D25:M25" si="5">SUM(D26:D38)</f>
        <v>1784763</v>
      </c>
      <c r="E25" s="32">
        <f t="shared" si="5"/>
        <v>409231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2749967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44">
        <f>SUM(D25:M25)</f>
        <v>4943961</v>
      </c>
      <c r="O25" s="45">
        <f t="shared" si="1"/>
        <v>363.60675148929909</v>
      </c>
      <c r="P25" s="10"/>
    </row>
    <row r="26" spans="1:16">
      <c r="A26" s="12"/>
      <c r="B26" s="25">
        <v>331.2</v>
      </c>
      <c r="C26" s="20" t="s">
        <v>27</v>
      </c>
      <c r="D26" s="46">
        <v>5248</v>
      </c>
      <c r="E26" s="46">
        <v>0</v>
      </c>
      <c r="F26" s="46">
        <v>0</v>
      </c>
      <c r="G26" s="46">
        <v>0</v>
      </c>
      <c r="H26" s="46">
        <v>0</v>
      </c>
      <c r="I26" s="46">
        <v>41678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46926</v>
      </c>
      <c r="O26" s="47">
        <f t="shared" si="1"/>
        <v>3.4512024711333384</v>
      </c>
      <c r="P26" s="9"/>
    </row>
    <row r="27" spans="1:16">
      <c r="A27" s="12"/>
      <c r="B27" s="25">
        <v>331.39</v>
      </c>
      <c r="C27" s="20" t="s">
        <v>81</v>
      </c>
      <c r="D27" s="46">
        <v>0</v>
      </c>
      <c r="E27" s="46">
        <v>409231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409231</v>
      </c>
      <c r="O27" s="47">
        <f t="shared" si="1"/>
        <v>30.097153783922924</v>
      </c>
      <c r="P27" s="9"/>
    </row>
    <row r="28" spans="1:16">
      <c r="A28" s="12"/>
      <c r="B28" s="25">
        <v>334.31</v>
      </c>
      <c r="C28" s="20" t="s">
        <v>30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2643888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2643888</v>
      </c>
      <c r="O28" s="47">
        <f t="shared" si="1"/>
        <v>194.44642200485401</v>
      </c>
      <c r="P28" s="9"/>
    </row>
    <row r="29" spans="1:16">
      <c r="A29" s="12"/>
      <c r="B29" s="25">
        <v>334.7</v>
      </c>
      <c r="C29" s="20" t="s">
        <v>32</v>
      </c>
      <c r="D29" s="46">
        <v>85997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5" si="6">SUM(D29:M29)</f>
        <v>85997</v>
      </c>
      <c r="O29" s="47">
        <f t="shared" si="1"/>
        <v>6.3247039788188575</v>
      </c>
      <c r="P29" s="9"/>
    </row>
    <row r="30" spans="1:16">
      <c r="A30" s="12"/>
      <c r="B30" s="25">
        <v>335.12</v>
      </c>
      <c r="C30" s="20" t="s">
        <v>33</v>
      </c>
      <c r="D30" s="46">
        <v>309706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309706</v>
      </c>
      <c r="O30" s="47">
        <f t="shared" si="1"/>
        <v>22.777524453923661</v>
      </c>
      <c r="P30" s="9"/>
    </row>
    <row r="31" spans="1:16">
      <c r="A31" s="12"/>
      <c r="B31" s="25">
        <v>335.14</v>
      </c>
      <c r="C31" s="20" t="s">
        <v>34</v>
      </c>
      <c r="D31" s="46">
        <v>228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228</v>
      </c>
      <c r="O31" s="47">
        <f t="shared" si="1"/>
        <v>1.6768404795175405E-2</v>
      </c>
      <c r="P31" s="9"/>
    </row>
    <row r="32" spans="1:16">
      <c r="A32" s="12"/>
      <c r="B32" s="25">
        <v>335.15</v>
      </c>
      <c r="C32" s="20" t="s">
        <v>35</v>
      </c>
      <c r="D32" s="46">
        <v>15126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15126</v>
      </c>
      <c r="O32" s="47">
        <f t="shared" si="1"/>
        <v>1.1124512760167684</v>
      </c>
      <c r="P32" s="9"/>
    </row>
    <row r="33" spans="1:16">
      <c r="A33" s="12"/>
      <c r="B33" s="25">
        <v>335.18</v>
      </c>
      <c r="C33" s="20" t="s">
        <v>36</v>
      </c>
      <c r="D33" s="46">
        <v>681173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681173</v>
      </c>
      <c r="O33" s="47">
        <f t="shared" si="1"/>
        <v>50.097300875193056</v>
      </c>
      <c r="P33" s="9"/>
    </row>
    <row r="34" spans="1:16">
      <c r="A34" s="12"/>
      <c r="B34" s="25">
        <v>335.21</v>
      </c>
      <c r="C34" s="20" t="s">
        <v>37</v>
      </c>
      <c r="D34" s="46">
        <v>6120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6120</v>
      </c>
      <c r="O34" s="47">
        <f t="shared" si="1"/>
        <v>0.45009928660733983</v>
      </c>
      <c r="P34" s="9"/>
    </row>
    <row r="35" spans="1:16">
      <c r="A35" s="12"/>
      <c r="B35" s="25">
        <v>335.49</v>
      </c>
      <c r="C35" s="20" t="s">
        <v>38</v>
      </c>
      <c r="D35" s="46">
        <v>66831</v>
      </c>
      <c r="E35" s="46">
        <v>0</v>
      </c>
      <c r="F35" s="46">
        <v>0</v>
      </c>
      <c r="G35" s="46">
        <v>0</v>
      </c>
      <c r="H35" s="46">
        <v>0</v>
      </c>
      <c r="I35" s="46">
        <v>12667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79498</v>
      </c>
      <c r="O35" s="47">
        <f t="shared" si="1"/>
        <v>5.8467308965212919</v>
      </c>
      <c r="P35" s="9"/>
    </row>
    <row r="36" spans="1:16">
      <c r="A36" s="12"/>
      <c r="B36" s="25">
        <v>337.3</v>
      </c>
      <c r="C36" s="20" t="s">
        <v>39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41234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41234</v>
      </c>
      <c r="O36" s="47">
        <f t="shared" si="1"/>
        <v>3.0325807163344853</v>
      </c>
      <c r="P36" s="9"/>
    </row>
    <row r="37" spans="1:16">
      <c r="A37" s="12"/>
      <c r="B37" s="25">
        <v>338</v>
      </c>
      <c r="C37" s="20" t="s">
        <v>40</v>
      </c>
      <c r="D37" s="46">
        <v>549095</v>
      </c>
      <c r="E37" s="46">
        <v>0</v>
      </c>
      <c r="F37" s="46">
        <v>0</v>
      </c>
      <c r="G37" s="46">
        <v>0</v>
      </c>
      <c r="H37" s="46">
        <v>0</v>
      </c>
      <c r="I37" s="46">
        <v>10500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559595</v>
      </c>
      <c r="O37" s="47">
        <f t="shared" ref="O37:O62" si="7">(N37/O$64)</f>
        <v>41.155769655070969</v>
      </c>
      <c r="P37" s="9"/>
    </row>
    <row r="38" spans="1:16">
      <c r="A38" s="12"/>
      <c r="B38" s="25">
        <v>339</v>
      </c>
      <c r="C38" s="20" t="s">
        <v>41</v>
      </c>
      <c r="D38" s="46">
        <v>65239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65239</v>
      </c>
      <c r="O38" s="47">
        <f t="shared" si="7"/>
        <v>4.7980436861072295</v>
      </c>
      <c r="P38" s="9"/>
    </row>
    <row r="39" spans="1:16" ht="15.75">
      <c r="A39" s="29" t="s">
        <v>46</v>
      </c>
      <c r="B39" s="30"/>
      <c r="C39" s="31"/>
      <c r="D39" s="32">
        <f t="shared" ref="D39:M39" si="8">SUM(D40:D47)</f>
        <v>307436</v>
      </c>
      <c r="E39" s="32">
        <f t="shared" si="8"/>
        <v>0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9341980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>SUM(D39:M39)</f>
        <v>9649416</v>
      </c>
      <c r="O39" s="45">
        <f t="shared" si="7"/>
        <v>709.67242774141357</v>
      </c>
      <c r="P39" s="10"/>
    </row>
    <row r="40" spans="1:16">
      <c r="A40" s="12"/>
      <c r="B40" s="25">
        <v>341.9</v>
      </c>
      <c r="C40" s="20" t="s">
        <v>49</v>
      </c>
      <c r="D40" s="46">
        <v>20295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7" si="9">SUM(D40:M40)</f>
        <v>20295</v>
      </c>
      <c r="O40" s="47">
        <f t="shared" si="7"/>
        <v>1.4926086636758109</v>
      </c>
      <c r="P40" s="9"/>
    </row>
    <row r="41" spans="1:16">
      <c r="A41" s="12"/>
      <c r="B41" s="25">
        <v>342.2</v>
      </c>
      <c r="C41" s="20" t="s">
        <v>50</v>
      </c>
      <c r="D41" s="46">
        <v>19354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19354</v>
      </c>
      <c r="O41" s="47">
        <f t="shared" si="7"/>
        <v>1.4234022210781789</v>
      </c>
      <c r="P41" s="9"/>
    </row>
    <row r="42" spans="1:16">
      <c r="A42" s="12"/>
      <c r="B42" s="25">
        <v>343.4</v>
      </c>
      <c r="C42" s="20" t="s">
        <v>52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2285974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2285974</v>
      </c>
      <c r="O42" s="47">
        <f t="shared" si="7"/>
        <v>168.12340957564169</v>
      </c>
      <c r="P42" s="9"/>
    </row>
    <row r="43" spans="1:16">
      <c r="A43" s="12"/>
      <c r="B43" s="25">
        <v>343.6</v>
      </c>
      <c r="C43" s="20" t="s">
        <v>53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6565979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6565979</v>
      </c>
      <c r="O43" s="47">
        <f t="shared" si="7"/>
        <v>482.89909538868869</v>
      </c>
      <c r="P43" s="9"/>
    </row>
    <row r="44" spans="1:16">
      <c r="A44" s="12"/>
      <c r="B44" s="25">
        <v>343.9</v>
      </c>
      <c r="C44" s="20" t="s">
        <v>54</v>
      </c>
      <c r="D44" s="46">
        <v>34562</v>
      </c>
      <c r="E44" s="46">
        <v>0</v>
      </c>
      <c r="F44" s="46">
        <v>0</v>
      </c>
      <c r="G44" s="46">
        <v>0</v>
      </c>
      <c r="H44" s="46">
        <v>0</v>
      </c>
      <c r="I44" s="46">
        <v>490027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524589</v>
      </c>
      <c r="O44" s="47">
        <f t="shared" si="7"/>
        <v>38.581231153931014</v>
      </c>
      <c r="P44" s="9"/>
    </row>
    <row r="45" spans="1:16">
      <c r="A45" s="12"/>
      <c r="B45" s="25">
        <v>344.5</v>
      </c>
      <c r="C45" s="20" t="s">
        <v>83</v>
      </c>
      <c r="D45" s="46">
        <v>17738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17738</v>
      </c>
      <c r="O45" s="47">
        <f t="shared" si="7"/>
        <v>1.3045524748106201</v>
      </c>
      <c r="P45" s="9"/>
    </row>
    <row r="46" spans="1:16">
      <c r="A46" s="12"/>
      <c r="B46" s="25">
        <v>347.2</v>
      </c>
      <c r="C46" s="20" t="s">
        <v>55</v>
      </c>
      <c r="D46" s="46">
        <v>215312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215312</v>
      </c>
      <c r="O46" s="47">
        <f t="shared" si="7"/>
        <v>15.835257777450908</v>
      </c>
      <c r="P46" s="9"/>
    </row>
    <row r="47" spans="1:16">
      <c r="A47" s="12"/>
      <c r="B47" s="25">
        <v>349</v>
      </c>
      <c r="C47" s="20" t="s">
        <v>84</v>
      </c>
      <c r="D47" s="46">
        <v>175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175</v>
      </c>
      <c r="O47" s="47">
        <f t="shared" si="7"/>
        <v>1.2870486136647791E-2</v>
      </c>
      <c r="P47" s="9"/>
    </row>
    <row r="48" spans="1:16" ht="15.75">
      <c r="A48" s="29" t="s">
        <v>47</v>
      </c>
      <c r="B48" s="30"/>
      <c r="C48" s="31"/>
      <c r="D48" s="32">
        <f t="shared" ref="D48:M48" si="10">SUM(D49:D51)</f>
        <v>183928</v>
      </c>
      <c r="E48" s="32">
        <f t="shared" si="10"/>
        <v>0</v>
      </c>
      <c r="F48" s="32">
        <f t="shared" si="10"/>
        <v>0</v>
      </c>
      <c r="G48" s="32">
        <f t="shared" si="10"/>
        <v>0</v>
      </c>
      <c r="H48" s="32">
        <f t="shared" si="10"/>
        <v>0</v>
      </c>
      <c r="I48" s="32">
        <f t="shared" si="10"/>
        <v>0</v>
      </c>
      <c r="J48" s="32">
        <f t="shared" si="10"/>
        <v>0</v>
      </c>
      <c r="K48" s="32">
        <f t="shared" si="10"/>
        <v>0</v>
      </c>
      <c r="L48" s="32">
        <f t="shared" si="10"/>
        <v>0</v>
      </c>
      <c r="M48" s="32">
        <f t="shared" si="10"/>
        <v>0</v>
      </c>
      <c r="N48" s="32">
        <f t="shared" ref="N48:N53" si="11">SUM(D48:M48)</f>
        <v>183928</v>
      </c>
      <c r="O48" s="45">
        <f t="shared" si="7"/>
        <v>13.527101566522028</v>
      </c>
      <c r="P48" s="10"/>
    </row>
    <row r="49" spans="1:119">
      <c r="A49" s="13"/>
      <c r="B49" s="39">
        <v>351.1</v>
      </c>
      <c r="C49" s="21" t="s">
        <v>88</v>
      </c>
      <c r="D49" s="46">
        <v>116439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116439</v>
      </c>
      <c r="O49" s="47">
        <f t="shared" si="7"/>
        <v>8.5635802015150393</v>
      </c>
      <c r="P49" s="9"/>
    </row>
    <row r="50" spans="1:119">
      <c r="A50" s="13"/>
      <c r="B50" s="39">
        <v>352</v>
      </c>
      <c r="C50" s="21" t="s">
        <v>59</v>
      </c>
      <c r="D50" s="46">
        <v>14357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14357</v>
      </c>
      <c r="O50" s="47">
        <f t="shared" si="7"/>
        <v>1.0558946826505846</v>
      </c>
      <c r="P50" s="9"/>
    </row>
    <row r="51" spans="1:119">
      <c r="A51" s="13"/>
      <c r="B51" s="39">
        <v>354</v>
      </c>
      <c r="C51" s="21" t="s">
        <v>60</v>
      </c>
      <c r="D51" s="46">
        <v>53132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53132</v>
      </c>
      <c r="O51" s="47">
        <f t="shared" si="7"/>
        <v>3.9076266823564021</v>
      </c>
      <c r="P51" s="9"/>
    </row>
    <row r="52" spans="1:119" ht="15.75">
      <c r="A52" s="29" t="s">
        <v>3</v>
      </c>
      <c r="B52" s="30"/>
      <c r="C52" s="31"/>
      <c r="D52" s="32">
        <f t="shared" ref="D52:M52" si="12">SUM(D53:D59)</f>
        <v>593463</v>
      </c>
      <c r="E52" s="32">
        <f t="shared" si="12"/>
        <v>29292</v>
      </c>
      <c r="F52" s="32">
        <f t="shared" si="12"/>
        <v>3051</v>
      </c>
      <c r="G52" s="32">
        <f t="shared" si="12"/>
        <v>3028</v>
      </c>
      <c r="H52" s="32">
        <f t="shared" si="12"/>
        <v>0</v>
      </c>
      <c r="I52" s="32">
        <f t="shared" si="12"/>
        <v>58901</v>
      </c>
      <c r="J52" s="32">
        <f t="shared" si="12"/>
        <v>0</v>
      </c>
      <c r="K52" s="32">
        <f t="shared" si="12"/>
        <v>314806</v>
      </c>
      <c r="L52" s="32">
        <f t="shared" si="12"/>
        <v>0</v>
      </c>
      <c r="M52" s="32">
        <f t="shared" si="12"/>
        <v>0</v>
      </c>
      <c r="N52" s="32">
        <f t="shared" si="11"/>
        <v>1002541</v>
      </c>
      <c r="O52" s="45">
        <f t="shared" si="7"/>
        <v>73.732514525262928</v>
      </c>
      <c r="P52" s="10"/>
    </row>
    <row r="53" spans="1:119">
      <c r="A53" s="12"/>
      <c r="B53" s="25">
        <v>361.1</v>
      </c>
      <c r="C53" s="20" t="s">
        <v>61</v>
      </c>
      <c r="D53" s="46">
        <v>63403</v>
      </c>
      <c r="E53" s="46">
        <v>3533</v>
      </c>
      <c r="F53" s="46">
        <v>3051</v>
      </c>
      <c r="G53" s="46">
        <v>3028</v>
      </c>
      <c r="H53" s="46">
        <v>0</v>
      </c>
      <c r="I53" s="46">
        <v>59584</v>
      </c>
      <c r="J53" s="46">
        <v>0</v>
      </c>
      <c r="K53" s="46">
        <v>9052</v>
      </c>
      <c r="L53" s="46">
        <v>0</v>
      </c>
      <c r="M53" s="46">
        <v>0</v>
      </c>
      <c r="N53" s="46">
        <f t="shared" si="11"/>
        <v>141651</v>
      </c>
      <c r="O53" s="47">
        <f t="shared" si="7"/>
        <v>10.41781275281312</v>
      </c>
      <c r="P53" s="9"/>
    </row>
    <row r="54" spans="1:119">
      <c r="A54" s="12"/>
      <c r="B54" s="25">
        <v>362</v>
      </c>
      <c r="C54" s="20" t="s">
        <v>63</v>
      </c>
      <c r="D54" s="46">
        <v>85073</v>
      </c>
      <c r="E54" s="46">
        <v>25759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ref="N54:N59" si="13">SUM(D54:M54)</f>
        <v>110832</v>
      </c>
      <c r="O54" s="47">
        <f t="shared" si="7"/>
        <v>8.1512098256968457</v>
      </c>
      <c r="P54" s="9"/>
    </row>
    <row r="55" spans="1:119">
      <c r="A55" s="12"/>
      <c r="B55" s="25">
        <v>364</v>
      </c>
      <c r="C55" s="20" t="s">
        <v>64</v>
      </c>
      <c r="D55" s="46">
        <v>7992</v>
      </c>
      <c r="E55" s="46">
        <v>0</v>
      </c>
      <c r="F55" s="46">
        <v>0</v>
      </c>
      <c r="G55" s="46">
        <v>0</v>
      </c>
      <c r="H55" s="46">
        <v>0</v>
      </c>
      <c r="I55" s="46">
        <v>-15909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-7917</v>
      </c>
      <c r="O55" s="47">
        <f t="shared" si="7"/>
        <v>-0.58226079282194598</v>
      </c>
      <c r="P55" s="9"/>
    </row>
    <row r="56" spans="1:119">
      <c r="A56" s="12"/>
      <c r="B56" s="25">
        <v>365</v>
      </c>
      <c r="C56" s="20" t="s">
        <v>65</v>
      </c>
      <c r="D56" s="46">
        <v>3583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3583</v>
      </c>
      <c r="O56" s="47">
        <f t="shared" si="7"/>
        <v>0.26351401044348016</v>
      </c>
      <c r="P56" s="9"/>
    </row>
    <row r="57" spans="1:119">
      <c r="A57" s="12"/>
      <c r="B57" s="25">
        <v>366</v>
      </c>
      <c r="C57" s="20" t="s">
        <v>66</v>
      </c>
      <c r="D57" s="46">
        <v>30846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30846</v>
      </c>
      <c r="O57" s="47">
        <f t="shared" si="7"/>
        <v>2.2685886592630728</v>
      </c>
      <c r="P57" s="9"/>
    </row>
    <row r="58" spans="1:119">
      <c r="A58" s="12"/>
      <c r="B58" s="25">
        <v>368</v>
      </c>
      <c r="C58" s="20" t="s">
        <v>67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305754</v>
      </c>
      <c r="L58" s="46">
        <v>0</v>
      </c>
      <c r="M58" s="46">
        <v>0</v>
      </c>
      <c r="N58" s="46">
        <f t="shared" si="13"/>
        <v>305754</v>
      </c>
      <c r="O58" s="47">
        <f t="shared" si="7"/>
        <v>22.48687210414062</v>
      </c>
      <c r="P58" s="9"/>
    </row>
    <row r="59" spans="1:119">
      <c r="A59" s="12"/>
      <c r="B59" s="25">
        <v>369.9</v>
      </c>
      <c r="C59" s="20" t="s">
        <v>68</v>
      </c>
      <c r="D59" s="46">
        <v>402566</v>
      </c>
      <c r="E59" s="46">
        <v>0</v>
      </c>
      <c r="F59" s="46">
        <v>0</v>
      </c>
      <c r="G59" s="46">
        <v>0</v>
      </c>
      <c r="H59" s="46">
        <v>0</v>
      </c>
      <c r="I59" s="46">
        <v>15226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417792</v>
      </c>
      <c r="O59" s="47">
        <f t="shared" si="7"/>
        <v>30.726777965727734</v>
      </c>
      <c r="P59" s="9"/>
    </row>
    <row r="60" spans="1:119" ht="15.75">
      <c r="A60" s="29" t="s">
        <v>48</v>
      </c>
      <c r="B60" s="30"/>
      <c r="C60" s="31"/>
      <c r="D60" s="32">
        <f t="shared" ref="D60:M60" si="14">SUM(D61:D61)</f>
        <v>0</v>
      </c>
      <c r="E60" s="32">
        <f t="shared" si="14"/>
        <v>0</v>
      </c>
      <c r="F60" s="32">
        <f t="shared" si="14"/>
        <v>0</v>
      </c>
      <c r="G60" s="32">
        <f t="shared" si="14"/>
        <v>35000</v>
      </c>
      <c r="H60" s="32">
        <f t="shared" si="14"/>
        <v>0</v>
      </c>
      <c r="I60" s="32">
        <f t="shared" si="14"/>
        <v>0</v>
      </c>
      <c r="J60" s="32">
        <f t="shared" si="14"/>
        <v>0</v>
      </c>
      <c r="K60" s="32">
        <f t="shared" si="14"/>
        <v>0</v>
      </c>
      <c r="L60" s="32">
        <f t="shared" si="14"/>
        <v>0</v>
      </c>
      <c r="M60" s="32">
        <f t="shared" si="14"/>
        <v>0</v>
      </c>
      <c r="N60" s="32">
        <f>SUM(D60:M60)</f>
        <v>35000</v>
      </c>
      <c r="O60" s="45">
        <f t="shared" si="7"/>
        <v>2.5740972273295579</v>
      </c>
      <c r="P60" s="9"/>
    </row>
    <row r="61" spans="1:119" ht="15.75" thickBot="1">
      <c r="A61" s="12"/>
      <c r="B61" s="25">
        <v>381</v>
      </c>
      <c r="C61" s="20" t="s">
        <v>69</v>
      </c>
      <c r="D61" s="46">
        <v>0</v>
      </c>
      <c r="E61" s="46">
        <v>0</v>
      </c>
      <c r="F61" s="46">
        <v>0</v>
      </c>
      <c r="G61" s="46">
        <v>35000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35000</v>
      </c>
      <c r="O61" s="47">
        <f t="shared" si="7"/>
        <v>2.5740972273295579</v>
      </c>
      <c r="P61" s="9"/>
    </row>
    <row r="62" spans="1:119" ht="16.5" thickBot="1">
      <c r="A62" s="14" t="s">
        <v>56</v>
      </c>
      <c r="B62" s="23"/>
      <c r="C62" s="22"/>
      <c r="D62" s="15">
        <f t="shared" ref="D62:M62" si="15">SUM(D5,D15,D25,D39,D48,D52,D60)</f>
        <v>11661840</v>
      </c>
      <c r="E62" s="15">
        <f t="shared" si="15"/>
        <v>814387</v>
      </c>
      <c r="F62" s="15">
        <f t="shared" si="15"/>
        <v>3051</v>
      </c>
      <c r="G62" s="15">
        <f t="shared" si="15"/>
        <v>441140</v>
      </c>
      <c r="H62" s="15">
        <f t="shared" si="15"/>
        <v>0</v>
      </c>
      <c r="I62" s="15">
        <f t="shared" si="15"/>
        <v>12948778</v>
      </c>
      <c r="J62" s="15">
        <f t="shared" si="15"/>
        <v>0</v>
      </c>
      <c r="K62" s="15">
        <f t="shared" si="15"/>
        <v>424516</v>
      </c>
      <c r="L62" s="15">
        <f t="shared" si="15"/>
        <v>0</v>
      </c>
      <c r="M62" s="15">
        <f t="shared" si="15"/>
        <v>0</v>
      </c>
      <c r="N62" s="15">
        <f>SUM(D62:M62)</f>
        <v>26293712</v>
      </c>
      <c r="O62" s="38">
        <f t="shared" si="7"/>
        <v>1933.7877472971979</v>
      </c>
      <c r="P62" s="6"/>
      <c r="Q62" s="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</row>
    <row r="63" spans="1:119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9"/>
    </row>
    <row r="64" spans="1:119">
      <c r="A64" s="40"/>
      <c r="B64" s="41"/>
      <c r="C64" s="41"/>
      <c r="D64" s="42"/>
      <c r="E64" s="42"/>
      <c r="F64" s="42"/>
      <c r="G64" s="42"/>
      <c r="H64" s="42"/>
      <c r="I64" s="42"/>
      <c r="J64" s="42"/>
      <c r="K64" s="42"/>
      <c r="L64" s="121" t="s">
        <v>89</v>
      </c>
      <c r="M64" s="121"/>
      <c r="N64" s="121"/>
      <c r="O64" s="43">
        <v>13597</v>
      </c>
    </row>
    <row r="65" spans="1:15">
      <c r="A65" s="122"/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100"/>
    </row>
    <row r="66" spans="1:15" ht="15.75" customHeight="1" thickBot="1">
      <c r="A66" s="123" t="s">
        <v>86</v>
      </c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3"/>
    </row>
  </sheetData>
  <mergeCells count="10">
    <mergeCell ref="L64:N64"/>
    <mergeCell ref="A65:O65"/>
    <mergeCell ref="A66:O6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6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78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79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70</v>
      </c>
      <c r="B3" s="111"/>
      <c r="C3" s="112"/>
      <c r="D3" s="131" t="s">
        <v>42</v>
      </c>
      <c r="E3" s="132"/>
      <c r="F3" s="132"/>
      <c r="G3" s="132"/>
      <c r="H3" s="133"/>
      <c r="I3" s="131" t="s">
        <v>43</v>
      </c>
      <c r="J3" s="133"/>
      <c r="K3" s="131" t="s">
        <v>45</v>
      </c>
      <c r="L3" s="133"/>
      <c r="M3" s="36"/>
      <c r="N3" s="37"/>
      <c r="O3" s="134" t="s">
        <v>75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9</v>
      </c>
      <c r="N4" s="35" t="s">
        <v>44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7819670</v>
      </c>
      <c r="E5" s="27">
        <f t="shared" si="0"/>
        <v>472494</v>
      </c>
      <c r="F5" s="27">
        <f t="shared" si="0"/>
        <v>0</v>
      </c>
      <c r="G5" s="27">
        <f t="shared" si="0"/>
        <v>458748</v>
      </c>
      <c r="H5" s="27">
        <f t="shared" si="0"/>
        <v>0</v>
      </c>
      <c r="I5" s="27">
        <f t="shared" si="0"/>
        <v>565511</v>
      </c>
      <c r="J5" s="27">
        <f t="shared" si="0"/>
        <v>0</v>
      </c>
      <c r="K5" s="27">
        <f t="shared" si="0"/>
        <v>119214</v>
      </c>
      <c r="L5" s="27">
        <f t="shared" si="0"/>
        <v>0</v>
      </c>
      <c r="M5" s="27">
        <f t="shared" si="0"/>
        <v>0</v>
      </c>
      <c r="N5" s="28">
        <f>SUM(D5:M5)</f>
        <v>9435637</v>
      </c>
      <c r="O5" s="33">
        <f t="shared" ref="O5:O36" si="1">(N5/O$67)</f>
        <v>694.25627253329412</v>
      </c>
      <c r="P5" s="6"/>
    </row>
    <row r="6" spans="1:133">
      <c r="A6" s="12"/>
      <c r="B6" s="25">
        <v>311</v>
      </c>
      <c r="C6" s="20" t="s">
        <v>2</v>
      </c>
      <c r="D6" s="46">
        <v>4548672</v>
      </c>
      <c r="E6" s="46">
        <v>472494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5021166</v>
      </c>
      <c r="O6" s="47">
        <f t="shared" si="1"/>
        <v>369.44786991391362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0</v>
      </c>
      <c r="F7" s="46">
        <v>0</v>
      </c>
      <c r="G7" s="46">
        <v>175993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175993</v>
      </c>
      <c r="O7" s="47">
        <f t="shared" si="1"/>
        <v>12.949231108822014</v>
      </c>
      <c r="P7" s="9"/>
    </row>
    <row r="8" spans="1:133">
      <c r="A8" s="12"/>
      <c r="B8" s="25">
        <v>312.51</v>
      </c>
      <c r="C8" s="20" t="s">
        <v>80</v>
      </c>
      <c r="D8" s="46">
        <v>119214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119214</v>
      </c>
      <c r="L8" s="46">
        <v>0</v>
      </c>
      <c r="M8" s="46">
        <v>0</v>
      </c>
      <c r="N8" s="46">
        <f>SUM(D8:M8)</f>
        <v>238428</v>
      </c>
      <c r="O8" s="47">
        <f t="shared" si="1"/>
        <v>17.543079979398129</v>
      </c>
      <c r="P8" s="9"/>
    </row>
    <row r="9" spans="1:133">
      <c r="A9" s="12"/>
      <c r="B9" s="25">
        <v>312.60000000000002</v>
      </c>
      <c r="C9" s="20" t="s">
        <v>11</v>
      </c>
      <c r="D9" s="46">
        <v>0</v>
      </c>
      <c r="E9" s="46">
        <v>0</v>
      </c>
      <c r="F9" s="46">
        <v>0</v>
      </c>
      <c r="G9" s="46">
        <v>282755</v>
      </c>
      <c r="H9" s="46">
        <v>0</v>
      </c>
      <c r="I9" s="46">
        <v>565511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848266</v>
      </c>
      <c r="O9" s="47">
        <f t="shared" si="1"/>
        <v>62.413803252152157</v>
      </c>
      <c r="P9" s="9"/>
    </row>
    <row r="10" spans="1:133">
      <c r="A10" s="12"/>
      <c r="B10" s="25">
        <v>314.10000000000002</v>
      </c>
      <c r="C10" s="20" t="s">
        <v>12</v>
      </c>
      <c r="D10" s="46">
        <v>1384771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1384771</v>
      </c>
      <c r="O10" s="47">
        <f t="shared" si="1"/>
        <v>101.88882348613053</v>
      </c>
      <c r="P10" s="9"/>
    </row>
    <row r="11" spans="1:133">
      <c r="A11" s="12"/>
      <c r="B11" s="25">
        <v>314.39999999999998</v>
      </c>
      <c r="C11" s="20" t="s">
        <v>13</v>
      </c>
      <c r="D11" s="46">
        <v>47660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47660</v>
      </c>
      <c r="O11" s="47">
        <f t="shared" si="1"/>
        <v>3.50673239643882</v>
      </c>
      <c r="P11" s="9"/>
    </row>
    <row r="12" spans="1:133">
      <c r="A12" s="12"/>
      <c r="B12" s="25">
        <v>314.8</v>
      </c>
      <c r="C12" s="20" t="s">
        <v>14</v>
      </c>
      <c r="D12" s="46">
        <v>40367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40367</v>
      </c>
      <c r="O12" s="47">
        <f t="shared" si="1"/>
        <v>2.9701272901184606</v>
      </c>
      <c r="P12" s="9"/>
    </row>
    <row r="13" spans="1:133">
      <c r="A13" s="12"/>
      <c r="B13" s="25">
        <v>315</v>
      </c>
      <c r="C13" s="20" t="s">
        <v>15</v>
      </c>
      <c r="D13" s="46">
        <v>1497240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1497240</v>
      </c>
      <c r="O13" s="47">
        <f t="shared" si="1"/>
        <v>110.164079170039</v>
      </c>
      <c r="P13" s="9"/>
    </row>
    <row r="14" spans="1:133">
      <c r="A14" s="12"/>
      <c r="B14" s="25">
        <v>316</v>
      </c>
      <c r="C14" s="20" t="s">
        <v>16</v>
      </c>
      <c r="D14" s="46">
        <v>181746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181746</v>
      </c>
      <c r="O14" s="47">
        <f t="shared" si="1"/>
        <v>13.372525936281363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SUM(D16:D24)</f>
        <v>1661002</v>
      </c>
      <c r="E15" s="32">
        <f t="shared" si="3"/>
        <v>75428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56028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1792458</v>
      </c>
      <c r="O15" s="45">
        <f t="shared" si="1"/>
        <v>131.88565962769479</v>
      </c>
      <c r="P15" s="10"/>
    </row>
    <row r="16" spans="1:133">
      <c r="A16" s="12"/>
      <c r="B16" s="25">
        <v>322</v>
      </c>
      <c r="C16" s="20" t="s">
        <v>0</v>
      </c>
      <c r="D16" s="46">
        <v>105259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105259</v>
      </c>
      <c r="O16" s="47">
        <f t="shared" si="1"/>
        <v>7.7447575601500995</v>
      </c>
      <c r="P16" s="9"/>
    </row>
    <row r="17" spans="1:16">
      <c r="A17" s="12"/>
      <c r="B17" s="25">
        <v>323.10000000000002</v>
      </c>
      <c r="C17" s="20" t="s">
        <v>18</v>
      </c>
      <c r="D17" s="46">
        <v>1495433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3" si="4">SUM(D17:M17)</f>
        <v>1495433</v>
      </c>
      <c r="O17" s="47">
        <f t="shared" si="1"/>
        <v>110.0311235376352</v>
      </c>
      <c r="P17" s="9"/>
    </row>
    <row r="18" spans="1:16">
      <c r="A18" s="12"/>
      <c r="B18" s="25">
        <v>323.39999999999998</v>
      </c>
      <c r="C18" s="20" t="s">
        <v>19</v>
      </c>
      <c r="D18" s="46">
        <v>53659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53659</v>
      </c>
      <c r="O18" s="47">
        <f t="shared" si="1"/>
        <v>3.9481274372746671</v>
      </c>
      <c r="P18" s="9"/>
    </row>
    <row r="19" spans="1:16">
      <c r="A19" s="12"/>
      <c r="B19" s="25">
        <v>324.11</v>
      </c>
      <c r="C19" s="20" t="s">
        <v>20</v>
      </c>
      <c r="D19" s="46">
        <v>0</v>
      </c>
      <c r="E19" s="46">
        <v>15392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15392</v>
      </c>
      <c r="O19" s="47">
        <f t="shared" si="1"/>
        <v>1.1325141637848577</v>
      </c>
      <c r="P19" s="9"/>
    </row>
    <row r="20" spans="1:16">
      <c r="A20" s="12"/>
      <c r="B20" s="25">
        <v>324.20999999999998</v>
      </c>
      <c r="C20" s="20" t="s">
        <v>21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56028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56028</v>
      </c>
      <c r="O20" s="47">
        <f t="shared" si="1"/>
        <v>4.1224339636524174</v>
      </c>
      <c r="P20" s="9"/>
    </row>
    <row r="21" spans="1:16">
      <c r="A21" s="12"/>
      <c r="B21" s="25">
        <v>324.31</v>
      </c>
      <c r="C21" s="20" t="s">
        <v>22</v>
      </c>
      <c r="D21" s="46">
        <v>0</v>
      </c>
      <c r="E21" s="46">
        <v>17737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17737</v>
      </c>
      <c r="O21" s="47">
        <f t="shared" si="1"/>
        <v>1.3050548156868516</v>
      </c>
      <c r="P21" s="9"/>
    </row>
    <row r="22" spans="1:16">
      <c r="A22" s="12"/>
      <c r="B22" s="25">
        <v>324.61</v>
      </c>
      <c r="C22" s="20" t="s">
        <v>24</v>
      </c>
      <c r="D22" s="46">
        <v>0</v>
      </c>
      <c r="E22" s="46">
        <v>1050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1050</v>
      </c>
      <c r="O22" s="47">
        <f t="shared" si="1"/>
        <v>7.7257008314325651E-2</v>
      </c>
      <c r="P22" s="9"/>
    </row>
    <row r="23" spans="1:16">
      <c r="A23" s="12"/>
      <c r="B23" s="25">
        <v>325.10000000000002</v>
      </c>
      <c r="C23" s="20" t="s">
        <v>25</v>
      </c>
      <c r="D23" s="46">
        <v>0</v>
      </c>
      <c r="E23" s="46">
        <v>41249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41249</v>
      </c>
      <c r="O23" s="47">
        <f t="shared" si="1"/>
        <v>3.0350231771024943</v>
      </c>
      <c r="P23" s="9"/>
    </row>
    <row r="24" spans="1:16">
      <c r="A24" s="12"/>
      <c r="B24" s="25">
        <v>329</v>
      </c>
      <c r="C24" s="20" t="s">
        <v>26</v>
      </c>
      <c r="D24" s="46">
        <v>6651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6651</v>
      </c>
      <c r="O24" s="47">
        <f t="shared" si="1"/>
        <v>0.48936796409388567</v>
      </c>
      <c r="P24" s="9"/>
    </row>
    <row r="25" spans="1:16" ht="15.75">
      <c r="A25" s="29" t="s">
        <v>28</v>
      </c>
      <c r="B25" s="30"/>
      <c r="C25" s="31"/>
      <c r="D25" s="32">
        <f t="shared" ref="D25:M25" si="5">SUM(D26:D39)</f>
        <v>1849089</v>
      </c>
      <c r="E25" s="32">
        <f t="shared" si="5"/>
        <v>149251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2079140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44">
        <f>SUM(D25:M25)</f>
        <v>4077480</v>
      </c>
      <c r="O25" s="45">
        <f t="shared" si="1"/>
        <v>300.01324405856815</v>
      </c>
      <c r="P25" s="10"/>
    </row>
    <row r="26" spans="1:16">
      <c r="A26" s="12"/>
      <c r="B26" s="25">
        <v>331.2</v>
      </c>
      <c r="C26" s="20" t="s">
        <v>27</v>
      </c>
      <c r="D26" s="46">
        <v>6100</v>
      </c>
      <c r="E26" s="46">
        <v>3135</v>
      </c>
      <c r="F26" s="46">
        <v>0</v>
      </c>
      <c r="G26" s="46">
        <v>0</v>
      </c>
      <c r="H26" s="46">
        <v>0</v>
      </c>
      <c r="I26" s="46">
        <v>27323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36558</v>
      </c>
      <c r="O26" s="47">
        <f t="shared" si="1"/>
        <v>2.6898682951953496</v>
      </c>
      <c r="P26" s="9"/>
    </row>
    <row r="27" spans="1:16">
      <c r="A27" s="12"/>
      <c r="B27" s="25">
        <v>331.39</v>
      </c>
      <c r="C27" s="20" t="s">
        <v>81</v>
      </c>
      <c r="D27" s="46">
        <v>0</v>
      </c>
      <c r="E27" s="46">
        <v>146116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146116</v>
      </c>
      <c r="O27" s="47">
        <f t="shared" si="1"/>
        <v>10.750938120815245</v>
      </c>
      <c r="P27" s="9"/>
    </row>
    <row r="28" spans="1:16">
      <c r="A28" s="12"/>
      <c r="B28" s="25">
        <v>334.31</v>
      </c>
      <c r="C28" s="20" t="s">
        <v>30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1878693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1878693</v>
      </c>
      <c r="O28" s="47">
        <f t="shared" si="1"/>
        <v>138.23066735339563</v>
      </c>
      <c r="P28" s="9"/>
    </row>
    <row r="29" spans="1:16">
      <c r="A29" s="12"/>
      <c r="B29" s="25">
        <v>334.39</v>
      </c>
      <c r="C29" s="20" t="s">
        <v>31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22498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6" si="6">SUM(D29:M29)</f>
        <v>22498</v>
      </c>
      <c r="O29" s="47">
        <f t="shared" si="1"/>
        <v>1.655360164814951</v>
      </c>
      <c r="P29" s="9"/>
    </row>
    <row r="30" spans="1:16">
      <c r="A30" s="12"/>
      <c r="B30" s="25">
        <v>334.7</v>
      </c>
      <c r="C30" s="20" t="s">
        <v>32</v>
      </c>
      <c r="D30" s="46">
        <v>133227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133227</v>
      </c>
      <c r="O30" s="47">
        <f t="shared" si="1"/>
        <v>9.802589949231109</v>
      </c>
      <c r="P30" s="9"/>
    </row>
    <row r="31" spans="1:16">
      <c r="A31" s="12"/>
      <c r="B31" s="25">
        <v>335.12</v>
      </c>
      <c r="C31" s="20" t="s">
        <v>33</v>
      </c>
      <c r="D31" s="46">
        <v>292615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292615</v>
      </c>
      <c r="O31" s="47">
        <f t="shared" si="1"/>
        <v>21.530056655139429</v>
      </c>
      <c r="P31" s="9"/>
    </row>
    <row r="32" spans="1:16">
      <c r="A32" s="12"/>
      <c r="B32" s="25">
        <v>335.14</v>
      </c>
      <c r="C32" s="20" t="s">
        <v>34</v>
      </c>
      <c r="D32" s="46">
        <v>98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98</v>
      </c>
      <c r="O32" s="47">
        <f t="shared" si="1"/>
        <v>7.2106541093370615E-3</v>
      </c>
      <c r="P32" s="9"/>
    </row>
    <row r="33" spans="1:16">
      <c r="A33" s="12"/>
      <c r="B33" s="25">
        <v>335.15</v>
      </c>
      <c r="C33" s="20" t="s">
        <v>35</v>
      </c>
      <c r="D33" s="46">
        <v>14094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14094</v>
      </c>
      <c r="O33" s="47">
        <f t="shared" si="1"/>
        <v>1.0370097858877199</v>
      </c>
      <c r="P33" s="9"/>
    </row>
    <row r="34" spans="1:16">
      <c r="A34" s="12"/>
      <c r="B34" s="25">
        <v>335.18</v>
      </c>
      <c r="C34" s="20" t="s">
        <v>36</v>
      </c>
      <c r="D34" s="46">
        <v>662782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662782</v>
      </c>
      <c r="O34" s="47">
        <f t="shared" si="1"/>
        <v>48.766242366271797</v>
      </c>
      <c r="P34" s="9"/>
    </row>
    <row r="35" spans="1:16">
      <c r="A35" s="12"/>
      <c r="B35" s="25">
        <v>335.23</v>
      </c>
      <c r="C35" s="20" t="s">
        <v>82</v>
      </c>
      <c r="D35" s="46">
        <v>6120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6120</v>
      </c>
      <c r="O35" s="47">
        <f t="shared" si="1"/>
        <v>0.45029799131778381</v>
      </c>
      <c r="P35" s="9"/>
    </row>
    <row r="36" spans="1:16">
      <c r="A36" s="12"/>
      <c r="B36" s="25">
        <v>335.49</v>
      </c>
      <c r="C36" s="20" t="s">
        <v>38</v>
      </c>
      <c r="D36" s="46">
        <v>61300</v>
      </c>
      <c r="E36" s="46">
        <v>0</v>
      </c>
      <c r="F36" s="46">
        <v>0</v>
      </c>
      <c r="G36" s="46">
        <v>0</v>
      </c>
      <c r="H36" s="46">
        <v>0</v>
      </c>
      <c r="I36" s="46">
        <v>12667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73967</v>
      </c>
      <c r="O36" s="47">
        <f t="shared" si="1"/>
        <v>5.4423515561768818</v>
      </c>
      <c r="P36" s="9"/>
    </row>
    <row r="37" spans="1:16">
      <c r="A37" s="12"/>
      <c r="B37" s="25">
        <v>337.3</v>
      </c>
      <c r="C37" s="20" t="s">
        <v>39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127479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127479</v>
      </c>
      <c r="O37" s="47">
        <f t="shared" ref="O37:O65" si="7">(N37/O$67)</f>
        <v>9.3796630122875424</v>
      </c>
      <c r="P37" s="9"/>
    </row>
    <row r="38" spans="1:16">
      <c r="A38" s="12"/>
      <c r="B38" s="25">
        <v>338</v>
      </c>
      <c r="C38" s="20" t="s">
        <v>40</v>
      </c>
      <c r="D38" s="46">
        <v>609414</v>
      </c>
      <c r="E38" s="46">
        <v>0</v>
      </c>
      <c r="F38" s="46">
        <v>0</v>
      </c>
      <c r="G38" s="46">
        <v>0</v>
      </c>
      <c r="H38" s="46">
        <v>0</v>
      </c>
      <c r="I38" s="46">
        <v>10480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619894</v>
      </c>
      <c r="O38" s="47">
        <f t="shared" si="7"/>
        <v>45.610624678095796</v>
      </c>
      <c r="P38" s="9"/>
    </row>
    <row r="39" spans="1:16">
      <c r="A39" s="12"/>
      <c r="B39" s="25">
        <v>339</v>
      </c>
      <c r="C39" s="20" t="s">
        <v>41</v>
      </c>
      <c r="D39" s="46">
        <v>63339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63339</v>
      </c>
      <c r="O39" s="47">
        <f t="shared" si="7"/>
        <v>4.6603634758295929</v>
      </c>
      <c r="P39" s="9"/>
    </row>
    <row r="40" spans="1:16" ht="15.75">
      <c r="A40" s="29" t="s">
        <v>46</v>
      </c>
      <c r="B40" s="30"/>
      <c r="C40" s="31"/>
      <c r="D40" s="32">
        <f t="shared" ref="D40:M40" si="8">SUM(D41:D49)</f>
        <v>265793</v>
      </c>
      <c r="E40" s="32">
        <f t="shared" si="8"/>
        <v>0</v>
      </c>
      <c r="F40" s="32">
        <f t="shared" si="8"/>
        <v>0</v>
      </c>
      <c r="G40" s="32">
        <f t="shared" si="8"/>
        <v>0</v>
      </c>
      <c r="H40" s="32">
        <f t="shared" si="8"/>
        <v>0</v>
      </c>
      <c r="I40" s="32">
        <f t="shared" si="8"/>
        <v>8828125</v>
      </c>
      <c r="J40" s="32">
        <f t="shared" si="8"/>
        <v>0</v>
      </c>
      <c r="K40" s="32">
        <f t="shared" si="8"/>
        <v>0</v>
      </c>
      <c r="L40" s="32">
        <f t="shared" si="8"/>
        <v>0</v>
      </c>
      <c r="M40" s="32">
        <f t="shared" si="8"/>
        <v>0</v>
      </c>
      <c r="N40" s="32">
        <f>SUM(D40:M40)</f>
        <v>9093918</v>
      </c>
      <c r="O40" s="45">
        <f t="shared" si="7"/>
        <v>669.11323670075785</v>
      </c>
      <c r="P40" s="10"/>
    </row>
    <row r="41" spans="1:16">
      <c r="A41" s="12"/>
      <c r="B41" s="25">
        <v>341.9</v>
      </c>
      <c r="C41" s="20" t="s">
        <v>49</v>
      </c>
      <c r="D41" s="46">
        <v>19258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49" si="9">SUM(D41:M41)</f>
        <v>19258</v>
      </c>
      <c r="O41" s="47">
        <f t="shared" si="7"/>
        <v>1.4169671105878889</v>
      </c>
      <c r="P41" s="9"/>
    </row>
    <row r="42" spans="1:16">
      <c r="A42" s="12"/>
      <c r="B42" s="25">
        <v>342.2</v>
      </c>
      <c r="C42" s="20" t="s">
        <v>50</v>
      </c>
      <c r="D42" s="46">
        <v>20746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20746</v>
      </c>
      <c r="O42" s="47">
        <f t="shared" si="7"/>
        <v>1.526451328084762</v>
      </c>
      <c r="P42" s="9"/>
    </row>
    <row r="43" spans="1:16">
      <c r="A43" s="12"/>
      <c r="B43" s="25">
        <v>342.5</v>
      </c>
      <c r="C43" s="20" t="s">
        <v>51</v>
      </c>
      <c r="D43" s="46">
        <v>3900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3900</v>
      </c>
      <c r="O43" s="47">
        <f t="shared" si="7"/>
        <v>0.28695460231035241</v>
      </c>
      <c r="P43" s="9"/>
    </row>
    <row r="44" spans="1:16">
      <c r="A44" s="12"/>
      <c r="B44" s="25">
        <v>343.4</v>
      </c>
      <c r="C44" s="20" t="s">
        <v>52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2316488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2316488</v>
      </c>
      <c r="O44" s="47">
        <f t="shared" si="7"/>
        <v>170.44279302479583</v>
      </c>
      <c r="P44" s="9"/>
    </row>
    <row r="45" spans="1:16">
      <c r="A45" s="12"/>
      <c r="B45" s="25">
        <v>343.6</v>
      </c>
      <c r="C45" s="20" t="s">
        <v>53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6128641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6128641</v>
      </c>
      <c r="O45" s="47">
        <f t="shared" si="7"/>
        <v>450.93377970715915</v>
      </c>
      <c r="P45" s="9"/>
    </row>
    <row r="46" spans="1:16">
      <c r="A46" s="12"/>
      <c r="B46" s="25">
        <v>343.9</v>
      </c>
      <c r="C46" s="20" t="s">
        <v>54</v>
      </c>
      <c r="D46" s="46">
        <v>29546</v>
      </c>
      <c r="E46" s="46">
        <v>0</v>
      </c>
      <c r="F46" s="46">
        <v>0</v>
      </c>
      <c r="G46" s="46">
        <v>0</v>
      </c>
      <c r="H46" s="46">
        <v>0</v>
      </c>
      <c r="I46" s="46">
        <v>382996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412542</v>
      </c>
      <c r="O46" s="47">
        <f t="shared" si="7"/>
        <v>30.354057832389081</v>
      </c>
      <c r="P46" s="9"/>
    </row>
    <row r="47" spans="1:16">
      <c r="A47" s="12"/>
      <c r="B47" s="25">
        <v>344.5</v>
      </c>
      <c r="C47" s="20" t="s">
        <v>83</v>
      </c>
      <c r="D47" s="46">
        <v>5357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5357</v>
      </c>
      <c r="O47" s="47">
        <f t="shared" si="7"/>
        <v>0.39415789860937384</v>
      </c>
      <c r="P47" s="9"/>
    </row>
    <row r="48" spans="1:16">
      <c r="A48" s="12"/>
      <c r="B48" s="25">
        <v>347.2</v>
      </c>
      <c r="C48" s="20" t="s">
        <v>55</v>
      </c>
      <c r="D48" s="46">
        <v>185719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185719</v>
      </c>
      <c r="O48" s="47">
        <f t="shared" si="7"/>
        <v>13.66485174012214</v>
      </c>
      <c r="P48" s="9"/>
    </row>
    <row r="49" spans="1:16">
      <c r="A49" s="12"/>
      <c r="B49" s="25">
        <v>349</v>
      </c>
      <c r="C49" s="20" t="s">
        <v>84</v>
      </c>
      <c r="D49" s="46">
        <v>1267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1267</v>
      </c>
      <c r="O49" s="47">
        <f t="shared" si="7"/>
        <v>9.3223456699286292E-2</v>
      </c>
      <c r="P49" s="9"/>
    </row>
    <row r="50" spans="1:16" ht="15.75">
      <c r="A50" s="29" t="s">
        <v>47</v>
      </c>
      <c r="B50" s="30"/>
      <c r="C50" s="31"/>
      <c r="D50" s="32">
        <f t="shared" ref="D50:M50" si="10">SUM(D51:D53)</f>
        <v>185191</v>
      </c>
      <c r="E50" s="32">
        <f t="shared" si="10"/>
        <v>0</v>
      </c>
      <c r="F50" s="32">
        <f t="shared" si="10"/>
        <v>0</v>
      </c>
      <c r="G50" s="32">
        <f t="shared" si="10"/>
        <v>0</v>
      </c>
      <c r="H50" s="32">
        <f t="shared" si="10"/>
        <v>0</v>
      </c>
      <c r="I50" s="32">
        <f t="shared" si="10"/>
        <v>0</v>
      </c>
      <c r="J50" s="32">
        <f t="shared" si="10"/>
        <v>0</v>
      </c>
      <c r="K50" s="32">
        <f t="shared" si="10"/>
        <v>0</v>
      </c>
      <c r="L50" s="32">
        <f t="shared" si="10"/>
        <v>0</v>
      </c>
      <c r="M50" s="32">
        <f t="shared" si="10"/>
        <v>0</v>
      </c>
      <c r="N50" s="32">
        <f t="shared" ref="N50:N55" si="11">SUM(D50:M50)</f>
        <v>185191</v>
      </c>
      <c r="O50" s="45">
        <f t="shared" si="7"/>
        <v>13.626002501655508</v>
      </c>
      <c r="P50" s="10"/>
    </row>
    <row r="51" spans="1:16">
      <c r="A51" s="13"/>
      <c r="B51" s="39">
        <v>351.5</v>
      </c>
      <c r="C51" s="21" t="s">
        <v>58</v>
      </c>
      <c r="D51" s="46">
        <v>110205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110205</v>
      </c>
      <c r="O51" s="47">
        <f t="shared" si="7"/>
        <v>8.1086748583621517</v>
      </c>
      <c r="P51" s="9"/>
    </row>
    <row r="52" spans="1:16">
      <c r="A52" s="13"/>
      <c r="B52" s="39">
        <v>352</v>
      </c>
      <c r="C52" s="21" t="s">
        <v>59</v>
      </c>
      <c r="D52" s="46">
        <v>12771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12771</v>
      </c>
      <c r="O52" s="47">
        <f t="shared" si="7"/>
        <v>0.93966595541166953</v>
      </c>
      <c r="P52" s="9"/>
    </row>
    <row r="53" spans="1:16">
      <c r="A53" s="13"/>
      <c r="B53" s="39">
        <v>354</v>
      </c>
      <c r="C53" s="21" t="s">
        <v>60</v>
      </c>
      <c r="D53" s="46">
        <v>62215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62215</v>
      </c>
      <c r="O53" s="47">
        <f t="shared" si="7"/>
        <v>4.5776616878816867</v>
      </c>
      <c r="P53" s="9"/>
    </row>
    <row r="54" spans="1:16" ht="15.75">
      <c r="A54" s="29" t="s">
        <v>3</v>
      </c>
      <c r="B54" s="30"/>
      <c r="C54" s="31"/>
      <c r="D54" s="32">
        <f t="shared" ref="D54:M54" si="12">SUM(D55:D62)</f>
        <v>590774</v>
      </c>
      <c r="E54" s="32">
        <f t="shared" si="12"/>
        <v>27943</v>
      </c>
      <c r="F54" s="32">
        <f t="shared" si="12"/>
        <v>9076</v>
      </c>
      <c r="G54" s="32">
        <f t="shared" si="12"/>
        <v>8083</v>
      </c>
      <c r="H54" s="32">
        <f t="shared" si="12"/>
        <v>0</v>
      </c>
      <c r="I54" s="32">
        <f t="shared" si="12"/>
        <v>154177</v>
      </c>
      <c r="J54" s="32">
        <f t="shared" si="12"/>
        <v>0</v>
      </c>
      <c r="K54" s="32">
        <f t="shared" si="12"/>
        <v>438538</v>
      </c>
      <c r="L54" s="32">
        <f t="shared" si="12"/>
        <v>0</v>
      </c>
      <c r="M54" s="32">
        <f t="shared" si="12"/>
        <v>0</v>
      </c>
      <c r="N54" s="32">
        <f t="shared" si="11"/>
        <v>1228591</v>
      </c>
      <c r="O54" s="45">
        <f t="shared" si="7"/>
        <v>90.397395335148261</v>
      </c>
      <c r="P54" s="10"/>
    </row>
    <row r="55" spans="1:16">
      <c r="A55" s="12"/>
      <c r="B55" s="25">
        <v>361.1</v>
      </c>
      <c r="C55" s="20" t="s">
        <v>61</v>
      </c>
      <c r="D55" s="46">
        <v>96438</v>
      </c>
      <c r="E55" s="46">
        <v>15606</v>
      </c>
      <c r="F55" s="46">
        <v>9076</v>
      </c>
      <c r="G55" s="46">
        <v>8083</v>
      </c>
      <c r="H55" s="46">
        <v>0</v>
      </c>
      <c r="I55" s="46">
        <v>99669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228872</v>
      </c>
      <c r="O55" s="47">
        <f t="shared" si="7"/>
        <v>16.83996762563461</v>
      </c>
      <c r="P55" s="9"/>
    </row>
    <row r="56" spans="1:16">
      <c r="A56" s="12"/>
      <c r="B56" s="25">
        <v>361.4</v>
      </c>
      <c r="C56" s="20" t="s">
        <v>62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174167</v>
      </c>
      <c r="L56" s="46">
        <v>0</v>
      </c>
      <c r="M56" s="46">
        <v>0</v>
      </c>
      <c r="N56" s="46">
        <f t="shared" ref="N56:N62" si="13">SUM(D56:M56)</f>
        <v>174167</v>
      </c>
      <c r="O56" s="47">
        <f t="shared" si="7"/>
        <v>12.814877492458244</v>
      </c>
      <c r="P56" s="9"/>
    </row>
    <row r="57" spans="1:16">
      <c r="A57" s="12"/>
      <c r="B57" s="25">
        <v>362</v>
      </c>
      <c r="C57" s="20" t="s">
        <v>63</v>
      </c>
      <c r="D57" s="46">
        <v>77166</v>
      </c>
      <c r="E57" s="46">
        <v>12337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89503</v>
      </c>
      <c r="O57" s="47">
        <f t="shared" si="7"/>
        <v>6.5854609668162754</v>
      </c>
      <c r="P57" s="9"/>
    </row>
    <row r="58" spans="1:16">
      <c r="A58" s="12"/>
      <c r="B58" s="25">
        <v>364</v>
      </c>
      <c r="C58" s="20" t="s">
        <v>64</v>
      </c>
      <c r="D58" s="46">
        <v>25204</v>
      </c>
      <c r="E58" s="46">
        <v>0</v>
      </c>
      <c r="F58" s="46">
        <v>0</v>
      </c>
      <c r="G58" s="46">
        <v>0</v>
      </c>
      <c r="H58" s="46">
        <v>0</v>
      </c>
      <c r="I58" s="46">
        <v>3276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28480</v>
      </c>
      <c r="O58" s="47">
        <f t="shared" si="7"/>
        <v>2.0955043778971376</v>
      </c>
      <c r="P58" s="9"/>
    </row>
    <row r="59" spans="1:16">
      <c r="A59" s="12"/>
      <c r="B59" s="25">
        <v>365</v>
      </c>
      <c r="C59" s="20" t="s">
        <v>65</v>
      </c>
      <c r="D59" s="46">
        <v>2438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2438</v>
      </c>
      <c r="O59" s="47">
        <f t="shared" si="7"/>
        <v>0.17938341549554854</v>
      </c>
      <c r="P59" s="9"/>
    </row>
    <row r="60" spans="1:16">
      <c r="A60" s="12"/>
      <c r="B60" s="25">
        <v>366</v>
      </c>
      <c r="C60" s="20" t="s">
        <v>66</v>
      </c>
      <c r="D60" s="46">
        <v>39847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39847</v>
      </c>
      <c r="O60" s="47">
        <f t="shared" si="7"/>
        <v>2.9318666764770804</v>
      </c>
      <c r="P60" s="9"/>
    </row>
    <row r="61" spans="1:16">
      <c r="A61" s="12"/>
      <c r="B61" s="25">
        <v>368</v>
      </c>
      <c r="C61" s="20" t="s">
        <v>67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264371</v>
      </c>
      <c r="L61" s="46">
        <v>0</v>
      </c>
      <c r="M61" s="46">
        <v>0</v>
      </c>
      <c r="N61" s="46">
        <f t="shared" si="13"/>
        <v>264371</v>
      </c>
      <c r="O61" s="47">
        <f t="shared" si="7"/>
        <v>19.451916709587227</v>
      </c>
      <c r="P61" s="9"/>
    </row>
    <row r="62" spans="1:16">
      <c r="A62" s="12"/>
      <c r="B62" s="25">
        <v>369.9</v>
      </c>
      <c r="C62" s="20" t="s">
        <v>68</v>
      </c>
      <c r="D62" s="46">
        <v>349681</v>
      </c>
      <c r="E62" s="46">
        <v>0</v>
      </c>
      <c r="F62" s="46">
        <v>0</v>
      </c>
      <c r="G62" s="46">
        <v>0</v>
      </c>
      <c r="H62" s="46">
        <v>0</v>
      </c>
      <c r="I62" s="46">
        <v>51232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400913</v>
      </c>
      <c r="O62" s="47">
        <f t="shared" si="7"/>
        <v>29.498418070782137</v>
      </c>
      <c r="P62" s="9"/>
    </row>
    <row r="63" spans="1:16" ht="15.75">
      <c r="A63" s="29" t="s">
        <v>48</v>
      </c>
      <c r="B63" s="30"/>
      <c r="C63" s="31"/>
      <c r="D63" s="32">
        <f t="shared" ref="D63:M63" si="14">SUM(D64:D64)</f>
        <v>0</v>
      </c>
      <c r="E63" s="32">
        <f t="shared" si="14"/>
        <v>200000</v>
      </c>
      <c r="F63" s="32">
        <f t="shared" si="14"/>
        <v>108013</v>
      </c>
      <c r="G63" s="32">
        <f t="shared" si="14"/>
        <v>600000</v>
      </c>
      <c r="H63" s="32">
        <f t="shared" si="14"/>
        <v>0</v>
      </c>
      <c r="I63" s="32">
        <f t="shared" si="14"/>
        <v>0</v>
      </c>
      <c r="J63" s="32">
        <f t="shared" si="14"/>
        <v>0</v>
      </c>
      <c r="K63" s="32">
        <f t="shared" si="14"/>
        <v>0</v>
      </c>
      <c r="L63" s="32">
        <f t="shared" si="14"/>
        <v>0</v>
      </c>
      <c r="M63" s="32">
        <f t="shared" si="14"/>
        <v>0</v>
      </c>
      <c r="N63" s="32">
        <f>SUM(D63:M63)</f>
        <v>908013</v>
      </c>
      <c r="O63" s="45">
        <f t="shared" si="7"/>
        <v>66.809874181443604</v>
      </c>
      <c r="P63" s="9"/>
    </row>
    <row r="64" spans="1:16" ht="15.75" thickBot="1">
      <c r="A64" s="12"/>
      <c r="B64" s="25">
        <v>381</v>
      </c>
      <c r="C64" s="20" t="s">
        <v>69</v>
      </c>
      <c r="D64" s="46">
        <v>0</v>
      </c>
      <c r="E64" s="46">
        <v>200000</v>
      </c>
      <c r="F64" s="46">
        <v>108013</v>
      </c>
      <c r="G64" s="46">
        <v>600000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908013</v>
      </c>
      <c r="O64" s="47">
        <f t="shared" si="7"/>
        <v>66.809874181443604</v>
      </c>
      <c r="P64" s="9"/>
    </row>
    <row r="65" spans="1:119" ht="16.5" thickBot="1">
      <c r="A65" s="14" t="s">
        <v>56</v>
      </c>
      <c r="B65" s="23"/>
      <c r="C65" s="22"/>
      <c r="D65" s="15">
        <f t="shared" ref="D65:M65" si="15">SUM(D5,D15,D25,D40,D50,D54,D63)</f>
        <v>12371519</v>
      </c>
      <c r="E65" s="15">
        <f t="shared" si="15"/>
        <v>925116</v>
      </c>
      <c r="F65" s="15">
        <f t="shared" si="15"/>
        <v>117089</v>
      </c>
      <c r="G65" s="15">
        <f t="shared" si="15"/>
        <v>1066831</v>
      </c>
      <c r="H65" s="15">
        <f t="shared" si="15"/>
        <v>0</v>
      </c>
      <c r="I65" s="15">
        <f t="shared" si="15"/>
        <v>11682981</v>
      </c>
      <c r="J65" s="15">
        <f t="shared" si="15"/>
        <v>0</v>
      </c>
      <c r="K65" s="15">
        <f t="shared" si="15"/>
        <v>557752</v>
      </c>
      <c r="L65" s="15">
        <f t="shared" si="15"/>
        <v>0</v>
      </c>
      <c r="M65" s="15">
        <f t="shared" si="15"/>
        <v>0</v>
      </c>
      <c r="N65" s="15">
        <f>SUM(D65:M65)</f>
        <v>26721288</v>
      </c>
      <c r="O65" s="38">
        <f t="shared" si="7"/>
        <v>1966.1016849385624</v>
      </c>
      <c r="P65" s="6"/>
      <c r="Q65" s="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</row>
    <row r="66" spans="1:119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9"/>
    </row>
    <row r="67" spans="1:119">
      <c r="A67" s="40"/>
      <c r="B67" s="41"/>
      <c r="C67" s="41"/>
      <c r="D67" s="42"/>
      <c r="E67" s="42"/>
      <c r="F67" s="42"/>
      <c r="G67" s="42"/>
      <c r="H67" s="42"/>
      <c r="I67" s="42"/>
      <c r="J67" s="42"/>
      <c r="K67" s="42"/>
      <c r="L67" s="121" t="s">
        <v>85</v>
      </c>
      <c r="M67" s="121"/>
      <c r="N67" s="121"/>
      <c r="O67" s="43">
        <v>13591</v>
      </c>
    </row>
    <row r="68" spans="1:119">
      <c r="A68" s="122"/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100"/>
    </row>
    <row r="69" spans="1:119" ht="15.75" customHeight="1" thickBot="1">
      <c r="A69" s="123" t="s">
        <v>86</v>
      </c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3"/>
    </row>
  </sheetData>
  <mergeCells count="10">
    <mergeCell ref="A69:O69"/>
    <mergeCell ref="L67:N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68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78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57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70</v>
      </c>
      <c r="B3" s="111"/>
      <c r="C3" s="112"/>
      <c r="D3" s="131" t="s">
        <v>42</v>
      </c>
      <c r="E3" s="132"/>
      <c r="F3" s="132"/>
      <c r="G3" s="132"/>
      <c r="H3" s="133"/>
      <c r="I3" s="131" t="s">
        <v>43</v>
      </c>
      <c r="J3" s="133"/>
      <c r="K3" s="131" t="s">
        <v>45</v>
      </c>
      <c r="L3" s="133"/>
      <c r="M3" s="36"/>
      <c r="N3" s="37"/>
      <c r="O3" s="134" t="s">
        <v>75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9</v>
      </c>
      <c r="N4" s="35" t="s">
        <v>44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8032177</v>
      </c>
      <c r="E5" s="27">
        <f t="shared" si="0"/>
        <v>571407</v>
      </c>
      <c r="F5" s="27">
        <f t="shared" si="0"/>
        <v>0</v>
      </c>
      <c r="G5" s="27">
        <f t="shared" si="0"/>
        <v>949216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128206</v>
      </c>
      <c r="L5" s="27">
        <f t="shared" si="0"/>
        <v>0</v>
      </c>
      <c r="M5" s="27">
        <f t="shared" si="0"/>
        <v>0</v>
      </c>
      <c r="N5" s="28">
        <f>SUM(D5:M5)</f>
        <v>9681006</v>
      </c>
      <c r="O5" s="33">
        <f t="shared" ref="O5:O36" si="1">(N5/O$66)</f>
        <v>700.65904320764275</v>
      </c>
      <c r="P5" s="6"/>
    </row>
    <row r="6" spans="1:133">
      <c r="A6" s="12"/>
      <c r="B6" s="25">
        <v>311</v>
      </c>
      <c r="C6" s="20" t="s">
        <v>2</v>
      </c>
      <c r="D6" s="46">
        <v>4816551</v>
      </c>
      <c r="E6" s="46">
        <v>571407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5387958</v>
      </c>
      <c r="O6" s="47">
        <f t="shared" si="1"/>
        <v>389.9513642614171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0</v>
      </c>
      <c r="F7" s="46">
        <v>0</v>
      </c>
      <c r="G7" s="46">
        <v>177296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177296</v>
      </c>
      <c r="O7" s="47">
        <f t="shared" si="1"/>
        <v>12.831729029456467</v>
      </c>
      <c r="P7" s="9"/>
    </row>
    <row r="8" spans="1:133">
      <c r="A8" s="12"/>
      <c r="B8" s="25">
        <v>312.51</v>
      </c>
      <c r="C8" s="20" t="s">
        <v>77</v>
      </c>
      <c r="D8" s="46">
        <v>128206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128206</v>
      </c>
      <c r="L8" s="46">
        <v>0</v>
      </c>
      <c r="M8" s="46">
        <v>0</v>
      </c>
      <c r="N8" s="46">
        <f>SUM(D8:M8)</f>
        <v>256412</v>
      </c>
      <c r="O8" s="47">
        <f t="shared" si="1"/>
        <v>18.557718752261707</v>
      </c>
      <c r="P8" s="9"/>
    </row>
    <row r="9" spans="1:133">
      <c r="A9" s="12"/>
      <c r="B9" s="25">
        <v>312.60000000000002</v>
      </c>
      <c r="C9" s="20" t="s">
        <v>11</v>
      </c>
      <c r="D9" s="46">
        <v>0</v>
      </c>
      <c r="E9" s="46">
        <v>0</v>
      </c>
      <c r="F9" s="46">
        <v>0</v>
      </c>
      <c r="G9" s="46">
        <v>771920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771920</v>
      </c>
      <c r="O9" s="47">
        <f t="shared" si="1"/>
        <v>55.867409712672796</v>
      </c>
      <c r="P9" s="9"/>
    </row>
    <row r="10" spans="1:133">
      <c r="A10" s="12"/>
      <c r="B10" s="25">
        <v>314.10000000000002</v>
      </c>
      <c r="C10" s="20" t="s">
        <v>12</v>
      </c>
      <c r="D10" s="46">
        <v>1235954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1235954</v>
      </c>
      <c r="O10" s="47">
        <f t="shared" si="1"/>
        <v>89.451689947166528</v>
      </c>
      <c r="P10" s="9"/>
    </row>
    <row r="11" spans="1:133">
      <c r="A11" s="12"/>
      <c r="B11" s="25">
        <v>314.39999999999998</v>
      </c>
      <c r="C11" s="20" t="s">
        <v>13</v>
      </c>
      <c r="D11" s="46">
        <v>48951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48951</v>
      </c>
      <c r="O11" s="47">
        <f t="shared" si="1"/>
        <v>3.5428095823984944</v>
      </c>
      <c r="P11" s="9"/>
    </row>
    <row r="12" spans="1:133">
      <c r="A12" s="12"/>
      <c r="B12" s="25">
        <v>314.8</v>
      </c>
      <c r="C12" s="20" t="s">
        <v>14</v>
      </c>
      <c r="D12" s="46">
        <v>40452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40452</v>
      </c>
      <c r="O12" s="47">
        <f t="shared" si="1"/>
        <v>2.9276977636245207</v>
      </c>
      <c r="P12" s="9"/>
    </row>
    <row r="13" spans="1:133">
      <c r="A13" s="12"/>
      <c r="B13" s="25">
        <v>315</v>
      </c>
      <c r="C13" s="20" t="s">
        <v>15</v>
      </c>
      <c r="D13" s="46">
        <v>1587502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1587502</v>
      </c>
      <c r="O13" s="47">
        <f t="shared" si="1"/>
        <v>114.89483969023667</v>
      </c>
      <c r="P13" s="9"/>
    </row>
    <row r="14" spans="1:133">
      <c r="A14" s="12"/>
      <c r="B14" s="25">
        <v>316</v>
      </c>
      <c r="C14" s="20" t="s">
        <v>16</v>
      </c>
      <c r="D14" s="46">
        <v>174561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174561</v>
      </c>
      <c r="O14" s="47">
        <f t="shared" si="1"/>
        <v>12.633784468408482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SUM(D16:D25)</f>
        <v>1711391</v>
      </c>
      <c r="E15" s="32">
        <f t="shared" si="3"/>
        <v>108970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46601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1866962</v>
      </c>
      <c r="O15" s="45">
        <f t="shared" si="1"/>
        <v>135.12064847651445</v>
      </c>
      <c r="P15" s="10"/>
    </row>
    <row r="16" spans="1:133">
      <c r="A16" s="12"/>
      <c r="B16" s="25">
        <v>322</v>
      </c>
      <c r="C16" s="20" t="s">
        <v>0</v>
      </c>
      <c r="D16" s="46">
        <v>71226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71226</v>
      </c>
      <c r="O16" s="47">
        <f t="shared" si="1"/>
        <v>5.1549540421220232</v>
      </c>
      <c r="P16" s="9"/>
    </row>
    <row r="17" spans="1:16">
      <c r="A17" s="12"/>
      <c r="B17" s="25">
        <v>323.10000000000002</v>
      </c>
      <c r="C17" s="20" t="s">
        <v>18</v>
      </c>
      <c r="D17" s="46">
        <v>1568598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5" si="4">SUM(D17:M17)</f>
        <v>1568598</v>
      </c>
      <c r="O17" s="47">
        <f t="shared" si="1"/>
        <v>113.52667004414852</v>
      </c>
      <c r="P17" s="9"/>
    </row>
    <row r="18" spans="1:16">
      <c r="A18" s="12"/>
      <c r="B18" s="25">
        <v>323.39999999999998</v>
      </c>
      <c r="C18" s="20" t="s">
        <v>19</v>
      </c>
      <c r="D18" s="46">
        <v>64441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64441</v>
      </c>
      <c r="O18" s="47">
        <f t="shared" si="1"/>
        <v>4.6638923065788518</v>
      </c>
      <c r="P18" s="9"/>
    </row>
    <row r="19" spans="1:16">
      <c r="A19" s="12"/>
      <c r="B19" s="25">
        <v>324.02</v>
      </c>
      <c r="C19" s="20" t="s">
        <v>20</v>
      </c>
      <c r="D19" s="46">
        <v>0</v>
      </c>
      <c r="E19" s="46">
        <v>7216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>SUM(D19:M19)</f>
        <v>7216</v>
      </c>
      <c r="O19" s="47">
        <f t="shared" si="1"/>
        <v>0.52225519287833833</v>
      </c>
      <c r="P19" s="9"/>
    </row>
    <row r="20" spans="1:16">
      <c r="A20" s="12"/>
      <c r="B20" s="25">
        <v>324.02999999999997</v>
      </c>
      <c r="C20" s="20" t="s">
        <v>21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46601</v>
      </c>
      <c r="J20" s="46">
        <v>0</v>
      </c>
      <c r="K20" s="46">
        <v>0</v>
      </c>
      <c r="L20" s="46">
        <v>0</v>
      </c>
      <c r="M20" s="46">
        <v>0</v>
      </c>
      <c r="N20" s="46">
        <f>SUM(D20:M20)</f>
        <v>46601</v>
      </c>
      <c r="O20" s="47">
        <f t="shared" si="1"/>
        <v>3.3727292465802998</v>
      </c>
      <c r="P20" s="9"/>
    </row>
    <row r="21" spans="1:16">
      <c r="A21" s="12"/>
      <c r="B21" s="25">
        <v>324.04000000000002</v>
      </c>
      <c r="C21" s="20" t="s">
        <v>22</v>
      </c>
      <c r="D21" s="46">
        <v>0</v>
      </c>
      <c r="E21" s="46">
        <v>26159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26159</v>
      </c>
      <c r="O21" s="47">
        <f t="shared" si="1"/>
        <v>1.8932474487949627</v>
      </c>
      <c r="P21" s="9"/>
    </row>
    <row r="22" spans="1:16">
      <c r="A22" s="12"/>
      <c r="B22" s="25">
        <v>324.07</v>
      </c>
      <c r="C22" s="20" t="s">
        <v>24</v>
      </c>
      <c r="D22" s="46">
        <v>0</v>
      </c>
      <c r="E22" s="46">
        <v>1400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1400</v>
      </c>
      <c r="O22" s="47">
        <f t="shared" si="1"/>
        <v>0.10132445538105232</v>
      </c>
      <c r="P22" s="9"/>
    </row>
    <row r="23" spans="1:16">
      <c r="A23" s="12"/>
      <c r="B23" s="25">
        <v>324.41000000000003</v>
      </c>
      <c r="C23" s="20" t="s">
        <v>23</v>
      </c>
      <c r="D23" s="46">
        <v>0</v>
      </c>
      <c r="E23" s="46">
        <v>4587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4587</v>
      </c>
      <c r="O23" s="47">
        <f t="shared" si="1"/>
        <v>0.33198234059491932</v>
      </c>
      <c r="P23" s="9"/>
    </row>
    <row r="24" spans="1:16">
      <c r="A24" s="12"/>
      <c r="B24" s="25">
        <v>325.10000000000002</v>
      </c>
      <c r="C24" s="20" t="s">
        <v>25</v>
      </c>
      <c r="D24" s="46">
        <v>0</v>
      </c>
      <c r="E24" s="46">
        <v>69608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69608</v>
      </c>
      <c r="O24" s="47">
        <f t="shared" si="1"/>
        <v>5.0378519215459221</v>
      </c>
      <c r="P24" s="9"/>
    </row>
    <row r="25" spans="1:16">
      <c r="A25" s="12"/>
      <c r="B25" s="25">
        <v>329</v>
      </c>
      <c r="C25" s="20" t="s">
        <v>26</v>
      </c>
      <c r="D25" s="46">
        <v>7126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7126</v>
      </c>
      <c r="O25" s="47">
        <f t="shared" si="1"/>
        <v>0.51574147788955638</v>
      </c>
      <c r="P25" s="9"/>
    </row>
    <row r="26" spans="1:16" ht="15.75">
      <c r="A26" s="29" t="s">
        <v>28</v>
      </c>
      <c r="B26" s="30"/>
      <c r="C26" s="31"/>
      <c r="D26" s="32">
        <f t="shared" ref="D26:M26" si="5">SUM(D27:D40)</f>
        <v>1701693</v>
      </c>
      <c r="E26" s="32">
        <f t="shared" si="5"/>
        <v>61936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1093849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44">
        <f>SUM(D26:M26)</f>
        <v>2857478</v>
      </c>
      <c r="O26" s="45">
        <f t="shared" si="1"/>
        <v>206.80885865238474</v>
      </c>
      <c r="P26" s="10"/>
    </row>
    <row r="27" spans="1:16">
      <c r="A27" s="12"/>
      <c r="B27" s="25">
        <v>331.2</v>
      </c>
      <c r="C27" s="20" t="s">
        <v>27</v>
      </c>
      <c r="D27" s="46">
        <v>2120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7" si="6">SUM(D27:M27)</f>
        <v>2120</v>
      </c>
      <c r="O27" s="47">
        <f t="shared" si="1"/>
        <v>0.15343417529130782</v>
      </c>
      <c r="P27" s="9"/>
    </row>
    <row r="28" spans="1:16">
      <c r="A28" s="12"/>
      <c r="B28" s="25">
        <v>331.31</v>
      </c>
      <c r="C28" s="20" t="s">
        <v>29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144300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144300</v>
      </c>
      <c r="O28" s="47">
        <f t="shared" si="1"/>
        <v>10.443656365347037</v>
      </c>
      <c r="P28" s="9"/>
    </row>
    <row r="29" spans="1:16">
      <c r="A29" s="12"/>
      <c r="B29" s="25">
        <v>334.31</v>
      </c>
      <c r="C29" s="20" t="s">
        <v>30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600474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600474</v>
      </c>
      <c r="O29" s="47">
        <f t="shared" si="1"/>
        <v>43.459072157487157</v>
      </c>
      <c r="P29" s="9"/>
    </row>
    <row r="30" spans="1:16">
      <c r="A30" s="12"/>
      <c r="B30" s="25">
        <v>334.39</v>
      </c>
      <c r="C30" s="20" t="s">
        <v>31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325019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325019</v>
      </c>
      <c r="O30" s="47">
        <f t="shared" si="1"/>
        <v>23.523123688210177</v>
      </c>
      <c r="P30" s="9"/>
    </row>
    <row r="31" spans="1:16">
      <c r="A31" s="12"/>
      <c r="B31" s="25">
        <v>334.7</v>
      </c>
      <c r="C31" s="20" t="s">
        <v>32</v>
      </c>
      <c r="D31" s="46">
        <v>0</v>
      </c>
      <c r="E31" s="46">
        <v>61936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61936</v>
      </c>
      <c r="O31" s="47">
        <f t="shared" si="1"/>
        <v>4.4825939060577547</v>
      </c>
      <c r="P31" s="9"/>
    </row>
    <row r="32" spans="1:16">
      <c r="A32" s="12"/>
      <c r="B32" s="25">
        <v>335.12</v>
      </c>
      <c r="C32" s="20" t="s">
        <v>33</v>
      </c>
      <c r="D32" s="46">
        <v>296076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296076</v>
      </c>
      <c r="O32" s="47">
        <f t="shared" si="1"/>
        <v>21.428385322428891</v>
      </c>
      <c r="P32" s="9"/>
    </row>
    <row r="33" spans="1:16">
      <c r="A33" s="12"/>
      <c r="B33" s="25">
        <v>335.14</v>
      </c>
      <c r="C33" s="20" t="s">
        <v>34</v>
      </c>
      <c r="D33" s="46">
        <v>217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217</v>
      </c>
      <c r="O33" s="47">
        <f t="shared" si="1"/>
        <v>1.5705290584063111E-2</v>
      </c>
      <c r="P33" s="9"/>
    </row>
    <row r="34" spans="1:16">
      <c r="A34" s="12"/>
      <c r="B34" s="25">
        <v>335.15</v>
      </c>
      <c r="C34" s="20" t="s">
        <v>35</v>
      </c>
      <c r="D34" s="46">
        <v>15586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15586</v>
      </c>
      <c r="O34" s="47">
        <f t="shared" si="1"/>
        <v>1.1280306868350582</v>
      </c>
      <c r="P34" s="9"/>
    </row>
    <row r="35" spans="1:16">
      <c r="A35" s="12"/>
      <c r="B35" s="25">
        <v>335.18</v>
      </c>
      <c r="C35" s="20" t="s">
        <v>36</v>
      </c>
      <c r="D35" s="46">
        <v>673880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673880</v>
      </c>
      <c r="O35" s="47">
        <f t="shared" si="1"/>
        <v>48.77180285155967</v>
      </c>
      <c r="P35" s="9"/>
    </row>
    <row r="36" spans="1:16">
      <c r="A36" s="12"/>
      <c r="B36" s="25">
        <v>335.21</v>
      </c>
      <c r="C36" s="20" t="s">
        <v>37</v>
      </c>
      <c r="D36" s="46">
        <v>6320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6320</v>
      </c>
      <c r="O36" s="47">
        <f t="shared" si="1"/>
        <v>0.45740754143446477</v>
      </c>
      <c r="P36" s="9"/>
    </row>
    <row r="37" spans="1:16">
      <c r="A37" s="12"/>
      <c r="B37" s="25">
        <v>335.49</v>
      </c>
      <c r="C37" s="20" t="s">
        <v>38</v>
      </c>
      <c r="D37" s="46">
        <v>54789</v>
      </c>
      <c r="E37" s="46">
        <v>0</v>
      </c>
      <c r="F37" s="46">
        <v>0</v>
      </c>
      <c r="G37" s="46">
        <v>0</v>
      </c>
      <c r="H37" s="46">
        <v>0</v>
      </c>
      <c r="I37" s="46">
        <v>12667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67456</v>
      </c>
      <c r="O37" s="47">
        <f t="shared" ref="O37:O64" si="7">(N37/O$66)</f>
        <v>4.8821017587030466</v>
      </c>
      <c r="P37" s="9"/>
    </row>
    <row r="38" spans="1:16">
      <c r="A38" s="12"/>
      <c r="B38" s="25">
        <v>337.3</v>
      </c>
      <c r="C38" s="20" t="s">
        <v>39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883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883</v>
      </c>
      <c r="O38" s="47">
        <f t="shared" si="7"/>
        <v>6.3906781501049434E-2</v>
      </c>
      <c r="P38" s="9"/>
    </row>
    <row r="39" spans="1:16">
      <c r="A39" s="12"/>
      <c r="B39" s="25">
        <v>338</v>
      </c>
      <c r="C39" s="20" t="s">
        <v>40</v>
      </c>
      <c r="D39" s="46">
        <v>591211</v>
      </c>
      <c r="E39" s="46">
        <v>0</v>
      </c>
      <c r="F39" s="46">
        <v>0</v>
      </c>
      <c r="G39" s="46">
        <v>0</v>
      </c>
      <c r="H39" s="46">
        <v>0</v>
      </c>
      <c r="I39" s="46">
        <v>10506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601717</v>
      </c>
      <c r="O39" s="47">
        <f t="shared" si="7"/>
        <v>43.549033798943327</v>
      </c>
      <c r="P39" s="9"/>
    </row>
    <row r="40" spans="1:16">
      <c r="A40" s="12"/>
      <c r="B40" s="25">
        <v>339</v>
      </c>
      <c r="C40" s="20" t="s">
        <v>41</v>
      </c>
      <c r="D40" s="46">
        <v>61494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61494</v>
      </c>
      <c r="O40" s="47">
        <f t="shared" si="7"/>
        <v>4.4506043280017371</v>
      </c>
      <c r="P40" s="9"/>
    </row>
    <row r="41" spans="1:16" ht="15.75">
      <c r="A41" s="29" t="s">
        <v>46</v>
      </c>
      <c r="B41" s="30"/>
      <c r="C41" s="31"/>
      <c r="D41" s="32">
        <f t="shared" ref="D41:M41" si="8">SUM(D42:D48)</f>
        <v>249477</v>
      </c>
      <c r="E41" s="32">
        <f t="shared" si="8"/>
        <v>0</v>
      </c>
      <c r="F41" s="32">
        <f t="shared" si="8"/>
        <v>0</v>
      </c>
      <c r="G41" s="32">
        <f t="shared" si="8"/>
        <v>0</v>
      </c>
      <c r="H41" s="32">
        <f t="shared" si="8"/>
        <v>0</v>
      </c>
      <c r="I41" s="32">
        <f t="shared" si="8"/>
        <v>9039396</v>
      </c>
      <c r="J41" s="32">
        <f t="shared" si="8"/>
        <v>0</v>
      </c>
      <c r="K41" s="32">
        <f t="shared" si="8"/>
        <v>0</v>
      </c>
      <c r="L41" s="32">
        <f t="shared" si="8"/>
        <v>0</v>
      </c>
      <c r="M41" s="32">
        <f t="shared" si="8"/>
        <v>0</v>
      </c>
      <c r="N41" s="32">
        <f>SUM(D41:M41)</f>
        <v>9288873</v>
      </c>
      <c r="O41" s="45">
        <f t="shared" si="7"/>
        <v>672.27856987768689</v>
      </c>
      <c r="P41" s="10"/>
    </row>
    <row r="42" spans="1:16">
      <c r="A42" s="12"/>
      <c r="B42" s="25">
        <v>341.9</v>
      </c>
      <c r="C42" s="20" t="s">
        <v>49</v>
      </c>
      <c r="D42" s="46">
        <v>18775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48" si="9">SUM(D42:M42)</f>
        <v>18775</v>
      </c>
      <c r="O42" s="47">
        <f t="shared" si="7"/>
        <v>1.3588333212708981</v>
      </c>
      <c r="P42" s="9"/>
    </row>
    <row r="43" spans="1:16">
      <c r="A43" s="12"/>
      <c r="B43" s="25">
        <v>342.2</v>
      </c>
      <c r="C43" s="20" t="s">
        <v>50</v>
      </c>
      <c r="D43" s="46">
        <v>21781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21781</v>
      </c>
      <c r="O43" s="47">
        <f t="shared" si="7"/>
        <v>1.5763914018962148</v>
      </c>
      <c r="P43" s="9"/>
    </row>
    <row r="44" spans="1:16">
      <c r="A44" s="12"/>
      <c r="B44" s="25">
        <v>342.5</v>
      </c>
      <c r="C44" s="20" t="s">
        <v>51</v>
      </c>
      <c r="D44" s="46">
        <v>600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600</v>
      </c>
      <c r="O44" s="47">
        <f t="shared" si="7"/>
        <v>4.342476659187957E-2</v>
      </c>
      <c r="P44" s="9"/>
    </row>
    <row r="45" spans="1:16">
      <c r="A45" s="12"/>
      <c r="B45" s="25">
        <v>343.4</v>
      </c>
      <c r="C45" s="20" t="s">
        <v>52</v>
      </c>
      <c r="D45" s="46">
        <v>1434</v>
      </c>
      <c r="E45" s="46">
        <v>0</v>
      </c>
      <c r="F45" s="46">
        <v>0</v>
      </c>
      <c r="G45" s="46">
        <v>0</v>
      </c>
      <c r="H45" s="46">
        <v>0</v>
      </c>
      <c r="I45" s="46">
        <v>2299537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2300971</v>
      </c>
      <c r="O45" s="47">
        <f t="shared" si="7"/>
        <v>166.53188101613955</v>
      </c>
      <c r="P45" s="9"/>
    </row>
    <row r="46" spans="1:16">
      <c r="A46" s="12"/>
      <c r="B46" s="25">
        <v>343.6</v>
      </c>
      <c r="C46" s="20" t="s">
        <v>53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6354995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6354995</v>
      </c>
      <c r="O46" s="47">
        <f t="shared" si="7"/>
        <v>459.94029094593617</v>
      </c>
      <c r="P46" s="9"/>
    </row>
    <row r="47" spans="1:16">
      <c r="A47" s="12"/>
      <c r="B47" s="25">
        <v>343.9</v>
      </c>
      <c r="C47" s="20" t="s">
        <v>54</v>
      </c>
      <c r="D47" s="46">
        <v>23031</v>
      </c>
      <c r="E47" s="46">
        <v>0</v>
      </c>
      <c r="F47" s="46">
        <v>0</v>
      </c>
      <c r="G47" s="46">
        <v>0</v>
      </c>
      <c r="H47" s="46">
        <v>0</v>
      </c>
      <c r="I47" s="46">
        <v>384864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407895</v>
      </c>
      <c r="O47" s="47">
        <f t="shared" si="7"/>
        <v>29.521241948324526</v>
      </c>
      <c r="P47" s="9"/>
    </row>
    <row r="48" spans="1:16">
      <c r="A48" s="12"/>
      <c r="B48" s="25">
        <v>347.2</v>
      </c>
      <c r="C48" s="20" t="s">
        <v>55</v>
      </c>
      <c r="D48" s="46">
        <v>183856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183856</v>
      </c>
      <c r="O48" s="47">
        <f t="shared" si="7"/>
        <v>13.306506477527684</v>
      </c>
      <c r="P48" s="9"/>
    </row>
    <row r="49" spans="1:119" ht="15.75">
      <c r="A49" s="29" t="s">
        <v>47</v>
      </c>
      <c r="B49" s="30"/>
      <c r="C49" s="31"/>
      <c r="D49" s="32">
        <f t="shared" ref="D49:M49" si="10">SUM(D50:D52)</f>
        <v>134081</v>
      </c>
      <c r="E49" s="32">
        <f t="shared" si="10"/>
        <v>0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0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 t="shared" ref="N49:N54" si="11">SUM(D49:M49)</f>
        <v>134081</v>
      </c>
      <c r="O49" s="45">
        <f t="shared" si="7"/>
        <v>9.7040602156763409</v>
      </c>
      <c r="P49" s="10"/>
    </row>
    <row r="50" spans="1:119">
      <c r="A50" s="13"/>
      <c r="B50" s="39">
        <v>351.5</v>
      </c>
      <c r="C50" s="21" t="s">
        <v>58</v>
      </c>
      <c r="D50" s="46">
        <v>98360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98360</v>
      </c>
      <c r="O50" s="47">
        <f t="shared" si="7"/>
        <v>7.1187667366287908</v>
      </c>
      <c r="P50" s="9"/>
    </row>
    <row r="51" spans="1:119">
      <c r="A51" s="13"/>
      <c r="B51" s="39">
        <v>352</v>
      </c>
      <c r="C51" s="21" t="s">
        <v>59</v>
      </c>
      <c r="D51" s="46">
        <v>14979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14979</v>
      </c>
      <c r="O51" s="47">
        <f t="shared" si="7"/>
        <v>1.0840992979662734</v>
      </c>
      <c r="P51" s="9"/>
    </row>
    <row r="52" spans="1:119">
      <c r="A52" s="13"/>
      <c r="B52" s="39">
        <v>354</v>
      </c>
      <c r="C52" s="21" t="s">
        <v>60</v>
      </c>
      <c r="D52" s="46">
        <v>20742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20742</v>
      </c>
      <c r="O52" s="47">
        <f t="shared" si="7"/>
        <v>1.5011941810812768</v>
      </c>
      <c r="P52" s="9"/>
    </row>
    <row r="53" spans="1:119" ht="15.75">
      <c r="A53" s="29" t="s">
        <v>3</v>
      </c>
      <c r="B53" s="30"/>
      <c r="C53" s="31"/>
      <c r="D53" s="32">
        <f t="shared" ref="D53:M53" si="12">SUM(D54:D61)</f>
        <v>510039</v>
      </c>
      <c r="E53" s="32">
        <f t="shared" si="12"/>
        <v>8463</v>
      </c>
      <c r="F53" s="32">
        <f t="shared" si="12"/>
        <v>-12565</v>
      </c>
      <c r="G53" s="32">
        <f t="shared" si="12"/>
        <v>6366</v>
      </c>
      <c r="H53" s="32">
        <f t="shared" si="12"/>
        <v>0</v>
      </c>
      <c r="I53" s="32">
        <f t="shared" si="12"/>
        <v>23223</v>
      </c>
      <c r="J53" s="32">
        <f t="shared" si="12"/>
        <v>0</v>
      </c>
      <c r="K53" s="32">
        <f t="shared" si="12"/>
        <v>276301</v>
      </c>
      <c r="L53" s="32">
        <f t="shared" si="12"/>
        <v>0</v>
      </c>
      <c r="M53" s="32">
        <f t="shared" si="12"/>
        <v>0</v>
      </c>
      <c r="N53" s="32">
        <f t="shared" si="11"/>
        <v>811827</v>
      </c>
      <c r="O53" s="45">
        <f t="shared" si="7"/>
        <v>58.755663313309689</v>
      </c>
      <c r="P53" s="10"/>
    </row>
    <row r="54" spans="1:119">
      <c r="A54" s="12"/>
      <c r="B54" s="25">
        <v>361.1</v>
      </c>
      <c r="C54" s="20" t="s">
        <v>61</v>
      </c>
      <c r="D54" s="46">
        <v>73689</v>
      </c>
      <c r="E54" s="46">
        <v>-861</v>
      </c>
      <c r="F54" s="46">
        <v>-12565</v>
      </c>
      <c r="G54" s="46">
        <v>6366</v>
      </c>
      <c r="H54" s="46">
        <v>0</v>
      </c>
      <c r="I54" s="46">
        <v>22824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89453</v>
      </c>
      <c r="O54" s="47">
        <f t="shared" si="7"/>
        <v>6.4741260765723387</v>
      </c>
      <c r="P54" s="9"/>
    </row>
    <row r="55" spans="1:119">
      <c r="A55" s="12"/>
      <c r="B55" s="25">
        <v>361.4</v>
      </c>
      <c r="C55" s="20" t="s">
        <v>62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58486</v>
      </c>
      <c r="L55" s="46">
        <v>0</v>
      </c>
      <c r="M55" s="46">
        <v>0</v>
      </c>
      <c r="N55" s="46">
        <f t="shared" ref="N55:N61" si="13">SUM(D55:M55)</f>
        <v>58486</v>
      </c>
      <c r="O55" s="47">
        <f t="shared" si="7"/>
        <v>4.2329014981544475</v>
      </c>
      <c r="P55" s="9"/>
    </row>
    <row r="56" spans="1:119">
      <c r="A56" s="12"/>
      <c r="B56" s="25">
        <v>362</v>
      </c>
      <c r="C56" s="20" t="s">
        <v>63</v>
      </c>
      <c r="D56" s="46">
        <v>57597</v>
      </c>
      <c r="E56" s="46">
        <v>5444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63041</v>
      </c>
      <c r="O56" s="47">
        <f t="shared" si="7"/>
        <v>4.5625678511977998</v>
      </c>
      <c r="P56" s="9"/>
    </row>
    <row r="57" spans="1:119">
      <c r="A57" s="12"/>
      <c r="B57" s="25">
        <v>364</v>
      </c>
      <c r="C57" s="20" t="s">
        <v>64</v>
      </c>
      <c r="D57" s="46">
        <v>838</v>
      </c>
      <c r="E57" s="46">
        <v>0</v>
      </c>
      <c r="F57" s="46">
        <v>0</v>
      </c>
      <c r="G57" s="46">
        <v>0</v>
      </c>
      <c r="H57" s="46">
        <v>0</v>
      </c>
      <c r="I57" s="46">
        <v>220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1058</v>
      </c>
      <c r="O57" s="47">
        <f t="shared" si="7"/>
        <v>7.6572338423680969E-2</v>
      </c>
      <c r="P57" s="9"/>
    </row>
    <row r="58" spans="1:119">
      <c r="A58" s="12"/>
      <c r="B58" s="25">
        <v>365</v>
      </c>
      <c r="C58" s="20" t="s">
        <v>65</v>
      </c>
      <c r="D58" s="46">
        <v>1415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1415</v>
      </c>
      <c r="O58" s="47">
        <f t="shared" si="7"/>
        <v>0.10241007454584931</v>
      </c>
      <c r="P58" s="9"/>
    </row>
    <row r="59" spans="1:119">
      <c r="A59" s="12"/>
      <c r="B59" s="25">
        <v>366</v>
      </c>
      <c r="C59" s="20" t="s">
        <v>66</v>
      </c>
      <c r="D59" s="46">
        <v>44158</v>
      </c>
      <c r="E59" s="46">
        <v>3600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47758</v>
      </c>
      <c r="O59" s="47">
        <f t="shared" si="7"/>
        <v>3.4564666714916408</v>
      </c>
      <c r="P59" s="9"/>
    </row>
    <row r="60" spans="1:119">
      <c r="A60" s="12"/>
      <c r="B60" s="25">
        <v>368</v>
      </c>
      <c r="C60" s="20" t="s">
        <v>67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217815</v>
      </c>
      <c r="L60" s="46">
        <v>0</v>
      </c>
      <c r="M60" s="46">
        <v>0</v>
      </c>
      <c r="N60" s="46">
        <f t="shared" si="13"/>
        <v>217815</v>
      </c>
      <c r="O60" s="47">
        <f t="shared" si="7"/>
        <v>15.76427589201708</v>
      </c>
      <c r="P60" s="9"/>
    </row>
    <row r="61" spans="1:119">
      <c r="A61" s="12"/>
      <c r="B61" s="25">
        <v>369.9</v>
      </c>
      <c r="C61" s="20" t="s">
        <v>68</v>
      </c>
      <c r="D61" s="46">
        <v>332342</v>
      </c>
      <c r="E61" s="46">
        <v>280</v>
      </c>
      <c r="F61" s="46">
        <v>0</v>
      </c>
      <c r="G61" s="46">
        <v>0</v>
      </c>
      <c r="H61" s="46">
        <v>0</v>
      </c>
      <c r="I61" s="46">
        <v>179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332801</v>
      </c>
      <c r="O61" s="47">
        <f t="shared" si="7"/>
        <v>24.086342910906854</v>
      </c>
      <c r="P61" s="9"/>
    </row>
    <row r="62" spans="1:119" ht="15.75">
      <c r="A62" s="29" t="s">
        <v>48</v>
      </c>
      <c r="B62" s="30"/>
      <c r="C62" s="31"/>
      <c r="D62" s="32">
        <f t="shared" ref="D62:M62" si="14">SUM(D63:D63)</f>
        <v>0</v>
      </c>
      <c r="E62" s="32">
        <f t="shared" si="14"/>
        <v>405580</v>
      </c>
      <c r="F62" s="32">
        <f t="shared" si="14"/>
        <v>0</v>
      </c>
      <c r="G62" s="32">
        <f t="shared" si="14"/>
        <v>30000</v>
      </c>
      <c r="H62" s="32">
        <f t="shared" si="14"/>
        <v>0</v>
      </c>
      <c r="I62" s="32">
        <f t="shared" si="14"/>
        <v>0</v>
      </c>
      <c r="J62" s="32">
        <f t="shared" si="14"/>
        <v>0</v>
      </c>
      <c r="K62" s="32">
        <f t="shared" si="14"/>
        <v>0</v>
      </c>
      <c r="L62" s="32">
        <f t="shared" si="14"/>
        <v>0</v>
      </c>
      <c r="M62" s="32">
        <f t="shared" si="14"/>
        <v>0</v>
      </c>
      <c r="N62" s="32">
        <f>SUM(D62:M62)</f>
        <v>435580</v>
      </c>
      <c r="O62" s="45">
        <f t="shared" si="7"/>
        <v>31.524933053484837</v>
      </c>
      <c r="P62" s="9"/>
    </row>
    <row r="63" spans="1:119" ht="15.75" thickBot="1">
      <c r="A63" s="12"/>
      <c r="B63" s="25">
        <v>381</v>
      </c>
      <c r="C63" s="20" t="s">
        <v>69</v>
      </c>
      <c r="D63" s="46">
        <v>0</v>
      </c>
      <c r="E63" s="46">
        <v>405580</v>
      </c>
      <c r="F63" s="46">
        <v>0</v>
      </c>
      <c r="G63" s="46">
        <v>30000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435580</v>
      </c>
      <c r="O63" s="47">
        <f t="shared" si="7"/>
        <v>31.524933053484837</v>
      </c>
      <c r="P63" s="9"/>
    </row>
    <row r="64" spans="1:119" ht="16.5" thickBot="1">
      <c r="A64" s="14" t="s">
        <v>56</v>
      </c>
      <c r="B64" s="23"/>
      <c r="C64" s="22"/>
      <c r="D64" s="15">
        <f t="shared" ref="D64:M64" si="15">SUM(D5,D15,D26,D41,D49,D53,D62)</f>
        <v>12338858</v>
      </c>
      <c r="E64" s="15">
        <f t="shared" si="15"/>
        <v>1156356</v>
      </c>
      <c r="F64" s="15">
        <f t="shared" si="15"/>
        <v>-12565</v>
      </c>
      <c r="G64" s="15">
        <f t="shared" si="15"/>
        <v>985582</v>
      </c>
      <c r="H64" s="15">
        <f t="shared" si="15"/>
        <v>0</v>
      </c>
      <c r="I64" s="15">
        <f t="shared" si="15"/>
        <v>10203069</v>
      </c>
      <c r="J64" s="15">
        <f t="shared" si="15"/>
        <v>0</v>
      </c>
      <c r="K64" s="15">
        <f t="shared" si="15"/>
        <v>404507</v>
      </c>
      <c r="L64" s="15">
        <f t="shared" si="15"/>
        <v>0</v>
      </c>
      <c r="M64" s="15">
        <f t="shared" si="15"/>
        <v>0</v>
      </c>
      <c r="N64" s="15">
        <f>SUM(D64:M64)</f>
        <v>25075807</v>
      </c>
      <c r="O64" s="38">
        <f t="shared" si="7"/>
        <v>1814.8517767966998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40"/>
      <c r="B66" s="41"/>
      <c r="C66" s="41"/>
      <c r="D66" s="42"/>
      <c r="E66" s="42"/>
      <c r="F66" s="42"/>
      <c r="G66" s="42"/>
      <c r="H66" s="42"/>
      <c r="I66" s="42"/>
      <c r="J66" s="42"/>
      <c r="K66" s="42"/>
      <c r="L66" s="121" t="s">
        <v>76</v>
      </c>
      <c r="M66" s="121"/>
      <c r="N66" s="121"/>
      <c r="O66" s="43">
        <v>13817</v>
      </c>
    </row>
    <row r="67" spans="1:15">
      <c r="A67" s="122"/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100"/>
    </row>
    <row r="68" spans="1:15" ht="15.75" thickBot="1">
      <c r="A68" s="123" t="s">
        <v>86</v>
      </c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3"/>
    </row>
  </sheetData>
  <mergeCells count="10">
    <mergeCell ref="A68:O68"/>
    <mergeCell ref="A67:O67"/>
    <mergeCell ref="L66:N66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6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78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94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70</v>
      </c>
      <c r="B3" s="111"/>
      <c r="C3" s="112"/>
      <c r="D3" s="131" t="s">
        <v>42</v>
      </c>
      <c r="E3" s="132"/>
      <c r="F3" s="132"/>
      <c r="G3" s="132"/>
      <c r="H3" s="133"/>
      <c r="I3" s="131" t="s">
        <v>43</v>
      </c>
      <c r="J3" s="133"/>
      <c r="K3" s="131" t="s">
        <v>45</v>
      </c>
      <c r="L3" s="133"/>
      <c r="M3" s="36"/>
      <c r="N3" s="37"/>
      <c r="O3" s="134" t="s">
        <v>75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9</v>
      </c>
      <c r="N4" s="35" t="s">
        <v>44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7901384</v>
      </c>
      <c r="E5" s="27">
        <f t="shared" si="0"/>
        <v>534481</v>
      </c>
      <c r="F5" s="27">
        <f t="shared" si="0"/>
        <v>0</v>
      </c>
      <c r="G5" s="27">
        <f t="shared" si="0"/>
        <v>1010125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129380</v>
      </c>
      <c r="L5" s="27">
        <f t="shared" si="0"/>
        <v>0</v>
      </c>
      <c r="M5" s="27">
        <f t="shared" si="0"/>
        <v>0</v>
      </c>
      <c r="N5" s="28">
        <f>SUM(D5:M5)</f>
        <v>9575370</v>
      </c>
      <c r="O5" s="33">
        <f t="shared" ref="O5:O36" si="1">(N5/O$66)</f>
        <v>688.87553956834529</v>
      </c>
      <c r="P5" s="6"/>
    </row>
    <row r="6" spans="1:133">
      <c r="A6" s="12"/>
      <c r="B6" s="25">
        <v>311</v>
      </c>
      <c r="C6" s="20" t="s">
        <v>2</v>
      </c>
      <c r="D6" s="46">
        <v>5140284</v>
      </c>
      <c r="E6" s="46">
        <v>534481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5674765</v>
      </c>
      <c r="O6" s="47">
        <f t="shared" si="1"/>
        <v>408.25647482014386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0</v>
      </c>
      <c r="F7" s="46">
        <v>0</v>
      </c>
      <c r="G7" s="46">
        <v>174239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174239</v>
      </c>
      <c r="O7" s="47">
        <f t="shared" si="1"/>
        <v>12.535179856115107</v>
      </c>
      <c r="P7" s="9"/>
    </row>
    <row r="8" spans="1:133">
      <c r="A8" s="12"/>
      <c r="B8" s="25">
        <v>312.51</v>
      </c>
      <c r="C8" s="20" t="s">
        <v>77</v>
      </c>
      <c r="D8" s="46">
        <v>129380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129380</v>
      </c>
      <c r="L8" s="46">
        <v>0</v>
      </c>
      <c r="M8" s="46">
        <v>0</v>
      </c>
      <c r="N8" s="46">
        <f>SUM(D8:M8)</f>
        <v>258760</v>
      </c>
      <c r="O8" s="47">
        <f t="shared" si="1"/>
        <v>18.615827338129495</v>
      </c>
      <c r="P8" s="9"/>
    </row>
    <row r="9" spans="1:133">
      <c r="A9" s="12"/>
      <c r="B9" s="25">
        <v>312.60000000000002</v>
      </c>
      <c r="C9" s="20" t="s">
        <v>11</v>
      </c>
      <c r="D9" s="46">
        <v>0</v>
      </c>
      <c r="E9" s="46">
        <v>0</v>
      </c>
      <c r="F9" s="46">
        <v>0</v>
      </c>
      <c r="G9" s="46">
        <v>835886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835886</v>
      </c>
      <c r="O9" s="47">
        <f t="shared" si="1"/>
        <v>60.135683453237412</v>
      </c>
      <c r="P9" s="9"/>
    </row>
    <row r="10" spans="1:133">
      <c r="A10" s="12"/>
      <c r="B10" s="25">
        <v>314.10000000000002</v>
      </c>
      <c r="C10" s="20" t="s">
        <v>12</v>
      </c>
      <c r="D10" s="46">
        <v>1111598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1111598</v>
      </c>
      <c r="O10" s="47">
        <f t="shared" si="1"/>
        <v>79.971079136690648</v>
      </c>
      <c r="P10" s="9"/>
    </row>
    <row r="11" spans="1:133">
      <c r="A11" s="12"/>
      <c r="B11" s="25">
        <v>314.39999999999998</v>
      </c>
      <c r="C11" s="20" t="s">
        <v>13</v>
      </c>
      <c r="D11" s="46">
        <v>48876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48876</v>
      </c>
      <c r="O11" s="47">
        <f t="shared" si="1"/>
        <v>3.5162589928057555</v>
      </c>
      <c r="P11" s="9"/>
    </row>
    <row r="12" spans="1:133">
      <c r="A12" s="12"/>
      <c r="B12" s="25">
        <v>314.8</v>
      </c>
      <c r="C12" s="20" t="s">
        <v>14</v>
      </c>
      <c r="D12" s="46">
        <v>49129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49129</v>
      </c>
      <c r="O12" s="47">
        <f t="shared" si="1"/>
        <v>3.5344604316546762</v>
      </c>
      <c r="P12" s="9"/>
    </row>
    <row r="13" spans="1:133">
      <c r="A13" s="12"/>
      <c r="B13" s="25">
        <v>315</v>
      </c>
      <c r="C13" s="20" t="s">
        <v>15</v>
      </c>
      <c r="D13" s="46">
        <v>1272994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1272994</v>
      </c>
      <c r="O13" s="47">
        <f t="shared" si="1"/>
        <v>91.582302158273379</v>
      </c>
      <c r="P13" s="9"/>
    </row>
    <row r="14" spans="1:133">
      <c r="A14" s="12"/>
      <c r="B14" s="25">
        <v>316</v>
      </c>
      <c r="C14" s="20" t="s">
        <v>16</v>
      </c>
      <c r="D14" s="46">
        <v>149123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149123</v>
      </c>
      <c r="O14" s="47">
        <f t="shared" si="1"/>
        <v>10.728273381294963</v>
      </c>
      <c r="P14" s="9"/>
    </row>
    <row r="15" spans="1:133" ht="15.75">
      <c r="A15" s="29" t="s">
        <v>95</v>
      </c>
      <c r="B15" s="30"/>
      <c r="C15" s="31"/>
      <c r="D15" s="32">
        <f t="shared" ref="D15:M15" si="3">SUM(D16:D20)</f>
        <v>1566867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1" si="4">SUM(D15:M15)</f>
        <v>1566867</v>
      </c>
      <c r="O15" s="45">
        <f t="shared" si="1"/>
        <v>112.72424460431655</v>
      </c>
      <c r="P15" s="10"/>
    </row>
    <row r="16" spans="1:133">
      <c r="A16" s="12"/>
      <c r="B16" s="25">
        <v>322</v>
      </c>
      <c r="C16" s="20" t="s">
        <v>0</v>
      </c>
      <c r="D16" s="46">
        <v>109619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109619</v>
      </c>
      <c r="O16" s="47">
        <f t="shared" si="1"/>
        <v>7.8862589928057556</v>
      </c>
      <c r="P16" s="9"/>
    </row>
    <row r="17" spans="1:16">
      <c r="A17" s="12"/>
      <c r="B17" s="25">
        <v>323.10000000000002</v>
      </c>
      <c r="C17" s="20" t="s">
        <v>18</v>
      </c>
      <c r="D17" s="46">
        <v>1389900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1389900</v>
      </c>
      <c r="O17" s="47">
        <f t="shared" si="1"/>
        <v>99.992805755395679</v>
      </c>
      <c r="P17" s="9"/>
    </row>
    <row r="18" spans="1:16">
      <c r="A18" s="12"/>
      <c r="B18" s="25">
        <v>323.39999999999998</v>
      </c>
      <c r="C18" s="20" t="s">
        <v>19</v>
      </c>
      <c r="D18" s="46">
        <v>59324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59324</v>
      </c>
      <c r="O18" s="47">
        <f t="shared" si="1"/>
        <v>4.2679136690647486</v>
      </c>
      <c r="P18" s="9"/>
    </row>
    <row r="19" spans="1:16">
      <c r="A19" s="12"/>
      <c r="B19" s="25">
        <v>323.5</v>
      </c>
      <c r="C19" s="20" t="s">
        <v>96</v>
      </c>
      <c r="D19" s="46">
        <v>1069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1069</v>
      </c>
      <c r="O19" s="47">
        <f t="shared" si="1"/>
        <v>7.6906474820143886E-2</v>
      </c>
      <c r="P19" s="9"/>
    </row>
    <row r="20" spans="1:16">
      <c r="A20" s="12"/>
      <c r="B20" s="25">
        <v>329</v>
      </c>
      <c r="C20" s="20" t="s">
        <v>97</v>
      </c>
      <c r="D20" s="46">
        <v>6955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6955</v>
      </c>
      <c r="O20" s="47">
        <f t="shared" si="1"/>
        <v>0.5003597122302158</v>
      </c>
      <c r="P20" s="9"/>
    </row>
    <row r="21" spans="1:16" ht="15.75">
      <c r="A21" s="29" t="s">
        <v>28</v>
      </c>
      <c r="B21" s="30"/>
      <c r="C21" s="31"/>
      <c r="D21" s="32">
        <f t="shared" ref="D21:M21" si="5">SUM(D22:D37)</f>
        <v>1781564</v>
      </c>
      <c r="E21" s="32">
        <f t="shared" si="5"/>
        <v>480035</v>
      </c>
      <c r="F21" s="32">
        <f t="shared" si="5"/>
        <v>168032</v>
      </c>
      <c r="G21" s="32">
        <f t="shared" si="5"/>
        <v>200000</v>
      </c>
      <c r="H21" s="32">
        <f t="shared" si="5"/>
        <v>0</v>
      </c>
      <c r="I21" s="32">
        <f t="shared" si="5"/>
        <v>72282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2701913</v>
      </c>
      <c r="O21" s="45">
        <f t="shared" si="1"/>
        <v>194.38223021582735</v>
      </c>
      <c r="P21" s="10"/>
    </row>
    <row r="22" spans="1:16">
      <c r="A22" s="12"/>
      <c r="B22" s="25">
        <v>331.2</v>
      </c>
      <c r="C22" s="20" t="s">
        <v>27</v>
      </c>
      <c r="D22" s="46">
        <v>6769</v>
      </c>
      <c r="E22" s="46">
        <v>35587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34" si="6">SUM(D22:M22)</f>
        <v>42356</v>
      </c>
      <c r="O22" s="47">
        <f t="shared" si="1"/>
        <v>3.0471942446043165</v>
      </c>
      <c r="P22" s="9"/>
    </row>
    <row r="23" spans="1:16">
      <c r="A23" s="12"/>
      <c r="B23" s="25">
        <v>331.39</v>
      </c>
      <c r="C23" s="20" t="s">
        <v>81</v>
      </c>
      <c r="D23" s="46">
        <v>0</v>
      </c>
      <c r="E23" s="46">
        <v>11550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11550</v>
      </c>
      <c r="O23" s="47">
        <f t="shared" si="1"/>
        <v>0.8309352517985612</v>
      </c>
      <c r="P23" s="9"/>
    </row>
    <row r="24" spans="1:16">
      <c r="A24" s="12"/>
      <c r="B24" s="25">
        <v>331.5</v>
      </c>
      <c r="C24" s="20" t="s">
        <v>91</v>
      </c>
      <c r="D24" s="46">
        <v>0</v>
      </c>
      <c r="E24" s="46">
        <v>200000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200000</v>
      </c>
      <c r="O24" s="47">
        <f t="shared" si="1"/>
        <v>14.388489208633093</v>
      </c>
      <c r="P24" s="9"/>
    </row>
    <row r="25" spans="1:16">
      <c r="A25" s="12"/>
      <c r="B25" s="25">
        <v>331.7</v>
      </c>
      <c r="C25" s="20" t="s">
        <v>98</v>
      </c>
      <c r="D25" s="46">
        <v>0</v>
      </c>
      <c r="E25" s="46">
        <v>94834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94834</v>
      </c>
      <c r="O25" s="47">
        <f t="shared" si="1"/>
        <v>6.8225899280575542</v>
      </c>
      <c r="P25" s="9"/>
    </row>
    <row r="26" spans="1:16">
      <c r="A26" s="12"/>
      <c r="B26" s="25">
        <v>334.39</v>
      </c>
      <c r="C26" s="20" t="s">
        <v>31</v>
      </c>
      <c r="D26" s="46">
        <v>0</v>
      </c>
      <c r="E26" s="46">
        <v>138064</v>
      </c>
      <c r="F26" s="46">
        <v>0</v>
      </c>
      <c r="G26" s="46">
        <v>0</v>
      </c>
      <c r="H26" s="46">
        <v>0</v>
      </c>
      <c r="I26" s="46">
        <v>23982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162046</v>
      </c>
      <c r="O26" s="47">
        <f t="shared" si="1"/>
        <v>11.65798561151079</v>
      </c>
      <c r="P26" s="9"/>
    </row>
    <row r="27" spans="1:16">
      <c r="A27" s="12"/>
      <c r="B27" s="25">
        <v>334.5</v>
      </c>
      <c r="C27" s="20" t="s">
        <v>92</v>
      </c>
      <c r="D27" s="46">
        <v>0</v>
      </c>
      <c r="E27" s="46">
        <v>0</v>
      </c>
      <c r="F27" s="46">
        <v>0</v>
      </c>
      <c r="G27" s="46">
        <v>200000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200000</v>
      </c>
      <c r="O27" s="47">
        <f t="shared" si="1"/>
        <v>14.388489208633093</v>
      </c>
      <c r="P27" s="9"/>
    </row>
    <row r="28" spans="1:16">
      <c r="A28" s="12"/>
      <c r="B28" s="25">
        <v>334.7</v>
      </c>
      <c r="C28" s="20" t="s">
        <v>32</v>
      </c>
      <c r="D28" s="46">
        <v>150000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150000</v>
      </c>
      <c r="O28" s="47">
        <f t="shared" si="1"/>
        <v>10.791366906474821</v>
      </c>
      <c r="P28" s="9"/>
    </row>
    <row r="29" spans="1:16">
      <c r="A29" s="12"/>
      <c r="B29" s="25">
        <v>335.12</v>
      </c>
      <c r="C29" s="20" t="s">
        <v>33</v>
      </c>
      <c r="D29" s="46">
        <v>329744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329744</v>
      </c>
      <c r="O29" s="47">
        <f t="shared" si="1"/>
        <v>23.722589928057555</v>
      </c>
      <c r="P29" s="9"/>
    </row>
    <row r="30" spans="1:16">
      <c r="A30" s="12"/>
      <c r="B30" s="25">
        <v>335.14</v>
      </c>
      <c r="C30" s="20" t="s">
        <v>34</v>
      </c>
      <c r="D30" s="46">
        <v>219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219</v>
      </c>
      <c r="O30" s="47">
        <f t="shared" si="1"/>
        <v>1.5755395683453237E-2</v>
      </c>
      <c r="P30" s="9"/>
    </row>
    <row r="31" spans="1:16">
      <c r="A31" s="12"/>
      <c r="B31" s="25">
        <v>335.15</v>
      </c>
      <c r="C31" s="20" t="s">
        <v>35</v>
      </c>
      <c r="D31" s="46">
        <v>17067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17067</v>
      </c>
      <c r="O31" s="47">
        <f t="shared" si="1"/>
        <v>1.2278417266187049</v>
      </c>
      <c r="P31" s="9"/>
    </row>
    <row r="32" spans="1:16">
      <c r="A32" s="12"/>
      <c r="B32" s="25">
        <v>335.18</v>
      </c>
      <c r="C32" s="20" t="s">
        <v>36</v>
      </c>
      <c r="D32" s="46">
        <v>564343</v>
      </c>
      <c r="E32" s="46">
        <v>0</v>
      </c>
      <c r="F32" s="46">
        <v>168032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732375</v>
      </c>
      <c r="O32" s="47">
        <f t="shared" si="1"/>
        <v>52.688848920863308</v>
      </c>
      <c r="P32" s="9"/>
    </row>
    <row r="33" spans="1:16">
      <c r="A33" s="12"/>
      <c r="B33" s="25">
        <v>335.21</v>
      </c>
      <c r="C33" s="20" t="s">
        <v>37</v>
      </c>
      <c r="D33" s="46">
        <v>6252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6252</v>
      </c>
      <c r="O33" s="47">
        <f t="shared" si="1"/>
        <v>0.44978417266187048</v>
      </c>
      <c r="P33" s="9"/>
    </row>
    <row r="34" spans="1:16">
      <c r="A34" s="12"/>
      <c r="B34" s="25">
        <v>335.49</v>
      </c>
      <c r="C34" s="20" t="s">
        <v>38</v>
      </c>
      <c r="D34" s="46">
        <v>53181</v>
      </c>
      <c r="E34" s="46">
        <v>0</v>
      </c>
      <c r="F34" s="46">
        <v>0</v>
      </c>
      <c r="G34" s="46">
        <v>0</v>
      </c>
      <c r="H34" s="46">
        <v>0</v>
      </c>
      <c r="I34" s="46">
        <v>10231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63412</v>
      </c>
      <c r="O34" s="47">
        <f t="shared" si="1"/>
        <v>4.5620143884892084</v>
      </c>
      <c r="P34" s="9"/>
    </row>
    <row r="35" spans="1:16">
      <c r="A35" s="12"/>
      <c r="B35" s="25">
        <v>337.3</v>
      </c>
      <c r="C35" s="20" t="s">
        <v>39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38069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38069</v>
      </c>
      <c r="O35" s="47">
        <f t="shared" si="1"/>
        <v>2.738776978417266</v>
      </c>
      <c r="P35" s="9"/>
    </row>
    <row r="36" spans="1:16">
      <c r="A36" s="12"/>
      <c r="B36" s="25">
        <v>338</v>
      </c>
      <c r="C36" s="20" t="s">
        <v>40</v>
      </c>
      <c r="D36" s="46">
        <v>594286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594286</v>
      </c>
      <c r="O36" s="47">
        <f t="shared" si="1"/>
        <v>42.75438848920863</v>
      </c>
      <c r="P36" s="9"/>
    </row>
    <row r="37" spans="1:16">
      <c r="A37" s="12"/>
      <c r="B37" s="25">
        <v>339</v>
      </c>
      <c r="C37" s="20" t="s">
        <v>41</v>
      </c>
      <c r="D37" s="46">
        <v>59703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59703</v>
      </c>
      <c r="O37" s="47">
        <f t="shared" ref="O37:O64" si="7">(N37/O$66)</f>
        <v>4.2951798561151078</v>
      </c>
      <c r="P37" s="9"/>
    </row>
    <row r="38" spans="1:16" ht="15.75">
      <c r="A38" s="29" t="s">
        <v>46</v>
      </c>
      <c r="B38" s="30"/>
      <c r="C38" s="31"/>
      <c r="D38" s="32">
        <f t="shared" ref="D38:M38" si="8">SUM(D39:D46)</f>
        <v>253494</v>
      </c>
      <c r="E38" s="32">
        <f t="shared" si="8"/>
        <v>0</v>
      </c>
      <c r="F38" s="32">
        <f t="shared" si="8"/>
        <v>0</v>
      </c>
      <c r="G38" s="32">
        <f t="shared" si="8"/>
        <v>1015</v>
      </c>
      <c r="H38" s="32">
        <f t="shared" si="8"/>
        <v>0</v>
      </c>
      <c r="I38" s="32">
        <f t="shared" si="8"/>
        <v>8946217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>SUM(D38:M38)</f>
        <v>9200726</v>
      </c>
      <c r="O38" s="45">
        <f t="shared" si="7"/>
        <v>661.92273381294967</v>
      </c>
      <c r="P38" s="10"/>
    </row>
    <row r="39" spans="1:16">
      <c r="A39" s="12"/>
      <c r="B39" s="25">
        <v>341.9</v>
      </c>
      <c r="C39" s="20" t="s">
        <v>49</v>
      </c>
      <c r="D39" s="46">
        <v>19592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9" si="9">SUM(D39:M39)</f>
        <v>19592</v>
      </c>
      <c r="O39" s="47">
        <f t="shared" si="7"/>
        <v>1.409496402877698</v>
      </c>
      <c r="P39" s="9"/>
    </row>
    <row r="40" spans="1:16">
      <c r="A40" s="12"/>
      <c r="B40" s="25">
        <v>342.2</v>
      </c>
      <c r="C40" s="20" t="s">
        <v>50</v>
      </c>
      <c r="D40" s="46">
        <v>20951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20951</v>
      </c>
      <c r="O40" s="47">
        <f t="shared" si="7"/>
        <v>1.5072661870503596</v>
      </c>
      <c r="P40" s="9"/>
    </row>
    <row r="41" spans="1:16">
      <c r="A41" s="12"/>
      <c r="B41" s="25">
        <v>342.5</v>
      </c>
      <c r="C41" s="20" t="s">
        <v>51</v>
      </c>
      <c r="D41" s="46">
        <v>4995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4995</v>
      </c>
      <c r="O41" s="47">
        <f t="shared" si="7"/>
        <v>0.35935251798561152</v>
      </c>
      <c r="P41" s="9"/>
    </row>
    <row r="42" spans="1:16">
      <c r="A42" s="12"/>
      <c r="B42" s="25">
        <v>343.3</v>
      </c>
      <c r="C42" s="20" t="s">
        <v>99</v>
      </c>
      <c r="D42" s="46">
        <v>2023</v>
      </c>
      <c r="E42" s="46">
        <v>0</v>
      </c>
      <c r="F42" s="46">
        <v>0</v>
      </c>
      <c r="G42" s="46">
        <v>0</v>
      </c>
      <c r="H42" s="46">
        <v>0</v>
      </c>
      <c r="I42" s="46">
        <v>3768885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3770908</v>
      </c>
      <c r="O42" s="47">
        <f t="shared" si="7"/>
        <v>271.288345323741</v>
      </c>
      <c r="P42" s="9"/>
    </row>
    <row r="43" spans="1:16">
      <c r="A43" s="12"/>
      <c r="B43" s="25">
        <v>343.4</v>
      </c>
      <c r="C43" s="20" t="s">
        <v>52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2082820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2082820</v>
      </c>
      <c r="O43" s="47">
        <f t="shared" si="7"/>
        <v>149.84316546762591</v>
      </c>
      <c r="P43" s="9"/>
    </row>
    <row r="44" spans="1:16">
      <c r="A44" s="12"/>
      <c r="B44" s="25">
        <v>343.5</v>
      </c>
      <c r="C44" s="20" t="s">
        <v>100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2711432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2711432</v>
      </c>
      <c r="O44" s="47">
        <f t="shared" si="7"/>
        <v>195.06705035971223</v>
      </c>
      <c r="P44" s="9"/>
    </row>
    <row r="45" spans="1:16">
      <c r="A45" s="12"/>
      <c r="B45" s="25">
        <v>343.9</v>
      </c>
      <c r="C45" s="20" t="s">
        <v>54</v>
      </c>
      <c r="D45" s="46">
        <v>52540</v>
      </c>
      <c r="E45" s="46">
        <v>0</v>
      </c>
      <c r="F45" s="46">
        <v>0</v>
      </c>
      <c r="G45" s="46">
        <v>1015</v>
      </c>
      <c r="H45" s="46">
        <v>0</v>
      </c>
      <c r="I45" s="46">
        <v>383080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436635</v>
      </c>
      <c r="O45" s="47">
        <f t="shared" si="7"/>
        <v>31.412589928057553</v>
      </c>
      <c r="P45" s="9"/>
    </row>
    <row r="46" spans="1:16">
      <c r="A46" s="12"/>
      <c r="B46" s="25">
        <v>347.2</v>
      </c>
      <c r="C46" s="20" t="s">
        <v>55</v>
      </c>
      <c r="D46" s="46">
        <v>153393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153393</v>
      </c>
      <c r="O46" s="47">
        <f t="shared" si="7"/>
        <v>11.035467625899281</v>
      </c>
      <c r="P46" s="9"/>
    </row>
    <row r="47" spans="1:16" ht="15.75">
      <c r="A47" s="29" t="s">
        <v>47</v>
      </c>
      <c r="B47" s="30"/>
      <c r="C47" s="31"/>
      <c r="D47" s="32">
        <f t="shared" ref="D47:M47" si="10">SUM(D48:D50)</f>
        <v>203212</v>
      </c>
      <c r="E47" s="32">
        <f t="shared" si="10"/>
        <v>0</v>
      </c>
      <c r="F47" s="32">
        <f t="shared" si="10"/>
        <v>0</v>
      </c>
      <c r="G47" s="32">
        <f t="shared" si="10"/>
        <v>0</v>
      </c>
      <c r="H47" s="32">
        <f t="shared" si="10"/>
        <v>0</v>
      </c>
      <c r="I47" s="32">
        <f t="shared" si="10"/>
        <v>0</v>
      </c>
      <c r="J47" s="32">
        <f t="shared" si="10"/>
        <v>0</v>
      </c>
      <c r="K47" s="32">
        <f t="shared" si="10"/>
        <v>0</v>
      </c>
      <c r="L47" s="32">
        <f t="shared" si="10"/>
        <v>0</v>
      </c>
      <c r="M47" s="32">
        <f t="shared" si="10"/>
        <v>0</v>
      </c>
      <c r="N47" s="32">
        <f t="shared" si="9"/>
        <v>203212</v>
      </c>
      <c r="O47" s="45">
        <f t="shared" si="7"/>
        <v>14.61956834532374</v>
      </c>
      <c r="P47" s="10"/>
    </row>
    <row r="48" spans="1:16">
      <c r="A48" s="13"/>
      <c r="B48" s="39">
        <v>351.5</v>
      </c>
      <c r="C48" s="21" t="s">
        <v>58</v>
      </c>
      <c r="D48" s="46">
        <v>152551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152551</v>
      </c>
      <c r="O48" s="47">
        <f t="shared" si="7"/>
        <v>10.974892086330936</v>
      </c>
      <c r="P48" s="9"/>
    </row>
    <row r="49" spans="1:119">
      <c r="A49" s="13"/>
      <c r="B49" s="39">
        <v>352</v>
      </c>
      <c r="C49" s="21" t="s">
        <v>59</v>
      </c>
      <c r="D49" s="46">
        <v>5079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5079</v>
      </c>
      <c r="O49" s="47">
        <f t="shared" si="7"/>
        <v>0.36539568345323742</v>
      </c>
      <c r="P49" s="9"/>
    </row>
    <row r="50" spans="1:119">
      <c r="A50" s="13"/>
      <c r="B50" s="39">
        <v>354</v>
      </c>
      <c r="C50" s="21" t="s">
        <v>60</v>
      </c>
      <c r="D50" s="46">
        <v>45582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45582</v>
      </c>
      <c r="O50" s="47">
        <f t="shared" si="7"/>
        <v>3.2792805755395684</v>
      </c>
      <c r="P50" s="9"/>
    </row>
    <row r="51" spans="1:119" ht="15.75">
      <c r="A51" s="29" t="s">
        <v>3</v>
      </c>
      <c r="B51" s="30"/>
      <c r="C51" s="31"/>
      <c r="D51" s="32">
        <f t="shared" ref="D51:M51" si="11">SUM(D52:D61)</f>
        <v>580636</v>
      </c>
      <c r="E51" s="32">
        <f t="shared" si="11"/>
        <v>519017</v>
      </c>
      <c r="F51" s="32">
        <f t="shared" si="11"/>
        <v>18007</v>
      </c>
      <c r="G51" s="32">
        <f t="shared" si="11"/>
        <v>53947</v>
      </c>
      <c r="H51" s="32">
        <f t="shared" si="11"/>
        <v>0</v>
      </c>
      <c r="I51" s="32">
        <f t="shared" si="11"/>
        <v>389668</v>
      </c>
      <c r="J51" s="32">
        <f t="shared" si="11"/>
        <v>0</v>
      </c>
      <c r="K51" s="32">
        <f t="shared" si="11"/>
        <v>27994</v>
      </c>
      <c r="L51" s="32">
        <f t="shared" si="11"/>
        <v>0</v>
      </c>
      <c r="M51" s="32">
        <f t="shared" si="11"/>
        <v>0</v>
      </c>
      <c r="N51" s="32">
        <f>SUM(D51:M51)</f>
        <v>1589269</v>
      </c>
      <c r="O51" s="45">
        <f t="shared" si="7"/>
        <v>114.33589928057555</v>
      </c>
      <c r="P51" s="10"/>
    </row>
    <row r="52" spans="1:119">
      <c r="A52" s="12"/>
      <c r="B52" s="25">
        <v>361.1</v>
      </c>
      <c r="C52" s="20" t="s">
        <v>61</v>
      </c>
      <c r="D52" s="46">
        <v>101776</v>
      </c>
      <c r="E52" s="46">
        <v>25124</v>
      </c>
      <c r="F52" s="46">
        <v>18007</v>
      </c>
      <c r="G52" s="46">
        <v>7445</v>
      </c>
      <c r="H52" s="46">
        <v>0</v>
      </c>
      <c r="I52" s="46">
        <v>141131</v>
      </c>
      <c r="J52" s="46">
        <v>0</v>
      </c>
      <c r="K52" s="46">
        <v>-169177</v>
      </c>
      <c r="L52" s="46">
        <v>0</v>
      </c>
      <c r="M52" s="46">
        <v>0</v>
      </c>
      <c r="N52" s="46">
        <f>SUM(D52:M52)</f>
        <v>124306</v>
      </c>
      <c r="O52" s="47">
        <f t="shared" si="7"/>
        <v>8.9428776978417268</v>
      </c>
      <c r="P52" s="9"/>
    </row>
    <row r="53" spans="1:119">
      <c r="A53" s="12"/>
      <c r="B53" s="25">
        <v>362</v>
      </c>
      <c r="C53" s="20" t="s">
        <v>63</v>
      </c>
      <c r="D53" s="46">
        <v>44444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ref="N53:N61" si="12">SUM(D53:M53)</f>
        <v>44444</v>
      </c>
      <c r="O53" s="47">
        <f t="shared" si="7"/>
        <v>3.1974100719424459</v>
      </c>
      <c r="P53" s="9"/>
    </row>
    <row r="54" spans="1:119">
      <c r="A54" s="12"/>
      <c r="B54" s="25">
        <v>363.11</v>
      </c>
      <c r="C54" s="20" t="s">
        <v>25</v>
      </c>
      <c r="D54" s="46">
        <v>0</v>
      </c>
      <c r="E54" s="46">
        <v>1967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1967</v>
      </c>
      <c r="O54" s="47">
        <f t="shared" si="7"/>
        <v>0.14151079136690647</v>
      </c>
      <c r="P54" s="9"/>
    </row>
    <row r="55" spans="1:119">
      <c r="A55" s="12"/>
      <c r="B55" s="25">
        <v>363.22</v>
      </c>
      <c r="C55" s="20" t="s">
        <v>101</v>
      </c>
      <c r="D55" s="46">
        <v>0</v>
      </c>
      <c r="E55" s="46">
        <v>14794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14794</v>
      </c>
      <c r="O55" s="47">
        <f t="shared" si="7"/>
        <v>1.0643165467625899</v>
      </c>
      <c r="P55" s="9"/>
    </row>
    <row r="56" spans="1:119">
      <c r="A56" s="12"/>
      <c r="B56" s="25">
        <v>363.23</v>
      </c>
      <c r="C56" s="20" t="s">
        <v>102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184721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184721</v>
      </c>
      <c r="O56" s="47">
        <f t="shared" si="7"/>
        <v>13.289280575539568</v>
      </c>
      <c r="P56" s="9"/>
    </row>
    <row r="57" spans="1:119">
      <c r="A57" s="12"/>
      <c r="B57" s="25">
        <v>363.24</v>
      </c>
      <c r="C57" s="20" t="s">
        <v>103</v>
      </c>
      <c r="D57" s="46">
        <v>0</v>
      </c>
      <c r="E57" s="46">
        <v>172186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172186</v>
      </c>
      <c r="O57" s="47">
        <f t="shared" si="7"/>
        <v>12.387482014388489</v>
      </c>
      <c r="P57" s="9"/>
    </row>
    <row r="58" spans="1:119">
      <c r="A58" s="12"/>
      <c r="B58" s="25">
        <v>364</v>
      </c>
      <c r="C58" s="20" t="s">
        <v>64</v>
      </c>
      <c r="D58" s="46">
        <v>23665</v>
      </c>
      <c r="E58" s="46">
        <v>0</v>
      </c>
      <c r="F58" s="46">
        <v>0</v>
      </c>
      <c r="G58" s="46">
        <v>0</v>
      </c>
      <c r="H58" s="46">
        <v>0</v>
      </c>
      <c r="I58" s="46">
        <v>5126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28791</v>
      </c>
      <c r="O58" s="47">
        <f t="shared" si="7"/>
        <v>2.0712949640287768</v>
      </c>
      <c r="P58" s="9"/>
    </row>
    <row r="59" spans="1:119">
      <c r="A59" s="12"/>
      <c r="B59" s="25">
        <v>366</v>
      </c>
      <c r="C59" s="20" t="s">
        <v>66</v>
      </c>
      <c r="D59" s="46">
        <v>113708</v>
      </c>
      <c r="E59" s="46">
        <v>304300</v>
      </c>
      <c r="F59" s="46">
        <v>0</v>
      </c>
      <c r="G59" s="46">
        <v>46502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464510</v>
      </c>
      <c r="O59" s="47">
        <f t="shared" si="7"/>
        <v>33.417985611510794</v>
      </c>
      <c r="P59" s="9"/>
    </row>
    <row r="60" spans="1:119">
      <c r="A60" s="12"/>
      <c r="B60" s="25">
        <v>368</v>
      </c>
      <c r="C60" s="20" t="s">
        <v>67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197171</v>
      </c>
      <c r="L60" s="46">
        <v>0</v>
      </c>
      <c r="M60" s="46">
        <v>0</v>
      </c>
      <c r="N60" s="46">
        <f t="shared" si="12"/>
        <v>197171</v>
      </c>
      <c r="O60" s="47">
        <f t="shared" si="7"/>
        <v>14.184964028776978</v>
      </c>
      <c r="P60" s="9"/>
    </row>
    <row r="61" spans="1:119">
      <c r="A61" s="12"/>
      <c r="B61" s="25">
        <v>369.9</v>
      </c>
      <c r="C61" s="20" t="s">
        <v>68</v>
      </c>
      <c r="D61" s="46">
        <v>297043</v>
      </c>
      <c r="E61" s="46">
        <v>646</v>
      </c>
      <c r="F61" s="46">
        <v>0</v>
      </c>
      <c r="G61" s="46">
        <v>0</v>
      </c>
      <c r="H61" s="46">
        <v>0</v>
      </c>
      <c r="I61" s="46">
        <v>58690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356379</v>
      </c>
      <c r="O61" s="47">
        <f t="shared" si="7"/>
        <v>25.638776978417265</v>
      </c>
      <c r="P61" s="9"/>
    </row>
    <row r="62" spans="1:119" ht="15.75">
      <c r="A62" s="29" t="s">
        <v>48</v>
      </c>
      <c r="B62" s="30"/>
      <c r="C62" s="31"/>
      <c r="D62" s="32">
        <f t="shared" ref="D62:M62" si="13">SUM(D63:D63)</f>
        <v>0</v>
      </c>
      <c r="E62" s="32">
        <f t="shared" si="13"/>
        <v>310000</v>
      </c>
      <c r="F62" s="32">
        <f t="shared" si="13"/>
        <v>0</v>
      </c>
      <c r="G62" s="32">
        <f t="shared" si="13"/>
        <v>30000</v>
      </c>
      <c r="H62" s="32">
        <f t="shared" si="13"/>
        <v>0</v>
      </c>
      <c r="I62" s="32">
        <f t="shared" si="13"/>
        <v>0</v>
      </c>
      <c r="J62" s="32">
        <f t="shared" si="13"/>
        <v>0</v>
      </c>
      <c r="K62" s="32">
        <f t="shared" si="13"/>
        <v>0</v>
      </c>
      <c r="L62" s="32">
        <f t="shared" si="13"/>
        <v>0</v>
      </c>
      <c r="M62" s="32">
        <f t="shared" si="13"/>
        <v>0</v>
      </c>
      <c r="N62" s="32">
        <f>SUM(D62:M62)</f>
        <v>340000</v>
      </c>
      <c r="O62" s="45">
        <f t="shared" si="7"/>
        <v>24.46043165467626</v>
      </c>
      <c r="P62" s="9"/>
    </row>
    <row r="63" spans="1:119" ht="15.75" thickBot="1">
      <c r="A63" s="12"/>
      <c r="B63" s="25">
        <v>381</v>
      </c>
      <c r="C63" s="20" t="s">
        <v>69</v>
      </c>
      <c r="D63" s="46">
        <v>0</v>
      </c>
      <c r="E63" s="46">
        <v>310000</v>
      </c>
      <c r="F63" s="46">
        <v>0</v>
      </c>
      <c r="G63" s="46">
        <v>30000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340000</v>
      </c>
      <c r="O63" s="47">
        <f t="shared" si="7"/>
        <v>24.46043165467626</v>
      </c>
      <c r="P63" s="9"/>
    </row>
    <row r="64" spans="1:119" ht="16.5" thickBot="1">
      <c r="A64" s="14" t="s">
        <v>56</v>
      </c>
      <c r="B64" s="23"/>
      <c r="C64" s="22"/>
      <c r="D64" s="15">
        <f t="shared" ref="D64:M64" si="14">SUM(D5,D15,D21,D38,D47,D51,D62)</f>
        <v>12287157</v>
      </c>
      <c r="E64" s="15">
        <f t="shared" si="14"/>
        <v>1843533</v>
      </c>
      <c r="F64" s="15">
        <f t="shared" si="14"/>
        <v>186039</v>
      </c>
      <c r="G64" s="15">
        <f t="shared" si="14"/>
        <v>1295087</v>
      </c>
      <c r="H64" s="15">
        <f t="shared" si="14"/>
        <v>0</v>
      </c>
      <c r="I64" s="15">
        <f t="shared" si="14"/>
        <v>9408167</v>
      </c>
      <c r="J64" s="15">
        <f t="shared" si="14"/>
        <v>0</v>
      </c>
      <c r="K64" s="15">
        <f t="shared" si="14"/>
        <v>157374</v>
      </c>
      <c r="L64" s="15">
        <f t="shared" si="14"/>
        <v>0</v>
      </c>
      <c r="M64" s="15">
        <f t="shared" si="14"/>
        <v>0</v>
      </c>
      <c r="N64" s="15">
        <f>SUM(D64:M64)</f>
        <v>25177357</v>
      </c>
      <c r="O64" s="38">
        <f t="shared" si="7"/>
        <v>1811.3206474820145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40"/>
      <c r="B66" s="41"/>
      <c r="C66" s="41"/>
      <c r="D66" s="42"/>
      <c r="E66" s="42"/>
      <c r="F66" s="42"/>
      <c r="G66" s="42"/>
      <c r="H66" s="42"/>
      <c r="I66" s="42"/>
      <c r="J66" s="42"/>
      <c r="K66" s="42"/>
      <c r="L66" s="121" t="s">
        <v>104</v>
      </c>
      <c r="M66" s="121"/>
      <c r="N66" s="121"/>
      <c r="O66" s="43">
        <v>13900</v>
      </c>
    </row>
    <row r="67" spans="1:15">
      <c r="A67" s="122"/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100"/>
    </row>
    <row r="68" spans="1:15" ht="15.75" customHeight="1" thickBot="1">
      <c r="A68" s="123" t="s">
        <v>86</v>
      </c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3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7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4" t="s">
        <v>78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6"/>
      <c r="Q1" s="7"/>
      <c r="R1"/>
    </row>
    <row r="2" spans="1:134" ht="24" thickBot="1">
      <c r="A2" s="127" t="s">
        <v>166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9"/>
      <c r="Q2" s="7"/>
      <c r="R2"/>
    </row>
    <row r="3" spans="1:134" ht="18" customHeight="1">
      <c r="A3" s="130" t="s">
        <v>70</v>
      </c>
      <c r="B3" s="111"/>
      <c r="C3" s="112"/>
      <c r="D3" s="131" t="s">
        <v>42</v>
      </c>
      <c r="E3" s="132"/>
      <c r="F3" s="132"/>
      <c r="G3" s="132"/>
      <c r="H3" s="133"/>
      <c r="I3" s="131" t="s">
        <v>43</v>
      </c>
      <c r="J3" s="133"/>
      <c r="K3" s="131" t="s">
        <v>45</v>
      </c>
      <c r="L3" s="132"/>
      <c r="M3" s="133"/>
      <c r="N3" s="36"/>
      <c r="O3" s="37"/>
      <c r="P3" s="134" t="s">
        <v>147</v>
      </c>
      <c r="Q3" s="11"/>
      <c r="R3"/>
    </row>
    <row r="4" spans="1:134" ht="32.25" customHeight="1" thickBot="1">
      <c r="A4" s="113"/>
      <c r="B4" s="114"/>
      <c r="C4" s="115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148</v>
      </c>
      <c r="N4" s="35" t="s">
        <v>9</v>
      </c>
      <c r="O4" s="35" t="s">
        <v>149</v>
      </c>
      <c r="P4" s="120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150</v>
      </c>
      <c r="B5" s="26"/>
      <c r="C5" s="26"/>
      <c r="D5" s="27">
        <f t="shared" ref="D5:N5" si="0">SUM(D6:D14)</f>
        <v>8654851</v>
      </c>
      <c r="E5" s="27">
        <f t="shared" si="0"/>
        <v>324557</v>
      </c>
      <c r="F5" s="27">
        <f t="shared" si="0"/>
        <v>169457.35</v>
      </c>
      <c r="G5" s="27">
        <f t="shared" si="0"/>
        <v>2249244.67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79645.08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11477755.1</v>
      </c>
      <c r="P5" s="33">
        <f t="shared" ref="P5:P36" si="1">(O5/P$71)</f>
        <v>769.08034709193248</v>
      </c>
      <c r="Q5" s="6"/>
    </row>
    <row r="6" spans="1:134">
      <c r="A6" s="12"/>
      <c r="B6" s="25">
        <v>311</v>
      </c>
      <c r="C6" s="20" t="s">
        <v>2</v>
      </c>
      <c r="D6" s="46">
        <v>6197759</v>
      </c>
      <c r="E6" s="46">
        <v>324557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6522316</v>
      </c>
      <c r="P6" s="47">
        <f t="shared" si="1"/>
        <v>437.03537925489144</v>
      </c>
      <c r="Q6" s="9"/>
    </row>
    <row r="7" spans="1:134">
      <c r="A7" s="12"/>
      <c r="B7" s="25">
        <v>312.41000000000003</v>
      </c>
      <c r="C7" s="20" t="s">
        <v>151</v>
      </c>
      <c r="D7" s="46">
        <v>0</v>
      </c>
      <c r="E7" s="46">
        <v>0</v>
      </c>
      <c r="F7" s="46">
        <v>0</v>
      </c>
      <c r="G7" s="46">
        <v>185366.99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185366.99</v>
      </c>
      <c r="P7" s="47">
        <f t="shared" si="1"/>
        <v>12.420731037255427</v>
      </c>
      <c r="Q7" s="9"/>
    </row>
    <row r="8" spans="1:134">
      <c r="A8" s="12"/>
      <c r="B8" s="25">
        <v>312.51</v>
      </c>
      <c r="C8" s="20" t="s">
        <v>77</v>
      </c>
      <c r="D8" s="46">
        <v>79645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79645.08</v>
      </c>
      <c r="L8" s="46">
        <v>0</v>
      </c>
      <c r="M8" s="46">
        <v>0</v>
      </c>
      <c r="N8" s="46">
        <v>0</v>
      </c>
      <c r="O8" s="46">
        <f t="shared" si="2"/>
        <v>159290.08000000002</v>
      </c>
      <c r="P8" s="47">
        <f t="shared" si="1"/>
        <v>10.673417314392925</v>
      </c>
      <c r="Q8" s="9"/>
    </row>
    <row r="9" spans="1:134">
      <c r="A9" s="12"/>
      <c r="B9" s="25">
        <v>312.63</v>
      </c>
      <c r="C9" s="20" t="s">
        <v>152</v>
      </c>
      <c r="D9" s="46">
        <v>0</v>
      </c>
      <c r="E9" s="46">
        <v>0</v>
      </c>
      <c r="F9" s="46">
        <v>0</v>
      </c>
      <c r="G9" s="46">
        <v>2063877.68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2063877.68</v>
      </c>
      <c r="P9" s="47">
        <f t="shared" si="1"/>
        <v>138.29252747252747</v>
      </c>
      <c r="Q9" s="9"/>
    </row>
    <row r="10" spans="1:134">
      <c r="A10" s="12"/>
      <c r="B10" s="25">
        <v>314.10000000000002</v>
      </c>
      <c r="C10" s="20" t="s">
        <v>12</v>
      </c>
      <c r="D10" s="46">
        <v>1399502</v>
      </c>
      <c r="E10" s="46">
        <v>0</v>
      </c>
      <c r="F10" s="46">
        <v>169457.35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1568959.35</v>
      </c>
      <c r="P10" s="47">
        <f t="shared" si="1"/>
        <v>105.12994840525329</v>
      </c>
      <c r="Q10" s="9"/>
    </row>
    <row r="11" spans="1:134">
      <c r="A11" s="12"/>
      <c r="B11" s="25">
        <v>314.39999999999998</v>
      </c>
      <c r="C11" s="20" t="s">
        <v>13</v>
      </c>
      <c r="D11" s="46">
        <v>62065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62065</v>
      </c>
      <c r="P11" s="47">
        <f t="shared" si="1"/>
        <v>4.1587376038595547</v>
      </c>
      <c r="Q11" s="9"/>
    </row>
    <row r="12" spans="1:134">
      <c r="A12" s="12"/>
      <c r="B12" s="25">
        <v>314.8</v>
      </c>
      <c r="C12" s="20" t="s">
        <v>14</v>
      </c>
      <c r="D12" s="46">
        <v>35928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35928</v>
      </c>
      <c r="P12" s="47">
        <f t="shared" si="1"/>
        <v>2.4073974805682123</v>
      </c>
      <c r="Q12" s="9"/>
    </row>
    <row r="13" spans="1:134">
      <c r="A13" s="12"/>
      <c r="B13" s="25">
        <v>315.10000000000002</v>
      </c>
      <c r="C13" s="20" t="s">
        <v>153</v>
      </c>
      <c r="D13" s="46">
        <v>718732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718732</v>
      </c>
      <c r="P13" s="47">
        <f t="shared" si="1"/>
        <v>48.159474671669791</v>
      </c>
      <c r="Q13" s="9"/>
    </row>
    <row r="14" spans="1:134">
      <c r="A14" s="12"/>
      <c r="B14" s="25">
        <v>316</v>
      </c>
      <c r="C14" s="20" t="s">
        <v>107</v>
      </c>
      <c r="D14" s="46">
        <v>161220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161220</v>
      </c>
      <c r="P14" s="47">
        <f t="shared" si="1"/>
        <v>10.80273385151434</v>
      </c>
      <c r="Q14" s="9"/>
    </row>
    <row r="15" spans="1:134" ht="15.75">
      <c r="A15" s="29" t="s">
        <v>17</v>
      </c>
      <c r="B15" s="30"/>
      <c r="C15" s="31"/>
      <c r="D15" s="32">
        <f t="shared" ref="D15:N15" si="3">SUM(D16:D26)</f>
        <v>1721101</v>
      </c>
      <c r="E15" s="32">
        <f t="shared" si="3"/>
        <v>41061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70329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32">
        <f t="shared" si="3"/>
        <v>0</v>
      </c>
      <c r="O15" s="44">
        <f>SUM(D15:N15)</f>
        <v>1832491</v>
      </c>
      <c r="P15" s="45">
        <f t="shared" si="1"/>
        <v>122.78819351380326</v>
      </c>
      <c r="Q15" s="10"/>
    </row>
    <row r="16" spans="1:134">
      <c r="A16" s="12"/>
      <c r="B16" s="25">
        <v>322</v>
      </c>
      <c r="C16" s="20" t="s">
        <v>154</v>
      </c>
      <c r="D16" s="46">
        <v>49769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49769</v>
      </c>
      <c r="P16" s="47">
        <f t="shared" si="1"/>
        <v>3.3348298043419993</v>
      </c>
      <c r="Q16" s="9"/>
    </row>
    <row r="17" spans="1:17">
      <c r="A17" s="12"/>
      <c r="B17" s="25">
        <v>323.10000000000002</v>
      </c>
      <c r="C17" s="20" t="s">
        <v>18</v>
      </c>
      <c r="D17" s="46">
        <v>1579037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6" si="4">SUM(D17:N17)</f>
        <v>1579037</v>
      </c>
      <c r="P17" s="47">
        <f t="shared" si="1"/>
        <v>105.80521307960332</v>
      </c>
      <c r="Q17" s="9"/>
    </row>
    <row r="18" spans="1:17">
      <c r="A18" s="12"/>
      <c r="B18" s="25">
        <v>323.39999999999998</v>
      </c>
      <c r="C18" s="20" t="s">
        <v>19</v>
      </c>
      <c r="D18" s="46">
        <v>77891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77891</v>
      </c>
      <c r="P18" s="47">
        <f t="shared" si="1"/>
        <v>5.2191771642991158</v>
      </c>
      <c r="Q18" s="9"/>
    </row>
    <row r="19" spans="1:17">
      <c r="A19" s="12"/>
      <c r="B19" s="25">
        <v>324.11</v>
      </c>
      <c r="C19" s="20" t="s">
        <v>20</v>
      </c>
      <c r="D19" s="46">
        <v>0</v>
      </c>
      <c r="E19" s="46">
        <v>2219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2219</v>
      </c>
      <c r="P19" s="47">
        <f t="shared" si="1"/>
        <v>0.14868667917448405</v>
      </c>
      <c r="Q19" s="9"/>
    </row>
    <row r="20" spans="1:17">
      <c r="A20" s="12"/>
      <c r="B20" s="25">
        <v>324.12</v>
      </c>
      <c r="C20" s="20" t="s">
        <v>142</v>
      </c>
      <c r="D20" s="46">
        <v>0</v>
      </c>
      <c r="E20" s="46">
        <v>32715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32715</v>
      </c>
      <c r="P20" s="47">
        <f t="shared" si="1"/>
        <v>2.1921066738139907</v>
      </c>
      <c r="Q20" s="9"/>
    </row>
    <row r="21" spans="1:17">
      <c r="A21" s="12"/>
      <c r="B21" s="25">
        <v>324.20999999999998</v>
      </c>
      <c r="C21" s="20" t="s">
        <v>21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2374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2374</v>
      </c>
      <c r="P21" s="47">
        <f t="shared" si="1"/>
        <v>0.15907263468239077</v>
      </c>
      <c r="Q21" s="9"/>
    </row>
    <row r="22" spans="1:17">
      <c r="A22" s="12"/>
      <c r="B22" s="25">
        <v>324.22000000000003</v>
      </c>
      <c r="C22" s="20" t="s">
        <v>132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67955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67955</v>
      </c>
      <c r="P22" s="47">
        <f t="shared" si="1"/>
        <v>4.553403913160011</v>
      </c>
      <c r="Q22" s="9"/>
    </row>
    <row r="23" spans="1:17">
      <c r="A23" s="12"/>
      <c r="B23" s="25">
        <v>324.31</v>
      </c>
      <c r="C23" s="20" t="s">
        <v>22</v>
      </c>
      <c r="D23" s="46">
        <v>0</v>
      </c>
      <c r="E23" s="46">
        <v>2562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2562</v>
      </c>
      <c r="P23" s="47">
        <f t="shared" si="1"/>
        <v>0.17166979362101314</v>
      </c>
      <c r="Q23" s="9"/>
    </row>
    <row r="24" spans="1:17">
      <c r="A24" s="12"/>
      <c r="B24" s="25">
        <v>324.32</v>
      </c>
      <c r="C24" s="20" t="s">
        <v>108</v>
      </c>
      <c r="D24" s="46">
        <v>0</v>
      </c>
      <c r="E24" s="46">
        <v>3215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3215</v>
      </c>
      <c r="P24" s="47">
        <f t="shared" si="1"/>
        <v>0.21542481908335567</v>
      </c>
      <c r="Q24" s="9"/>
    </row>
    <row r="25" spans="1:17">
      <c r="A25" s="12"/>
      <c r="B25" s="25">
        <v>324.61</v>
      </c>
      <c r="C25" s="20" t="s">
        <v>24</v>
      </c>
      <c r="D25" s="46">
        <v>0</v>
      </c>
      <c r="E25" s="46">
        <v>350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350</v>
      </c>
      <c r="P25" s="47">
        <f t="shared" si="1"/>
        <v>2.3452157598499061E-2</v>
      </c>
      <c r="Q25" s="9"/>
    </row>
    <row r="26" spans="1:17">
      <c r="A26" s="12"/>
      <c r="B26" s="25">
        <v>329.5</v>
      </c>
      <c r="C26" s="20" t="s">
        <v>156</v>
      </c>
      <c r="D26" s="46">
        <v>14404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14404</v>
      </c>
      <c r="P26" s="47">
        <f t="shared" si="1"/>
        <v>0.96515679442508706</v>
      </c>
      <c r="Q26" s="9"/>
    </row>
    <row r="27" spans="1:17" ht="15.75">
      <c r="A27" s="29" t="s">
        <v>157</v>
      </c>
      <c r="B27" s="30"/>
      <c r="C27" s="31"/>
      <c r="D27" s="32">
        <f t="shared" ref="D27:N27" si="5">SUM(D28:D39)</f>
        <v>3043098.02</v>
      </c>
      <c r="E27" s="32">
        <f t="shared" si="5"/>
        <v>418646.49</v>
      </c>
      <c r="F27" s="32">
        <f t="shared" si="5"/>
        <v>0</v>
      </c>
      <c r="G27" s="32">
        <f t="shared" si="5"/>
        <v>1168975</v>
      </c>
      <c r="H27" s="32">
        <f t="shared" si="5"/>
        <v>0</v>
      </c>
      <c r="I27" s="32">
        <f t="shared" si="5"/>
        <v>10615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32">
        <f t="shared" si="5"/>
        <v>0</v>
      </c>
      <c r="O27" s="44">
        <f>SUM(D27:N27)</f>
        <v>4641334.51</v>
      </c>
      <c r="P27" s="45">
        <f t="shared" si="1"/>
        <v>310.99802398820691</v>
      </c>
      <c r="Q27" s="10"/>
    </row>
    <row r="28" spans="1:17">
      <c r="A28" s="12"/>
      <c r="B28" s="25">
        <v>331.49</v>
      </c>
      <c r="C28" s="20" t="s">
        <v>109</v>
      </c>
      <c r="D28" s="46">
        <v>0</v>
      </c>
      <c r="E28" s="46">
        <v>0</v>
      </c>
      <c r="F28" s="46">
        <v>0</v>
      </c>
      <c r="G28" s="46">
        <v>1168975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ref="O28:O34" si="6">SUM(D28:N28)</f>
        <v>1168975</v>
      </c>
      <c r="P28" s="47">
        <f t="shared" si="1"/>
        <v>78.328531224872691</v>
      </c>
      <c r="Q28" s="9"/>
    </row>
    <row r="29" spans="1:17">
      <c r="A29" s="12"/>
      <c r="B29" s="25">
        <v>332</v>
      </c>
      <c r="C29" s="20" t="s">
        <v>158</v>
      </c>
      <c r="D29" s="46">
        <v>317408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317408</v>
      </c>
      <c r="P29" s="47">
        <f t="shared" si="1"/>
        <v>21.26829268292683</v>
      </c>
      <c r="Q29" s="9"/>
    </row>
    <row r="30" spans="1:17">
      <c r="A30" s="12"/>
      <c r="B30" s="25">
        <v>335.125</v>
      </c>
      <c r="C30" s="20" t="s">
        <v>160</v>
      </c>
      <c r="D30" s="46">
        <v>630070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630070</v>
      </c>
      <c r="P30" s="47">
        <f t="shared" si="1"/>
        <v>42.218574108818011</v>
      </c>
      <c r="Q30" s="9"/>
    </row>
    <row r="31" spans="1:17">
      <c r="A31" s="12"/>
      <c r="B31" s="25">
        <v>335.14</v>
      </c>
      <c r="C31" s="20" t="s">
        <v>111</v>
      </c>
      <c r="D31" s="46">
        <v>289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289</v>
      </c>
      <c r="P31" s="47">
        <f t="shared" si="1"/>
        <v>1.936478155990351E-2</v>
      </c>
      <c r="Q31" s="9"/>
    </row>
    <row r="32" spans="1:17">
      <c r="A32" s="12"/>
      <c r="B32" s="25">
        <v>335.15</v>
      </c>
      <c r="C32" s="20" t="s">
        <v>112</v>
      </c>
      <c r="D32" s="46">
        <v>16319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16319</v>
      </c>
      <c r="P32" s="47">
        <f t="shared" si="1"/>
        <v>1.0934735995711606</v>
      </c>
      <c r="Q32" s="9"/>
    </row>
    <row r="33" spans="1:17">
      <c r="A33" s="12"/>
      <c r="B33" s="25">
        <v>335.18</v>
      </c>
      <c r="C33" s="20" t="s">
        <v>161</v>
      </c>
      <c r="D33" s="46">
        <v>1205924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1205924</v>
      </c>
      <c r="P33" s="47">
        <f t="shared" si="1"/>
        <v>80.804341999463958</v>
      </c>
      <c r="Q33" s="9"/>
    </row>
    <row r="34" spans="1:17">
      <c r="A34" s="12"/>
      <c r="B34" s="25">
        <v>335.21</v>
      </c>
      <c r="C34" s="20" t="s">
        <v>37</v>
      </c>
      <c r="D34" s="46">
        <v>7840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7840</v>
      </c>
      <c r="P34" s="47">
        <f t="shared" si="1"/>
        <v>0.52532833020637903</v>
      </c>
      <c r="Q34" s="9"/>
    </row>
    <row r="35" spans="1:17">
      <c r="A35" s="12"/>
      <c r="B35" s="25">
        <v>335.45</v>
      </c>
      <c r="C35" s="20" t="s">
        <v>162</v>
      </c>
      <c r="D35" s="46">
        <v>7635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ref="O35:O37" si="7">SUM(D35:N35)</f>
        <v>7635</v>
      </c>
      <c r="P35" s="47">
        <f t="shared" si="1"/>
        <v>0.51159206647011524</v>
      </c>
      <c r="Q35" s="9"/>
    </row>
    <row r="36" spans="1:17">
      <c r="A36" s="12"/>
      <c r="B36" s="25">
        <v>335.48</v>
      </c>
      <c r="C36" s="20" t="s">
        <v>38</v>
      </c>
      <c r="D36" s="46">
        <v>65483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7"/>
        <v>65483</v>
      </c>
      <c r="P36" s="47">
        <f t="shared" si="1"/>
        <v>4.3877646743500405</v>
      </c>
      <c r="Q36" s="9"/>
    </row>
    <row r="37" spans="1:17">
      <c r="A37" s="12"/>
      <c r="B37" s="25">
        <v>337.2</v>
      </c>
      <c r="C37" s="20" t="s">
        <v>123</v>
      </c>
      <c r="D37" s="46">
        <v>6000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7"/>
        <v>6000</v>
      </c>
      <c r="P37" s="47">
        <f t="shared" ref="P37:P67" si="8">(O37/P$71)</f>
        <v>0.40203698740284105</v>
      </c>
      <c r="Q37" s="9"/>
    </row>
    <row r="38" spans="1:17">
      <c r="A38" s="12"/>
      <c r="B38" s="25">
        <v>338</v>
      </c>
      <c r="C38" s="20" t="s">
        <v>40</v>
      </c>
      <c r="D38" s="46">
        <v>695825.02</v>
      </c>
      <c r="E38" s="46">
        <v>418646.49</v>
      </c>
      <c r="F38" s="46">
        <v>0</v>
      </c>
      <c r="G38" s="46">
        <v>0</v>
      </c>
      <c r="H38" s="46">
        <v>0</v>
      </c>
      <c r="I38" s="46">
        <v>10615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>SUM(D38:N38)</f>
        <v>1125086.51</v>
      </c>
      <c r="P38" s="47">
        <f t="shared" si="8"/>
        <v>75.387731841329398</v>
      </c>
      <c r="Q38" s="9"/>
    </row>
    <row r="39" spans="1:17">
      <c r="A39" s="12"/>
      <c r="B39" s="25">
        <v>339</v>
      </c>
      <c r="C39" s="20" t="s">
        <v>41</v>
      </c>
      <c r="D39" s="46">
        <v>90305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>SUM(D39:N39)</f>
        <v>90305</v>
      </c>
      <c r="P39" s="47">
        <f t="shared" si="8"/>
        <v>6.0509916912355939</v>
      </c>
      <c r="Q39" s="9"/>
    </row>
    <row r="40" spans="1:17" ht="15.75">
      <c r="A40" s="29" t="s">
        <v>46</v>
      </c>
      <c r="B40" s="30"/>
      <c r="C40" s="31"/>
      <c r="D40" s="32">
        <f t="shared" ref="D40:N40" si="9">SUM(D41:D50)</f>
        <v>375267</v>
      </c>
      <c r="E40" s="32">
        <f t="shared" si="9"/>
        <v>0</v>
      </c>
      <c r="F40" s="32">
        <f t="shared" si="9"/>
        <v>0</v>
      </c>
      <c r="G40" s="32">
        <f t="shared" si="9"/>
        <v>8580.08</v>
      </c>
      <c r="H40" s="32">
        <f t="shared" si="9"/>
        <v>0</v>
      </c>
      <c r="I40" s="32">
        <f t="shared" si="9"/>
        <v>12647322.4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si="9"/>
        <v>0</v>
      </c>
      <c r="O40" s="32">
        <f>SUM(D40:N40)</f>
        <v>13031169.48</v>
      </c>
      <c r="P40" s="45">
        <f t="shared" si="8"/>
        <v>873.16868667917447</v>
      </c>
      <c r="Q40" s="10"/>
    </row>
    <row r="41" spans="1:17">
      <c r="A41" s="12"/>
      <c r="B41" s="25">
        <v>341.9</v>
      </c>
      <c r="C41" s="20" t="s">
        <v>114</v>
      </c>
      <c r="D41" s="46">
        <v>23169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ref="O41:O49" si="10">SUM(D41:N41)</f>
        <v>23169</v>
      </c>
      <c r="P41" s="47">
        <f t="shared" si="8"/>
        <v>1.5524658268560707</v>
      </c>
      <c r="Q41" s="9"/>
    </row>
    <row r="42" spans="1:17">
      <c r="A42" s="12"/>
      <c r="B42" s="25">
        <v>342.2</v>
      </c>
      <c r="C42" s="20" t="s">
        <v>50</v>
      </c>
      <c r="D42" s="46">
        <v>30996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0"/>
        <v>30996</v>
      </c>
      <c r="P42" s="47">
        <f t="shared" si="8"/>
        <v>2.0769230769230771</v>
      </c>
      <c r="Q42" s="9"/>
    </row>
    <row r="43" spans="1:17">
      <c r="A43" s="12"/>
      <c r="B43" s="25">
        <v>343.3</v>
      </c>
      <c r="C43" s="20" t="s">
        <v>99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4162860.9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0"/>
        <v>4162860.9</v>
      </c>
      <c r="P43" s="47">
        <f t="shared" si="8"/>
        <v>278.93734253551327</v>
      </c>
      <c r="Q43" s="9"/>
    </row>
    <row r="44" spans="1:17">
      <c r="A44" s="12"/>
      <c r="B44" s="25">
        <v>343.4</v>
      </c>
      <c r="C44" s="20" t="s">
        <v>52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3018235.04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0"/>
        <v>3018235.04</v>
      </c>
      <c r="P44" s="47">
        <f t="shared" si="8"/>
        <v>202.24035379254892</v>
      </c>
      <c r="Q44" s="9"/>
    </row>
    <row r="45" spans="1:17">
      <c r="A45" s="12"/>
      <c r="B45" s="25">
        <v>343.5</v>
      </c>
      <c r="C45" s="20" t="s">
        <v>100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4142737.13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0"/>
        <v>4142737.13</v>
      </c>
      <c r="P45" s="47">
        <f t="shared" si="8"/>
        <v>277.58892589118199</v>
      </c>
      <c r="Q45" s="9"/>
    </row>
    <row r="46" spans="1:17">
      <c r="A46" s="12"/>
      <c r="B46" s="25">
        <v>343.6</v>
      </c>
      <c r="C46" s="20" t="s">
        <v>53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420605.35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0"/>
        <v>420605.35</v>
      </c>
      <c r="P46" s="47">
        <f t="shared" si="8"/>
        <v>28.18315129991959</v>
      </c>
      <c r="Q46" s="9"/>
    </row>
    <row r="47" spans="1:17">
      <c r="A47" s="12"/>
      <c r="B47" s="25">
        <v>343.9</v>
      </c>
      <c r="C47" s="20" t="s">
        <v>54</v>
      </c>
      <c r="D47" s="46">
        <v>25736</v>
      </c>
      <c r="E47" s="46">
        <v>0</v>
      </c>
      <c r="F47" s="46">
        <v>0</v>
      </c>
      <c r="G47" s="46">
        <v>8580.08</v>
      </c>
      <c r="H47" s="46">
        <v>0</v>
      </c>
      <c r="I47" s="46">
        <v>902883.98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0"/>
        <v>937200.05999999994</v>
      </c>
      <c r="P47" s="47">
        <f t="shared" si="8"/>
        <v>62.79818145269364</v>
      </c>
      <c r="Q47" s="9"/>
    </row>
    <row r="48" spans="1:17">
      <c r="A48" s="12"/>
      <c r="B48" s="25">
        <v>344.5</v>
      </c>
      <c r="C48" s="20" t="s">
        <v>115</v>
      </c>
      <c r="D48" s="46">
        <v>22803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0"/>
        <v>22803</v>
      </c>
      <c r="P48" s="47">
        <f t="shared" si="8"/>
        <v>1.5279415706244974</v>
      </c>
      <c r="Q48" s="9"/>
    </row>
    <row r="49" spans="1:17">
      <c r="A49" s="12"/>
      <c r="B49" s="25">
        <v>347.2</v>
      </c>
      <c r="C49" s="20" t="s">
        <v>55</v>
      </c>
      <c r="D49" s="46">
        <v>264253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264253</v>
      </c>
      <c r="P49" s="47">
        <f t="shared" si="8"/>
        <v>17.706580005360493</v>
      </c>
      <c r="Q49" s="9"/>
    </row>
    <row r="50" spans="1:17">
      <c r="A50" s="12"/>
      <c r="B50" s="25">
        <v>349</v>
      </c>
      <c r="C50" s="20" t="s">
        <v>163</v>
      </c>
      <c r="D50" s="46">
        <v>8310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>SUM(D50:N50)</f>
        <v>8310</v>
      </c>
      <c r="P50" s="47">
        <f t="shared" si="8"/>
        <v>0.55682122755293484</v>
      </c>
      <c r="Q50" s="9"/>
    </row>
    <row r="51" spans="1:17" ht="15.75">
      <c r="A51" s="29" t="s">
        <v>47</v>
      </c>
      <c r="B51" s="30"/>
      <c r="C51" s="31"/>
      <c r="D51" s="32">
        <f t="shared" ref="D51:N51" si="11">SUM(D52:D54)</f>
        <v>94893</v>
      </c>
      <c r="E51" s="32">
        <f t="shared" si="11"/>
        <v>0</v>
      </c>
      <c r="F51" s="32">
        <f t="shared" si="11"/>
        <v>0</v>
      </c>
      <c r="G51" s="32">
        <f t="shared" si="11"/>
        <v>0</v>
      </c>
      <c r="H51" s="32">
        <f t="shared" si="11"/>
        <v>0</v>
      </c>
      <c r="I51" s="32">
        <f t="shared" si="11"/>
        <v>0</v>
      </c>
      <c r="J51" s="32">
        <f t="shared" si="11"/>
        <v>0</v>
      </c>
      <c r="K51" s="32">
        <f t="shared" si="11"/>
        <v>0</v>
      </c>
      <c r="L51" s="32">
        <f t="shared" si="11"/>
        <v>0</v>
      </c>
      <c r="M51" s="32">
        <f t="shared" si="11"/>
        <v>0</v>
      </c>
      <c r="N51" s="32">
        <f t="shared" si="11"/>
        <v>0</v>
      </c>
      <c r="O51" s="32">
        <f>SUM(D51:N51)</f>
        <v>94893</v>
      </c>
      <c r="P51" s="45">
        <f t="shared" si="8"/>
        <v>6.3584159742696329</v>
      </c>
      <c r="Q51" s="10"/>
    </row>
    <row r="52" spans="1:17">
      <c r="A52" s="13"/>
      <c r="B52" s="39">
        <v>351.1</v>
      </c>
      <c r="C52" s="21" t="s">
        <v>88</v>
      </c>
      <c r="D52" s="46">
        <v>87873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>SUM(D52:N52)</f>
        <v>87873</v>
      </c>
      <c r="P52" s="47">
        <f t="shared" si="8"/>
        <v>5.8880326990083089</v>
      </c>
      <c r="Q52" s="9"/>
    </row>
    <row r="53" spans="1:17">
      <c r="A53" s="13"/>
      <c r="B53" s="39">
        <v>352</v>
      </c>
      <c r="C53" s="21" t="s">
        <v>59</v>
      </c>
      <c r="D53" s="46">
        <v>1661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ref="O53:O54" si="12">SUM(D53:N53)</f>
        <v>1661</v>
      </c>
      <c r="P53" s="47">
        <f t="shared" si="8"/>
        <v>0.11129723934601983</v>
      </c>
      <c r="Q53" s="9"/>
    </row>
    <row r="54" spans="1:17">
      <c r="A54" s="13"/>
      <c r="B54" s="39">
        <v>354</v>
      </c>
      <c r="C54" s="21" t="s">
        <v>60</v>
      </c>
      <c r="D54" s="46">
        <v>5359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2"/>
        <v>5359</v>
      </c>
      <c r="P54" s="47">
        <f t="shared" si="8"/>
        <v>0.35908603591530419</v>
      </c>
      <c r="Q54" s="9"/>
    </row>
    <row r="55" spans="1:17" ht="15.75">
      <c r="A55" s="29" t="s">
        <v>3</v>
      </c>
      <c r="B55" s="30"/>
      <c r="C55" s="31"/>
      <c r="D55" s="32">
        <f t="shared" ref="D55:N55" si="13">SUM(D56:D63)</f>
        <v>808258.22</v>
      </c>
      <c r="E55" s="32">
        <f t="shared" si="13"/>
        <v>28932.87</v>
      </c>
      <c r="F55" s="32">
        <f t="shared" si="13"/>
        <v>0</v>
      </c>
      <c r="G55" s="32">
        <f t="shared" si="13"/>
        <v>34064.339999999997</v>
      </c>
      <c r="H55" s="32">
        <f t="shared" si="13"/>
        <v>0</v>
      </c>
      <c r="I55" s="32">
        <f t="shared" si="13"/>
        <v>-480720.17000000004</v>
      </c>
      <c r="J55" s="32">
        <f t="shared" si="13"/>
        <v>0</v>
      </c>
      <c r="K55" s="32">
        <f t="shared" si="13"/>
        <v>-996079.28</v>
      </c>
      <c r="L55" s="32">
        <f t="shared" si="13"/>
        <v>0</v>
      </c>
      <c r="M55" s="32">
        <f t="shared" si="13"/>
        <v>0</v>
      </c>
      <c r="N55" s="32">
        <f t="shared" si="13"/>
        <v>0</v>
      </c>
      <c r="O55" s="32">
        <f>SUM(D55:N55)</f>
        <v>-605544.02000000014</v>
      </c>
      <c r="P55" s="45">
        <f t="shared" si="8"/>
        <v>-40.575182256767633</v>
      </c>
      <c r="Q55" s="10"/>
    </row>
    <row r="56" spans="1:17">
      <c r="A56" s="12"/>
      <c r="B56" s="25">
        <v>361.1</v>
      </c>
      <c r="C56" s="20" t="s">
        <v>61</v>
      </c>
      <c r="D56" s="46">
        <v>90571</v>
      </c>
      <c r="E56" s="46">
        <v>21521.87</v>
      </c>
      <c r="F56" s="46">
        <v>0</v>
      </c>
      <c r="G56" s="46">
        <v>47061.39</v>
      </c>
      <c r="H56" s="46">
        <v>0</v>
      </c>
      <c r="I56" s="46">
        <v>136526.60999999999</v>
      </c>
      <c r="J56" s="46">
        <v>0</v>
      </c>
      <c r="K56" s="46">
        <v>-1136591.23</v>
      </c>
      <c r="L56" s="46">
        <v>0</v>
      </c>
      <c r="M56" s="46">
        <v>0</v>
      </c>
      <c r="N56" s="46">
        <v>0</v>
      </c>
      <c r="O56" s="46">
        <f>SUM(D56:N56)</f>
        <v>-840910.36</v>
      </c>
      <c r="P56" s="47">
        <f t="shared" si="8"/>
        <v>-56.346177968373091</v>
      </c>
      <c r="Q56" s="9"/>
    </row>
    <row r="57" spans="1:17">
      <c r="A57" s="12"/>
      <c r="B57" s="25">
        <v>361.3</v>
      </c>
      <c r="C57" s="20" t="s">
        <v>116</v>
      </c>
      <c r="D57" s="46">
        <v>-227327</v>
      </c>
      <c r="E57" s="46">
        <v>0</v>
      </c>
      <c r="F57" s="46">
        <v>0</v>
      </c>
      <c r="G57" s="46">
        <v>-24767.33</v>
      </c>
      <c r="H57" s="46">
        <v>0</v>
      </c>
      <c r="I57" s="46">
        <v>-645442.05000000005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ref="O57:O67" si="14">SUM(D57:N57)</f>
        <v>-897536.38000000012</v>
      </c>
      <c r="P57" s="47">
        <f t="shared" si="8"/>
        <v>-60.140470383275272</v>
      </c>
      <c r="Q57" s="9"/>
    </row>
    <row r="58" spans="1:17">
      <c r="A58" s="12"/>
      <c r="B58" s="25">
        <v>362</v>
      </c>
      <c r="C58" s="20" t="s">
        <v>63</v>
      </c>
      <c r="D58" s="46">
        <v>139964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4"/>
        <v>139964</v>
      </c>
      <c r="P58" s="47">
        <f t="shared" si="8"/>
        <v>9.3784508174752084</v>
      </c>
      <c r="Q58" s="9"/>
    </row>
    <row r="59" spans="1:17">
      <c r="A59" s="12"/>
      <c r="B59" s="25">
        <v>364</v>
      </c>
      <c r="C59" s="20" t="s">
        <v>117</v>
      </c>
      <c r="D59" s="46">
        <v>21714</v>
      </c>
      <c r="E59" s="46">
        <v>7411</v>
      </c>
      <c r="F59" s="46">
        <v>0</v>
      </c>
      <c r="G59" s="46">
        <v>0</v>
      </c>
      <c r="H59" s="46">
        <v>0</v>
      </c>
      <c r="I59" s="46">
        <v>4784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4"/>
        <v>33909</v>
      </c>
      <c r="P59" s="47">
        <f t="shared" si="8"/>
        <v>2.2721120343071561</v>
      </c>
      <c r="Q59" s="9"/>
    </row>
    <row r="60" spans="1:17">
      <c r="A60" s="12"/>
      <c r="B60" s="25">
        <v>365</v>
      </c>
      <c r="C60" s="20" t="s">
        <v>118</v>
      </c>
      <c r="D60" s="46">
        <v>1469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4"/>
        <v>1469</v>
      </c>
      <c r="P60" s="47">
        <f t="shared" si="8"/>
        <v>9.8432055749128916E-2</v>
      </c>
      <c r="Q60" s="9"/>
    </row>
    <row r="61" spans="1:17">
      <c r="A61" s="12"/>
      <c r="B61" s="25">
        <v>366</v>
      </c>
      <c r="C61" s="20" t="s">
        <v>66</v>
      </c>
      <c r="D61" s="46">
        <v>25928</v>
      </c>
      <c r="E61" s="46">
        <v>0</v>
      </c>
      <c r="F61" s="46">
        <v>0</v>
      </c>
      <c r="G61" s="46">
        <v>11770.28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4"/>
        <v>37698.28</v>
      </c>
      <c r="P61" s="47">
        <f t="shared" si="8"/>
        <v>2.5260171535781293</v>
      </c>
      <c r="Q61" s="9"/>
    </row>
    <row r="62" spans="1:17">
      <c r="A62" s="12"/>
      <c r="B62" s="25">
        <v>368</v>
      </c>
      <c r="C62" s="20" t="s">
        <v>67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140511.95000000001</v>
      </c>
      <c r="L62" s="46">
        <v>0</v>
      </c>
      <c r="M62" s="46">
        <v>0</v>
      </c>
      <c r="N62" s="46">
        <v>0</v>
      </c>
      <c r="O62" s="46">
        <f t="shared" si="14"/>
        <v>140511.95000000001</v>
      </c>
      <c r="P62" s="47">
        <f t="shared" si="8"/>
        <v>9.4151668453497734</v>
      </c>
      <c r="Q62" s="9"/>
    </row>
    <row r="63" spans="1:17">
      <c r="A63" s="12"/>
      <c r="B63" s="25">
        <v>369.9</v>
      </c>
      <c r="C63" s="20" t="s">
        <v>68</v>
      </c>
      <c r="D63" s="46">
        <v>755939.22</v>
      </c>
      <c r="E63" s="46">
        <v>0</v>
      </c>
      <c r="F63" s="46">
        <v>0</v>
      </c>
      <c r="G63" s="46">
        <v>0</v>
      </c>
      <c r="H63" s="46">
        <v>0</v>
      </c>
      <c r="I63" s="46">
        <v>23411.27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4"/>
        <v>779350.49</v>
      </c>
      <c r="P63" s="47">
        <f t="shared" si="8"/>
        <v>52.221287188421336</v>
      </c>
      <c r="Q63" s="9"/>
    </row>
    <row r="64" spans="1:17" ht="15.75">
      <c r="A64" s="29" t="s">
        <v>48</v>
      </c>
      <c r="B64" s="30"/>
      <c r="C64" s="31"/>
      <c r="D64" s="32">
        <f t="shared" ref="D64:N64" si="15">SUM(D65:D68)</f>
        <v>18833</v>
      </c>
      <c r="E64" s="32">
        <f t="shared" si="15"/>
        <v>167054.92000000001</v>
      </c>
      <c r="F64" s="32">
        <f t="shared" si="15"/>
        <v>316975.38</v>
      </c>
      <c r="G64" s="32">
        <f t="shared" si="15"/>
        <v>1924230.32</v>
      </c>
      <c r="H64" s="32">
        <f t="shared" si="15"/>
        <v>0</v>
      </c>
      <c r="I64" s="32">
        <f t="shared" si="15"/>
        <v>18540.04</v>
      </c>
      <c r="J64" s="32">
        <f t="shared" si="15"/>
        <v>0</v>
      </c>
      <c r="K64" s="32">
        <f t="shared" si="15"/>
        <v>0</v>
      </c>
      <c r="L64" s="32">
        <f t="shared" si="15"/>
        <v>0</v>
      </c>
      <c r="M64" s="32">
        <f t="shared" si="15"/>
        <v>0</v>
      </c>
      <c r="N64" s="32">
        <f t="shared" si="15"/>
        <v>0</v>
      </c>
      <c r="O64" s="32">
        <f t="shared" si="14"/>
        <v>2445633.66</v>
      </c>
      <c r="P64" s="45">
        <f t="shared" si="8"/>
        <v>163.87253149289737</v>
      </c>
      <c r="Q64" s="9"/>
    </row>
    <row r="65" spans="1:120">
      <c r="A65" s="12"/>
      <c r="B65" s="25">
        <v>381</v>
      </c>
      <c r="C65" s="20" t="s">
        <v>69</v>
      </c>
      <c r="D65" s="46">
        <v>0</v>
      </c>
      <c r="E65" s="46">
        <v>167054.92000000001</v>
      </c>
      <c r="F65" s="46">
        <v>316975.38</v>
      </c>
      <c r="G65" s="46">
        <v>100000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4"/>
        <v>584030.30000000005</v>
      </c>
      <c r="P65" s="47">
        <f t="shared" si="8"/>
        <v>39.133630393996249</v>
      </c>
      <c r="Q65" s="9"/>
    </row>
    <row r="66" spans="1:120">
      <c r="A66" s="12"/>
      <c r="B66" s="25">
        <v>383.2</v>
      </c>
      <c r="C66" s="20" t="s">
        <v>168</v>
      </c>
      <c r="D66" s="46">
        <v>18833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4"/>
        <v>18833</v>
      </c>
      <c r="P66" s="47">
        <f t="shared" si="8"/>
        <v>1.261927097292951</v>
      </c>
      <c r="Q66" s="9"/>
    </row>
    <row r="67" spans="1:120">
      <c r="A67" s="12"/>
      <c r="B67" s="25">
        <v>384</v>
      </c>
      <c r="C67" s="20" t="s">
        <v>138</v>
      </c>
      <c r="D67" s="46">
        <v>0</v>
      </c>
      <c r="E67" s="46">
        <v>0</v>
      </c>
      <c r="F67" s="46">
        <v>0</v>
      </c>
      <c r="G67" s="46">
        <v>1824230.32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4"/>
        <v>1824230.32</v>
      </c>
      <c r="P67" s="47">
        <f t="shared" si="8"/>
        <v>122.23467703028679</v>
      </c>
      <c r="Q67" s="9"/>
    </row>
    <row r="68" spans="1:120" ht="15.75" thickBot="1">
      <c r="A68" s="48"/>
      <c r="B68" s="49">
        <v>393</v>
      </c>
      <c r="C68" s="20" t="s">
        <v>164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18540.04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>SUM(D68:N68)</f>
        <v>18540.04</v>
      </c>
      <c r="P68" s="47">
        <f t="shared" ref="P68:P69" si="16">(O68/P$71)</f>
        <v>1.2422969713213616</v>
      </c>
      <c r="Q68" s="9"/>
    </row>
    <row r="69" spans="1:120" ht="16.5" thickBot="1">
      <c r="A69" s="14" t="s">
        <v>56</v>
      </c>
      <c r="B69" s="23"/>
      <c r="C69" s="22"/>
      <c r="D69" s="15">
        <f t="shared" ref="D69:N69" si="17">SUM(D5,D15,D27,D40,D51,D55,D64)</f>
        <v>14716301.24</v>
      </c>
      <c r="E69" s="15">
        <f t="shared" si="17"/>
        <v>980252.28</v>
      </c>
      <c r="F69" s="15">
        <f t="shared" si="17"/>
        <v>486432.73</v>
      </c>
      <c r="G69" s="15">
        <f t="shared" si="17"/>
        <v>5385094.4100000001</v>
      </c>
      <c r="H69" s="15">
        <f t="shared" si="17"/>
        <v>0</v>
      </c>
      <c r="I69" s="15">
        <f t="shared" si="17"/>
        <v>12266086.27</v>
      </c>
      <c r="J69" s="15">
        <f t="shared" si="17"/>
        <v>0</v>
      </c>
      <c r="K69" s="15">
        <f t="shared" si="17"/>
        <v>-916434.20000000007</v>
      </c>
      <c r="L69" s="15">
        <f t="shared" si="17"/>
        <v>0</v>
      </c>
      <c r="M69" s="15">
        <f t="shared" si="17"/>
        <v>0</v>
      </c>
      <c r="N69" s="15">
        <f t="shared" si="17"/>
        <v>0</v>
      </c>
      <c r="O69" s="15">
        <f>SUM(D69:N69)</f>
        <v>32917732.73</v>
      </c>
      <c r="P69" s="38">
        <f t="shared" si="16"/>
        <v>2205.6910164835167</v>
      </c>
      <c r="Q69" s="6"/>
      <c r="R69" s="2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</row>
    <row r="70" spans="1:120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9"/>
    </row>
    <row r="71" spans="1:120">
      <c r="A71" s="40"/>
      <c r="B71" s="41"/>
      <c r="C71" s="41"/>
      <c r="D71" s="42"/>
      <c r="E71" s="42"/>
      <c r="F71" s="42"/>
      <c r="G71" s="42"/>
      <c r="H71" s="42"/>
      <c r="I71" s="42"/>
      <c r="J71" s="42"/>
      <c r="K71" s="42"/>
      <c r="L71" s="42"/>
      <c r="M71" s="121" t="s">
        <v>167</v>
      </c>
      <c r="N71" s="121"/>
      <c r="O71" s="121"/>
      <c r="P71" s="43">
        <v>14924</v>
      </c>
    </row>
    <row r="72" spans="1:120">
      <c r="A72" s="122"/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100"/>
    </row>
    <row r="73" spans="1:120" ht="15.75" customHeight="1" thickBot="1">
      <c r="A73" s="123" t="s">
        <v>86</v>
      </c>
      <c r="B73" s="102"/>
      <c r="C73" s="102"/>
      <c r="D73" s="102"/>
      <c r="E73" s="102"/>
      <c r="F73" s="102"/>
      <c r="G73" s="102"/>
      <c r="H73" s="102"/>
      <c r="I73" s="102"/>
      <c r="J73" s="102"/>
      <c r="K73" s="102"/>
      <c r="L73" s="102"/>
      <c r="M73" s="102"/>
      <c r="N73" s="102"/>
      <c r="O73" s="102"/>
      <c r="P73" s="103"/>
    </row>
  </sheetData>
  <mergeCells count="10">
    <mergeCell ref="M71:O71"/>
    <mergeCell ref="A72:P72"/>
    <mergeCell ref="A73:P7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7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4" t="s">
        <v>78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6"/>
      <c r="Q1" s="7"/>
      <c r="R1"/>
    </row>
    <row r="2" spans="1:134" ht="24" thickBot="1">
      <c r="A2" s="127" t="s">
        <v>146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9"/>
      <c r="Q2" s="7"/>
      <c r="R2"/>
    </row>
    <row r="3" spans="1:134" ht="18" customHeight="1">
      <c r="A3" s="130" t="s">
        <v>70</v>
      </c>
      <c r="B3" s="111"/>
      <c r="C3" s="112"/>
      <c r="D3" s="131" t="s">
        <v>42</v>
      </c>
      <c r="E3" s="132"/>
      <c r="F3" s="132"/>
      <c r="G3" s="132"/>
      <c r="H3" s="133"/>
      <c r="I3" s="131" t="s">
        <v>43</v>
      </c>
      <c r="J3" s="133"/>
      <c r="K3" s="131" t="s">
        <v>45</v>
      </c>
      <c r="L3" s="132"/>
      <c r="M3" s="133"/>
      <c r="N3" s="36"/>
      <c r="O3" s="37"/>
      <c r="P3" s="134" t="s">
        <v>147</v>
      </c>
      <c r="Q3" s="11"/>
      <c r="R3"/>
    </row>
    <row r="4" spans="1:134" ht="32.25" customHeight="1" thickBot="1">
      <c r="A4" s="113"/>
      <c r="B4" s="114"/>
      <c r="C4" s="115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148</v>
      </c>
      <c r="N4" s="35" t="s">
        <v>9</v>
      </c>
      <c r="O4" s="35" t="s">
        <v>149</v>
      </c>
      <c r="P4" s="120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150</v>
      </c>
      <c r="B5" s="26"/>
      <c r="C5" s="26"/>
      <c r="D5" s="27">
        <f t="shared" ref="D5:N5" si="0">SUM(D6:D14)</f>
        <v>8165542</v>
      </c>
      <c r="E5" s="27">
        <f t="shared" si="0"/>
        <v>320928</v>
      </c>
      <c r="F5" s="27">
        <f t="shared" si="0"/>
        <v>167351</v>
      </c>
      <c r="G5" s="27">
        <f t="shared" si="0"/>
        <v>1942096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75932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10671849</v>
      </c>
      <c r="P5" s="33">
        <f t="shared" ref="P5:P36" si="1">(O5/P$73)</f>
        <v>715.99121100301909</v>
      </c>
      <c r="Q5" s="6"/>
    </row>
    <row r="6" spans="1:134">
      <c r="A6" s="12"/>
      <c r="B6" s="25">
        <v>311</v>
      </c>
      <c r="C6" s="20" t="s">
        <v>2</v>
      </c>
      <c r="D6" s="46">
        <v>5845284</v>
      </c>
      <c r="E6" s="46">
        <v>320928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6166212</v>
      </c>
      <c r="P6" s="47">
        <f t="shared" si="1"/>
        <v>413.70090573633007</v>
      </c>
      <c r="Q6" s="9"/>
    </row>
    <row r="7" spans="1:134">
      <c r="A7" s="12"/>
      <c r="B7" s="25">
        <v>312.41000000000003</v>
      </c>
      <c r="C7" s="20" t="s">
        <v>151</v>
      </c>
      <c r="D7" s="46">
        <v>0</v>
      </c>
      <c r="E7" s="46">
        <v>0</v>
      </c>
      <c r="F7" s="46">
        <v>0</v>
      </c>
      <c r="G7" s="46">
        <v>181374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181374</v>
      </c>
      <c r="P7" s="47">
        <f t="shared" si="1"/>
        <v>12.168668232136866</v>
      </c>
      <c r="Q7" s="9"/>
    </row>
    <row r="8" spans="1:134">
      <c r="A8" s="12"/>
      <c r="B8" s="25">
        <v>312.51</v>
      </c>
      <c r="C8" s="20" t="s">
        <v>77</v>
      </c>
      <c r="D8" s="46">
        <v>75932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75932</v>
      </c>
      <c r="L8" s="46">
        <v>0</v>
      </c>
      <c r="M8" s="46">
        <v>0</v>
      </c>
      <c r="N8" s="46">
        <v>0</v>
      </c>
      <c r="O8" s="46">
        <f t="shared" si="2"/>
        <v>151864</v>
      </c>
      <c r="P8" s="47">
        <f t="shared" si="1"/>
        <v>10.18879570613888</v>
      </c>
      <c r="Q8" s="9"/>
    </row>
    <row r="9" spans="1:134">
      <c r="A9" s="12"/>
      <c r="B9" s="25">
        <v>312.63</v>
      </c>
      <c r="C9" s="20" t="s">
        <v>152</v>
      </c>
      <c r="D9" s="46">
        <v>0</v>
      </c>
      <c r="E9" s="46">
        <v>0</v>
      </c>
      <c r="F9" s="46">
        <v>0</v>
      </c>
      <c r="G9" s="46">
        <v>1760722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1760722</v>
      </c>
      <c r="P9" s="47">
        <f t="shared" si="1"/>
        <v>118.12962093257296</v>
      </c>
      <c r="Q9" s="9"/>
    </row>
    <row r="10" spans="1:134">
      <c r="A10" s="12"/>
      <c r="B10" s="25">
        <v>314.10000000000002</v>
      </c>
      <c r="C10" s="20" t="s">
        <v>12</v>
      </c>
      <c r="D10" s="46">
        <v>1263570</v>
      </c>
      <c r="E10" s="46">
        <v>0</v>
      </c>
      <c r="F10" s="46">
        <v>167351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1430921</v>
      </c>
      <c r="P10" s="47">
        <f t="shared" si="1"/>
        <v>96.00275075478028</v>
      </c>
      <c r="Q10" s="9"/>
    </row>
    <row r="11" spans="1:134">
      <c r="A11" s="12"/>
      <c r="B11" s="25">
        <v>314.39999999999998</v>
      </c>
      <c r="C11" s="20" t="s">
        <v>13</v>
      </c>
      <c r="D11" s="46">
        <v>65060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65060</v>
      </c>
      <c r="P11" s="47">
        <f t="shared" si="1"/>
        <v>4.3649781952364979</v>
      </c>
      <c r="Q11" s="9"/>
    </row>
    <row r="12" spans="1:134">
      <c r="A12" s="12"/>
      <c r="B12" s="25">
        <v>314.8</v>
      </c>
      <c r="C12" s="20" t="s">
        <v>14</v>
      </c>
      <c r="D12" s="46">
        <v>32242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32242</v>
      </c>
      <c r="P12" s="47">
        <f t="shared" si="1"/>
        <v>2.1631667225763165</v>
      </c>
      <c r="Q12" s="9"/>
    </row>
    <row r="13" spans="1:134">
      <c r="A13" s="12"/>
      <c r="B13" s="25">
        <v>315.10000000000002</v>
      </c>
      <c r="C13" s="20" t="s">
        <v>153</v>
      </c>
      <c r="D13" s="46">
        <v>725646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725646</v>
      </c>
      <c r="P13" s="47">
        <f t="shared" si="1"/>
        <v>48.684736665548471</v>
      </c>
      <c r="Q13" s="9"/>
    </row>
    <row r="14" spans="1:134">
      <c r="A14" s="12"/>
      <c r="B14" s="25">
        <v>316</v>
      </c>
      <c r="C14" s="20" t="s">
        <v>107</v>
      </c>
      <c r="D14" s="46">
        <v>157808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157808</v>
      </c>
      <c r="P14" s="47">
        <f t="shared" si="1"/>
        <v>10.587588057698758</v>
      </c>
      <c r="Q14" s="9"/>
    </row>
    <row r="15" spans="1:134" ht="15.75">
      <c r="A15" s="29" t="s">
        <v>17</v>
      </c>
      <c r="B15" s="30"/>
      <c r="C15" s="31"/>
      <c r="D15" s="32">
        <f t="shared" ref="D15:N15" si="3">SUM(D16:D27)</f>
        <v>1616773</v>
      </c>
      <c r="E15" s="32">
        <f t="shared" si="3"/>
        <v>27769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42865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32">
        <f t="shared" si="3"/>
        <v>0</v>
      </c>
      <c r="O15" s="44">
        <f>SUM(D15:N15)</f>
        <v>1687407</v>
      </c>
      <c r="P15" s="45">
        <f t="shared" si="1"/>
        <v>113.21080174438109</v>
      </c>
      <c r="Q15" s="10"/>
    </row>
    <row r="16" spans="1:134">
      <c r="A16" s="12"/>
      <c r="B16" s="25">
        <v>322</v>
      </c>
      <c r="C16" s="20" t="s">
        <v>154</v>
      </c>
      <c r="D16" s="46">
        <v>198155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198155</v>
      </c>
      <c r="P16" s="47">
        <f t="shared" si="1"/>
        <v>13.294532036229453</v>
      </c>
      <c r="Q16" s="9"/>
    </row>
    <row r="17" spans="1:17">
      <c r="A17" s="12"/>
      <c r="B17" s="25">
        <v>323.10000000000002</v>
      </c>
      <c r="C17" s="20" t="s">
        <v>18</v>
      </c>
      <c r="D17" s="46">
        <v>1349718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7" si="4">SUM(D17:N17)</f>
        <v>1349718</v>
      </c>
      <c r="P17" s="47">
        <f t="shared" si="1"/>
        <v>90.554713183495466</v>
      </c>
      <c r="Q17" s="9"/>
    </row>
    <row r="18" spans="1:17">
      <c r="A18" s="12"/>
      <c r="B18" s="25">
        <v>323.39999999999998</v>
      </c>
      <c r="C18" s="20" t="s">
        <v>19</v>
      </c>
      <c r="D18" s="46">
        <v>62714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62714</v>
      </c>
      <c r="P18" s="47">
        <f t="shared" si="1"/>
        <v>4.2075813485407583</v>
      </c>
      <c r="Q18" s="9"/>
    </row>
    <row r="19" spans="1:17">
      <c r="A19" s="12"/>
      <c r="B19" s="25">
        <v>324.11</v>
      </c>
      <c r="C19" s="20" t="s">
        <v>20</v>
      </c>
      <c r="D19" s="46">
        <v>0</v>
      </c>
      <c r="E19" s="46">
        <v>3575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3575</v>
      </c>
      <c r="P19" s="47">
        <f t="shared" si="1"/>
        <v>0.23985239852398524</v>
      </c>
      <c r="Q19" s="9"/>
    </row>
    <row r="20" spans="1:17">
      <c r="A20" s="12"/>
      <c r="B20" s="25">
        <v>324.12</v>
      </c>
      <c r="C20" s="20" t="s">
        <v>142</v>
      </c>
      <c r="D20" s="46">
        <v>0</v>
      </c>
      <c r="E20" s="46">
        <v>2741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2741</v>
      </c>
      <c r="P20" s="47">
        <f t="shared" si="1"/>
        <v>0.18389802079838979</v>
      </c>
      <c r="Q20" s="9"/>
    </row>
    <row r="21" spans="1:17">
      <c r="A21" s="12"/>
      <c r="B21" s="25">
        <v>324.20999999999998</v>
      </c>
      <c r="C21" s="20" t="s">
        <v>21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26114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26114</v>
      </c>
      <c r="P21" s="47">
        <f t="shared" si="1"/>
        <v>1.752029520295203</v>
      </c>
      <c r="Q21" s="9"/>
    </row>
    <row r="22" spans="1:17">
      <c r="A22" s="12"/>
      <c r="B22" s="25">
        <v>324.22000000000003</v>
      </c>
      <c r="C22" s="20" t="s">
        <v>132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8356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8356</v>
      </c>
      <c r="P22" s="47">
        <f t="shared" si="1"/>
        <v>0.56061724253606171</v>
      </c>
      <c r="Q22" s="9"/>
    </row>
    <row r="23" spans="1:17">
      <c r="A23" s="12"/>
      <c r="B23" s="25">
        <v>324.31</v>
      </c>
      <c r="C23" s="20" t="s">
        <v>22</v>
      </c>
      <c r="D23" s="46">
        <v>0</v>
      </c>
      <c r="E23" s="46">
        <v>13347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13347</v>
      </c>
      <c r="P23" s="47">
        <f t="shared" si="1"/>
        <v>0.89547131834954719</v>
      </c>
      <c r="Q23" s="9"/>
    </row>
    <row r="24" spans="1:17">
      <c r="A24" s="12"/>
      <c r="B24" s="25">
        <v>324.32</v>
      </c>
      <c r="C24" s="20" t="s">
        <v>108</v>
      </c>
      <c r="D24" s="46">
        <v>0</v>
      </c>
      <c r="E24" s="46">
        <v>4256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4256</v>
      </c>
      <c r="P24" s="47">
        <f t="shared" si="1"/>
        <v>0.28554176450855417</v>
      </c>
      <c r="Q24" s="9"/>
    </row>
    <row r="25" spans="1:17">
      <c r="A25" s="12"/>
      <c r="B25" s="25">
        <v>324.61</v>
      </c>
      <c r="C25" s="20" t="s">
        <v>24</v>
      </c>
      <c r="D25" s="46">
        <v>0</v>
      </c>
      <c r="E25" s="46">
        <v>3850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3850</v>
      </c>
      <c r="P25" s="47">
        <f t="shared" si="1"/>
        <v>0.25830258302583026</v>
      </c>
      <c r="Q25" s="9"/>
    </row>
    <row r="26" spans="1:17">
      <c r="A26" s="12"/>
      <c r="B26" s="25">
        <v>329.2</v>
      </c>
      <c r="C26" s="20" t="s">
        <v>155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8395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8395</v>
      </c>
      <c r="P26" s="47">
        <f t="shared" si="1"/>
        <v>0.56323381415632334</v>
      </c>
      <c r="Q26" s="9"/>
    </row>
    <row r="27" spans="1:17">
      <c r="A27" s="12"/>
      <c r="B27" s="25">
        <v>329.5</v>
      </c>
      <c r="C27" s="20" t="s">
        <v>156</v>
      </c>
      <c r="D27" s="46">
        <v>6186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6186</v>
      </c>
      <c r="P27" s="47">
        <f t="shared" si="1"/>
        <v>0.41502851392150286</v>
      </c>
      <c r="Q27" s="9"/>
    </row>
    <row r="28" spans="1:17" ht="15.75">
      <c r="A28" s="29" t="s">
        <v>157</v>
      </c>
      <c r="B28" s="30"/>
      <c r="C28" s="31"/>
      <c r="D28" s="32">
        <f t="shared" ref="D28:N28" si="5">SUM(D29:D42)</f>
        <v>2777312</v>
      </c>
      <c r="E28" s="32">
        <f t="shared" si="5"/>
        <v>426089</v>
      </c>
      <c r="F28" s="32">
        <f t="shared" si="5"/>
        <v>0</v>
      </c>
      <c r="G28" s="32">
        <f t="shared" si="5"/>
        <v>1690802</v>
      </c>
      <c r="H28" s="32">
        <f t="shared" si="5"/>
        <v>0</v>
      </c>
      <c r="I28" s="32">
        <f t="shared" si="5"/>
        <v>85566</v>
      </c>
      <c r="J28" s="32">
        <f t="shared" si="5"/>
        <v>0</v>
      </c>
      <c r="K28" s="32">
        <f t="shared" si="5"/>
        <v>0</v>
      </c>
      <c r="L28" s="32">
        <f t="shared" si="5"/>
        <v>0</v>
      </c>
      <c r="M28" s="32">
        <f t="shared" si="5"/>
        <v>0</v>
      </c>
      <c r="N28" s="32">
        <f t="shared" si="5"/>
        <v>0</v>
      </c>
      <c r="O28" s="44">
        <f>SUM(D28:N28)</f>
        <v>4979769</v>
      </c>
      <c r="P28" s="45">
        <f t="shared" si="1"/>
        <v>334.10057027843004</v>
      </c>
      <c r="Q28" s="10"/>
    </row>
    <row r="29" spans="1:17">
      <c r="A29" s="12"/>
      <c r="B29" s="25">
        <v>331.7</v>
      </c>
      <c r="C29" s="20" t="s">
        <v>98</v>
      </c>
      <c r="D29" s="46">
        <v>0</v>
      </c>
      <c r="E29" s="46">
        <v>0</v>
      </c>
      <c r="F29" s="46">
        <v>0</v>
      </c>
      <c r="G29" s="46">
        <v>190890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ref="O29:O37" si="6">SUM(D29:N29)</f>
        <v>190890</v>
      </c>
      <c r="P29" s="47">
        <f t="shared" si="1"/>
        <v>12.807111707480711</v>
      </c>
      <c r="Q29" s="9"/>
    </row>
    <row r="30" spans="1:17">
      <c r="A30" s="12"/>
      <c r="B30" s="25">
        <v>332</v>
      </c>
      <c r="C30" s="20" t="s">
        <v>158</v>
      </c>
      <c r="D30" s="46">
        <v>357089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357089</v>
      </c>
      <c r="P30" s="47">
        <f t="shared" si="1"/>
        <v>23.957665213015765</v>
      </c>
      <c r="Q30" s="9"/>
    </row>
    <row r="31" spans="1:17">
      <c r="A31" s="12"/>
      <c r="B31" s="25">
        <v>334.1</v>
      </c>
      <c r="C31" s="20" t="s">
        <v>159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75000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75000</v>
      </c>
      <c r="P31" s="47">
        <f t="shared" si="1"/>
        <v>5.0318685005031867</v>
      </c>
      <c r="Q31" s="9"/>
    </row>
    <row r="32" spans="1:17">
      <c r="A32" s="12"/>
      <c r="B32" s="25">
        <v>334.49</v>
      </c>
      <c r="C32" s="20" t="s">
        <v>122</v>
      </c>
      <c r="D32" s="46">
        <v>0</v>
      </c>
      <c r="E32" s="46">
        <v>0</v>
      </c>
      <c r="F32" s="46">
        <v>0</v>
      </c>
      <c r="G32" s="46">
        <v>1499912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1499912</v>
      </c>
      <c r="P32" s="47">
        <f t="shared" si="1"/>
        <v>100.63146595102315</v>
      </c>
      <c r="Q32" s="9"/>
    </row>
    <row r="33" spans="1:17">
      <c r="A33" s="12"/>
      <c r="B33" s="25">
        <v>335.125</v>
      </c>
      <c r="C33" s="20" t="s">
        <v>160</v>
      </c>
      <c r="D33" s="46">
        <v>497542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497542</v>
      </c>
      <c r="P33" s="47">
        <f t="shared" si="1"/>
        <v>33.380878899698089</v>
      </c>
      <c r="Q33" s="9"/>
    </row>
    <row r="34" spans="1:17">
      <c r="A34" s="12"/>
      <c r="B34" s="25">
        <v>335.14</v>
      </c>
      <c r="C34" s="20" t="s">
        <v>111</v>
      </c>
      <c r="D34" s="46">
        <v>303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303</v>
      </c>
      <c r="P34" s="47">
        <f t="shared" si="1"/>
        <v>2.0328748742032873E-2</v>
      </c>
      <c r="Q34" s="9"/>
    </row>
    <row r="35" spans="1:17">
      <c r="A35" s="12"/>
      <c r="B35" s="25">
        <v>335.15</v>
      </c>
      <c r="C35" s="20" t="s">
        <v>112</v>
      </c>
      <c r="D35" s="46">
        <v>18035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18035</v>
      </c>
      <c r="P35" s="47">
        <f t="shared" si="1"/>
        <v>1.2099966454209996</v>
      </c>
      <c r="Q35" s="9"/>
    </row>
    <row r="36" spans="1:17">
      <c r="A36" s="12"/>
      <c r="B36" s="25">
        <v>335.18</v>
      </c>
      <c r="C36" s="20" t="s">
        <v>161</v>
      </c>
      <c r="D36" s="46">
        <v>1060168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1060168</v>
      </c>
      <c r="P36" s="47">
        <f t="shared" si="1"/>
        <v>71.12834619255284</v>
      </c>
      <c r="Q36" s="9"/>
    </row>
    <row r="37" spans="1:17">
      <c r="A37" s="12"/>
      <c r="B37" s="25">
        <v>335.21</v>
      </c>
      <c r="C37" s="20" t="s">
        <v>37</v>
      </c>
      <c r="D37" s="46">
        <v>7254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7254</v>
      </c>
      <c r="P37" s="47">
        <f t="shared" ref="P37:P68" si="7">(O37/P$73)</f>
        <v>0.48668232136866824</v>
      </c>
      <c r="Q37" s="9"/>
    </row>
    <row r="38" spans="1:17">
      <c r="A38" s="12"/>
      <c r="B38" s="25">
        <v>335.45</v>
      </c>
      <c r="C38" s="20" t="s">
        <v>162</v>
      </c>
      <c r="D38" s="46">
        <v>7863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ref="O38:O43" si="8">SUM(D38:N38)</f>
        <v>7863</v>
      </c>
      <c r="P38" s="47">
        <f t="shared" si="7"/>
        <v>0.52754109359275414</v>
      </c>
      <c r="Q38" s="9"/>
    </row>
    <row r="39" spans="1:17">
      <c r="A39" s="12"/>
      <c r="B39" s="25">
        <v>335.48</v>
      </c>
      <c r="C39" s="20" t="s">
        <v>38</v>
      </c>
      <c r="D39" s="46">
        <v>60232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8"/>
        <v>60232</v>
      </c>
      <c r="P39" s="47">
        <f t="shared" si="7"/>
        <v>4.0410600469641063</v>
      </c>
      <c r="Q39" s="9"/>
    </row>
    <row r="40" spans="1:17">
      <c r="A40" s="12"/>
      <c r="B40" s="25">
        <v>337.2</v>
      </c>
      <c r="C40" s="20" t="s">
        <v>123</v>
      </c>
      <c r="D40" s="46">
        <v>5992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8"/>
        <v>5992</v>
      </c>
      <c r="P40" s="47">
        <f t="shared" si="7"/>
        <v>0.40201274740020126</v>
      </c>
      <c r="Q40" s="9"/>
    </row>
    <row r="41" spans="1:17">
      <c r="A41" s="12"/>
      <c r="B41" s="25">
        <v>338</v>
      </c>
      <c r="C41" s="20" t="s">
        <v>40</v>
      </c>
      <c r="D41" s="46">
        <v>675159</v>
      </c>
      <c r="E41" s="46">
        <v>426089</v>
      </c>
      <c r="F41" s="46">
        <v>0</v>
      </c>
      <c r="G41" s="46">
        <v>0</v>
      </c>
      <c r="H41" s="46">
        <v>0</v>
      </c>
      <c r="I41" s="46">
        <v>10566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8"/>
        <v>1111814</v>
      </c>
      <c r="P41" s="47">
        <f t="shared" si="7"/>
        <v>74.593357933579341</v>
      </c>
      <c r="Q41" s="9"/>
    </row>
    <row r="42" spans="1:17">
      <c r="A42" s="12"/>
      <c r="B42" s="25">
        <v>339</v>
      </c>
      <c r="C42" s="20" t="s">
        <v>41</v>
      </c>
      <c r="D42" s="46">
        <v>87675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8"/>
        <v>87675</v>
      </c>
      <c r="P42" s="47">
        <f t="shared" si="7"/>
        <v>5.8822542770882258</v>
      </c>
      <c r="Q42" s="9"/>
    </row>
    <row r="43" spans="1:17" ht="15.75">
      <c r="A43" s="29" t="s">
        <v>46</v>
      </c>
      <c r="B43" s="30"/>
      <c r="C43" s="31"/>
      <c r="D43" s="32">
        <f t="shared" ref="D43:N43" si="9">SUM(D44:D53)</f>
        <v>395662</v>
      </c>
      <c r="E43" s="32">
        <f t="shared" si="9"/>
        <v>0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12326701</v>
      </c>
      <c r="J43" s="32">
        <f t="shared" si="9"/>
        <v>0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 t="shared" si="9"/>
        <v>0</v>
      </c>
      <c r="O43" s="32">
        <f t="shared" si="8"/>
        <v>12722363</v>
      </c>
      <c r="P43" s="45">
        <f t="shared" si="7"/>
        <v>853.56343508889631</v>
      </c>
      <c r="Q43" s="10"/>
    </row>
    <row r="44" spans="1:17">
      <c r="A44" s="12"/>
      <c r="B44" s="25">
        <v>341.9</v>
      </c>
      <c r="C44" s="20" t="s">
        <v>114</v>
      </c>
      <c r="D44" s="46">
        <v>21395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ref="O44:O53" si="10">SUM(D44:N44)</f>
        <v>21395</v>
      </c>
      <c r="P44" s="47">
        <f t="shared" si="7"/>
        <v>1.4354243542435425</v>
      </c>
      <c r="Q44" s="9"/>
    </row>
    <row r="45" spans="1:17">
      <c r="A45" s="12"/>
      <c r="B45" s="25">
        <v>342.2</v>
      </c>
      <c r="C45" s="20" t="s">
        <v>50</v>
      </c>
      <c r="D45" s="46">
        <v>33394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0"/>
        <v>33394</v>
      </c>
      <c r="P45" s="47">
        <f t="shared" si="7"/>
        <v>2.2404562227440454</v>
      </c>
      <c r="Q45" s="9"/>
    </row>
    <row r="46" spans="1:17">
      <c r="A46" s="12"/>
      <c r="B46" s="25">
        <v>343.3</v>
      </c>
      <c r="C46" s="20" t="s">
        <v>99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4084712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0"/>
        <v>4084712</v>
      </c>
      <c r="P46" s="47">
        <f t="shared" si="7"/>
        <v>274.04978195236498</v>
      </c>
      <c r="Q46" s="9"/>
    </row>
    <row r="47" spans="1:17">
      <c r="A47" s="12"/>
      <c r="B47" s="25">
        <v>343.4</v>
      </c>
      <c r="C47" s="20" t="s">
        <v>52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2856739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0"/>
        <v>2856739</v>
      </c>
      <c r="P47" s="47">
        <f t="shared" si="7"/>
        <v>191.66313317678632</v>
      </c>
      <c r="Q47" s="9"/>
    </row>
    <row r="48" spans="1:17">
      <c r="A48" s="12"/>
      <c r="B48" s="25">
        <v>343.5</v>
      </c>
      <c r="C48" s="20" t="s">
        <v>100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4098042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0"/>
        <v>4098042</v>
      </c>
      <c r="P48" s="47">
        <f t="shared" si="7"/>
        <v>274.94411271385439</v>
      </c>
      <c r="Q48" s="9"/>
    </row>
    <row r="49" spans="1:17">
      <c r="A49" s="12"/>
      <c r="B49" s="25">
        <v>343.6</v>
      </c>
      <c r="C49" s="20" t="s">
        <v>53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386287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386287</v>
      </c>
      <c r="P49" s="47">
        <f t="shared" si="7"/>
        <v>25.91660516605166</v>
      </c>
      <c r="Q49" s="9"/>
    </row>
    <row r="50" spans="1:17">
      <c r="A50" s="12"/>
      <c r="B50" s="25">
        <v>343.9</v>
      </c>
      <c r="C50" s="20" t="s">
        <v>54</v>
      </c>
      <c r="D50" s="46">
        <v>59105</v>
      </c>
      <c r="E50" s="46">
        <v>0</v>
      </c>
      <c r="F50" s="46">
        <v>0</v>
      </c>
      <c r="G50" s="46">
        <v>0</v>
      </c>
      <c r="H50" s="46">
        <v>0</v>
      </c>
      <c r="I50" s="46">
        <v>900921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960026</v>
      </c>
      <c r="P50" s="47">
        <f t="shared" si="7"/>
        <v>64.409661187520967</v>
      </c>
      <c r="Q50" s="9"/>
    </row>
    <row r="51" spans="1:17">
      <c r="A51" s="12"/>
      <c r="B51" s="25">
        <v>344.5</v>
      </c>
      <c r="C51" s="20" t="s">
        <v>115</v>
      </c>
      <c r="D51" s="46">
        <v>11559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11559</v>
      </c>
      <c r="P51" s="47">
        <f t="shared" si="7"/>
        <v>0.77551157329755116</v>
      </c>
      <c r="Q51" s="9"/>
    </row>
    <row r="52" spans="1:17">
      <c r="A52" s="12"/>
      <c r="B52" s="25">
        <v>347.2</v>
      </c>
      <c r="C52" s="20" t="s">
        <v>55</v>
      </c>
      <c r="D52" s="46">
        <v>222908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222908</v>
      </c>
      <c r="P52" s="47">
        <f t="shared" si="7"/>
        <v>14.955249916135525</v>
      </c>
      <c r="Q52" s="9"/>
    </row>
    <row r="53" spans="1:17">
      <c r="A53" s="12"/>
      <c r="B53" s="25">
        <v>349</v>
      </c>
      <c r="C53" s="20" t="s">
        <v>163</v>
      </c>
      <c r="D53" s="46">
        <v>47301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0"/>
        <v>47301</v>
      </c>
      <c r="P53" s="47">
        <f t="shared" si="7"/>
        <v>3.17349882589735</v>
      </c>
      <c r="Q53" s="9"/>
    </row>
    <row r="54" spans="1:17" ht="15.75">
      <c r="A54" s="29" t="s">
        <v>47</v>
      </c>
      <c r="B54" s="30"/>
      <c r="C54" s="31"/>
      <c r="D54" s="32">
        <f t="shared" ref="D54:N54" si="11">SUM(D55:D57)</f>
        <v>77834</v>
      </c>
      <c r="E54" s="32">
        <f t="shared" si="11"/>
        <v>0</v>
      </c>
      <c r="F54" s="32">
        <f t="shared" si="11"/>
        <v>0</v>
      </c>
      <c r="G54" s="32">
        <f t="shared" si="11"/>
        <v>0</v>
      </c>
      <c r="H54" s="32">
        <f t="shared" si="11"/>
        <v>0</v>
      </c>
      <c r="I54" s="32">
        <f t="shared" si="11"/>
        <v>0</v>
      </c>
      <c r="J54" s="32">
        <f t="shared" si="11"/>
        <v>0</v>
      </c>
      <c r="K54" s="32">
        <f t="shared" si="11"/>
        <v>0</v>
      </c>
      <c r="L54" s="32">
        <f t="shared" si="11"/>
        <v>0</v>
      </c>
      <c r="M54" s="32">
        <f t="shared" si="11"/>
        <v>0</v>
      </c>
      <c r="N54" s="32">
        <f t="shared" si="11"/>
        <v>0</v>
      </c>
      <c r="O54" s="32">
        <f t="shared" ref="O54:O59" si="12">SUM(D54:N54)</f>
        <v>77834</v>
      </c>
      <c r="P54" s="45">
        <f t="shared" si="7"/>
        <v>5.2220060382422009</v>
      </c>
      <c r="Q54" s="10"/>
    </row>
    <row r="55" spans="1:17">
      <c r="A55" s="13"/>
      <c r="B55" s="39">
        <v>351.1</v>
      </c>
      <c r="C55" s="21" t="s">
        <v>88</v>
      </c>
      <c r="D55" s="46">
        <v>69956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2"/>
        <v>69956</v>
      </c>
      <c r="P55" s="47">
        <f t="shared" si="7"/>
        <v>4.6934585709493462</v>
      </c>
      <c r="Q55" s="9"/>
    </row>
    <row r="56" spans="1:17">
      <c r="A56" s="13"/>
      <c r="B56" s="39">
        <v>352</v>
      </c>
      <c r="C56" s="21" t="s">
        <v>59</v>
      </c>
      <c r="D56" s="46">
        <v>1820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2"/>
        <v>1820</v>
      </c>
      <c r="P56" s="47">
        <f t="shared" si="7"/>
        <v>0.12210667561221067</v>
      </c>
      <c r="Q56" s="9"/>
    </row>
    <row r="57" spans="1:17">
      <c r="A57" s="13"/>
      <c r="B57" s="39">
        <v>354</v>
      </c>
      <c r="C57" s="21" t="s">
        <v>60</v>
      </c>
      <c r="D57" s="46">
        <v>6058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2"/>
        <v>6058</v>
      </c>
      <c r="P57" s="47">
        <f t="shared" si="7"/>
        <v>0.40644079168064406</v>
      </c>
      <c r="Q57" s="9"/>
    </row>
    <row r="58" spans="1:17" ht="15.75">
      <c r="A58" s="29" t="s">
        <v>3</v>
      </c>
      <c r="B58" s="30"/>
      <c r="C58" s="31"/>
      <c r="D58" s="32">
        <f t="shared" ref="D58:N58" si="13">SUM(D59:D66)</f>
        <v>699071</v>
      </c>
      <c r="E58" s="32">
        <f t="shared" si="13"/>
        <v>22424</v>
      </c>
      <c r="F58" s="32">
        <f t="shared" si="13"/>
        <v>0</v>
      </c>
      <c r="G58" s="32">
        <f t="shared" si="13"/>
        <v>8804</v>
      </c>
      <c r="H58" s="32">
        <f t="shared" si="13"/>
        <v>0</v>
      </c>
      <c r="I58" s="32">
        <f t="shared" si="13"/>
        <v>38350</v>
      </c>
      <c r="J58" s="32">
        <f t="shared" si="13"/>
        <v>0</v>
      </c>
      <c r="K58" s="32">
        <f t="shared" si="13"/>
        <v>1638979</v>
      </c>
      <c r="L58" s="32">
        <f t="shared" si="13"/>
        <v>0</v>
      </c>
      <c r="M58" s="32">
        <f t="shared" si="13"/>
        <v>0</v>
      </c>
      <c r="N58" s="32">
        <f t="shared" si="13"/>
        <v>0</v>
      </c>
      <c r="O58" s="32">
        <f t="shared" si="12"/>
        <v>2407628</v>
      </c>
      <c r="P58" s="45">
        <f t="shared" si="7"/>
        <v>161.53156658839316</v>
      </c>
      <c r="Q58" s="10"/>
    </row>
    <row r="59" spans="1:17">
      <c r="A59" s="12"/>
      <c r="B59" s="25">
        <v>361.1</v>
      </c>
      <c r="C59" s="20" t="s">
        <v>61</v>
      </c>
      <c r="D59" s="46">
        <v>58372</v>
      </c>
      <c r="E59" s="46">
        <v>5857</v>
      </c>
      <c r="F59" s="46">
        <v>0</v>
      </c>
      <c r="G59" s="46">
        <v>21109</v>
      </c>
      <c r="H59" s="46">
        <v>0</v>
      </c>
      <c r="I59" s="46">
        <v>94438</v>
      </c>
      <c r="J59" s="46">
        <v>0</v>
      </c>
      <c r="K59" s="46">
        <v>1402478</v>
      </c>
      <c r="L59" s="46">
        <v>0</v>
      </c>
      <c r="M59" s="46">
        <v>0</v>
      </c>
      <c r="N59" s="46">
        <v>0</v>
      </c>
      <c r="O59" s="46">
        <f t="shared" si="12"/>
        <v>1582254</v>
      </c>
      <c r="P59" s="47">
        <f t="shared" si="7"/>
        <v>106.15592083193559</v>
      </c>
      <c r="Q59" s="9"/>
    </row>
    <row r="60" spans="1:17">
      <c r="A60" s="12"/>
      <c r="B60" s="25">
        <v>361.3</v>
      </c>
      <c r="C60" s="20" t="s">
        <v>116</v>
      </c>
      <c r="D60" s="46">
        <v>-53584</v>
      </c>
      <c r="E60" s="46">
        <v>0</v>
      </c>
      <c r="F60" s="46">
        <v>0</v>
      </c>
      <c r="G60" s="46">
        <v>-12305</v>
      </c>
      <c r="H60" s="46">
        <v>0</v>
      </c>
      <c r="I60" s="46">
        <v>-81458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ref="O60:O66" si="14">SUM(D60:N60)</f>
        <v>-147347</v>
      </c>
      <c r="P60" s="47">
        <f t="shared" si="7"/>
        <v>-9.8857430392485739</v>
      </c>
      <c r="Q60" s="9"/>
    </row>
    <row r="61" spans="1:17">
      <c r="A61" s="12"/>
      <c r="B61" s="25">
        <v>362</v>
      </c>
      <c r="C61" s="20" t="s">
        <v>63</v>
      </c>
      <c r="D61" s="46">
        <v>129139</v>
      </c>
      <c r="E61" s="46">
        <v>11599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4"/>
        <v>140738</v>
      </c>
      <c r="P61" s="47">
        <f t="shared" si="7"/>
        <v>9.4423347869842331</v>
      </c>
      <c r="Q61" s="9"/>
    </row>
    <row r="62" spans="1:17">
      <c r="A62" s="12"/>
      <c r="B62" s="25">
        <v>364</v>
      </c>
      <c r="C62" s="20" t="s">
        <v>117</v>
      </c>
      <c r="D62" s="46">
        <v>12643</v>
      </c>
      <c r="E62" s="46">
        <v>4968</v>
      </c>
      <c r="F62" s="46">
        <v>0</v>
      </c>
      <c r="G62" s="46">
        <v>0</v>
      </c>
      <c r="H62" s="46">
        <v>0</v>
      </c>
      <c r="I62" s="46">
        <v>10994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4"/>
        <v>28605</v>
      </c>
      <c r="P62" s="47">
        <f t="shared" si="7"/>
        <v>1.9191546460919156</v>
      </c>
      <c r="Q62" s="9"/>
    </row>
    <row r="63" spans="1:17">
      <c r="A63" s="12"/>
      <c r="B63" s="25">
        <v>365</v>
      </c>
      <c r="C63" s="20" t="s">
        <v>118</v>
      </c>
      <c r="D63" s="46">
        <v>956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4"/>
        <v>956</v>
      </c>
      <c r="P63" s="47">
        <f t="shared" si="7"/>
        <v>6.4139550486413954E-2</v>
      </c>
      <c r="Q63" s="9"/>
    </row>
    <row r="64" spans="1:17">
      <c r="A64" s="12"/>
      <c r="B64" s="25">
        <v>366</v>
      </c>
      <c r="C64" s="20" t="s">
        <v>66</v>
      </c>
      <c r="D64" s="46">
        <v>4900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4"/>
        <v>4900</v>
      </c>
      <c r="P64" s="47">
        <f t="shared" si="7"/>
        <v>0.32874874203287485</v>
      </c>
      <c r="Q64" s="9"/>
    </row>
    <row r="65" spans="1:120">
      <c r="A65" s="12"/>
      <c r="B65" s="25">
        <v>368</v>
      </c>
      <c r="C65" s="20" t="s">
        <v>67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236501</v>
      </c>
      <c r="L65" s="46">
        <v>0</v>
      </c>
      <c r="M65" s="46">
        <v>0</v>
      </c>
      <c r="N65" s="46">
        <v>0</v>
      </c>
      <c r="O65" s="46">
        <f t="shared" si="14"/>
        <v>236501</v>
      </c>
      <c r="P65" s="47">
        <f t="shared" si="7"/>
        <v>15.867225763166722</v>
      </c>
      <c r="Q65" s="9"/>
    </row>
    <row r="66" spans="1:120">
      <c r="A66" s="12"/>
      <c r="B66" s="25">
        <v>369.9</v>
      </c>
      <c r="C66" s="20" t="s">
        <v>68</v>
      </c>
      <c r="D66" s="46">
        <v>546645</v>
      </c>
      <c r="E66" s="46">
        <v>0</v>
      </c>
      <c r="F66" s="46">
        <v>0</v>
      </c>
      <c r="G66" s="46">
        <v>0</v>
      </c>
      <c r="H66" s="46">
        <v>0</v>
      </c>
      <c r="I66" s="46">
        <v>14376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4"/>
        <v>561021</v>
      </c>
      <c r="P66" s="47">
        <f t="shared" si="7"/>
        <v>37.639785306943978</v>
      </c>
      <c r="Q66" s="9"/>
    </row>
    <row r="67" spans="1:120" ht="15.75">
      <c r="A67" s="29" t="s">
        <v>48</v>
      </c>
      <c r="B67" s="30"/>
      <c r="C67" s="31"/>
      <c r="D67" s="32">
        <f t="shared" ref="D67:N67" si="15">SUM(D68:D70)</f>
        <v>0</v>
      </c>
      <c r="E67" s="32">
        <f t="shared" si="15"/>
        <v>158024</v>
      </c>
      <c r="F67" s="32">
        <f t="shared" si="15"/>
        <v>283980</v>
      </c>
      <c r="G67" s="32">
        <f t="shared" si="15"/>
        <v>884478</v>
      </c>
      <c r="H67" s="32">
        <f t="shared" si="15"/>
        <v>0</v>
      </c>
      <c r="I67" s="32">
        <f t="shared" si="15"/>
        <v>1104</v>
      </c>
      <c r="J67" s="32">
        <f t="shared" si="15"/>
        <v>0</v>
      </c>
      <c r="K67" s="32">
        <f t="shared" si="15"/>
        <v>0</v>
      </c>
      <c r="L67" s="32">
        <f t="shared" si="15"/>
        <v>0</v>
      </c>
      <c r="M67" s="32">
        <f t="shared" si="15"/>
        <v>0</v>
      </c>
      <c r="N67" s="32">
        <f t="shared" si="15"/>
        <v>0</v>
      </c>
      <c r="O67" s="32">
        <f>SUM(D67:N67)</f>
        <v>1327586</v>
      </c>
      <c r="P67" s="45">
        <f t="shared" si="7"/>
        <v>89.069842334786983</v>
      </c>
      <c r="Q67" s="9"/>
    </row>
    <row r="68" spans="1:120">
      <c r="A68" s="12"/>
      <c r="B68" s="25">
        <v>381</v>
      </c>
      <c r="C68" s="20" t="s">
        <v>69</v>
      </c>
      <c r="D68" s="46">
        <v>0</v>
      </c>
      <c r="E68" s="46">
        <v>158024</v>
      </c>
      <c r="F68" s="46">
        <v>283980</v>
      </c>
      <c r="G68" s="46">
        <v>100000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>SUM(D68:N68)</f>
        <v>542004</v>
      </c>
      <c r="P68" s="47">
        <f t="shared" si="7"/>
        <v>36.363904729956388</v>
      </c>
      <c r="Q68" s="9"/>
    </row>
    <row r="69" spans="1:120">
      <c r="A69" s="12"/>
      <c r="B69" s="25">
        <v>384</v>
      </c>
      <c r="C69" s="20" t="s">
        <v>138</v>
      </c>
      <c r="D69" s="46">
        <v>0</v>
      </c>
      <c r="E69" s="46">
        <v>0</v>
      </c>
      <c r="F69" s="46">
        <v>0</v>
      </c>
      <c r="G69" s="46">
        <v>784478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>SUM(D69:N69)</f>
        <v>784478</v>
      </c>
      <c r="P69" s="47">
        <f t="shared" ref="P69:P71" si="16">(O69/P$73)</f>
        <v>52.631868500503188</v>
      </c>
      <c r="Q69" s="9"/>
    </row>
    <row r="70" spans="1:120" ht="15.75" thickBot="1">
      <c r="A70" s="48"/>
      <c r="B70" s="49">
        <v>393</v>
      </c>
      <c r="C70" s="20" t="s">
        <v>164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1104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>SUM(D70:N70)</f>
        <v>1104</v>
      </c>
      <c r="P70" s="47">
        <f t="shared" si="16"/>
        <v>7.4069104327406904E-2</v>
      </c>
      <c r="Q70" s="9"/>
    </row>
    <row r="71" spans="1:120" ht="16.5" thickBot="1">
      <c r="A71" s="14" t="s">
        <v>56</v>
      </c>
      <c r="B71" s="23"/>
      <c r="C71" s="22"/>
      <c r="D71" s="15">
        <f t="shared" ref="D71:N71" si="17">SUM(D5,D15,D28,D43,D54,D58,D67)</f>
        <v>13732194</v>
      </c>
      <c r="E71" s="15">
        <f t="shared" si="17"/>
        <v>955234</v>
      </c>
      <c r="F71" s="15">
        <f t="shared" si="17"/>
        <v>451331</v>
      </c>
      <c r="G71" s="15">
        <f t="shared" si="17"/>
        <v>4526180</v>
      </c>
      <c r="H71" s="15">
        <f t="shared" si="17"/>
        <v>0</v>
      </c>
      <c r="I71" s="15">
        <f t="shared" si="17"/>
        <v>12494586</v>
      </c>
      <c r="J71" s="15">
        <f t="shared" si="17"/>
        <v>0</v>
      </c>
      <c r="K71" s="15">
        <f t="shared" si="17"/>
        <v>1714911</v>
      </c>
      <c r="L71" s="15">
        <f t="shared" si="17"/>
        <v>0</v>
      </c>
      <c r="M71" s="15">
        <f t="shared" si="17"/>
        <v>0</v>
      </c>
      <c r="N71" s="15">
        <f t="shared" si="17"/>
        <v>0</v>
      </c>
      <c r="O71" s="15">
        <f>SUM(D71:N71)</f>
        <v>33874436</v>
      </c>
      <c r="P71" s="38">
        <f t="shared" si="16"/>
        <v>2272.6894330761488</v>
      </c>
      <c r="Q71" s="6"/>
      <c r="R71" s="2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</row>
    <row r="72" spans="1:120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9"/>
    </row>
    <row r="73" spans="1:120">
      <c r="A73" s="40"/>
      <c r="B73" s="41"/>
      <c r="C73" s="41"/>
      <c r="D73" s="42"/>
      <c r="E73" s="42"/>
      <c r="F73" s="42"/>
      <c r="G73" s="42"/>
      <c r="H73" s="42"/>
      <c r="I73" s="42"/>
      <c r="J73" s="42"/>
      <c r="K73" s="42"/>
      <c r="L73" s="42"/>
      <c r="M73" s="121" t="s">
        <v>165</v>
      </c>
      <c r="N73" s="121"/>
      <c r="O73" s="121"/>
      <c r="P73" s="43">
        <v>14905</v>
      </c>
    </row>
    <row r="74" spans="1:120">
      <c r="A74" s="122"/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100"/>
    </row>
    <row r="75" spans="1:120" ht="15.75" customHeight="1" thickBot="1">
      <c r="A75" s="123" t="s">
        <v>86</v>
      </c>
      <c r="B75" s="102"/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02"/>
      <c r="O75" s="102"/>
      <c r="P75" s="103"/>
    </row>
  </sheetData>
  <mergeCells count="10">
    <mergeCell ref="M73:O73"/>
    <mergeCell ref="A74:P74"/>
    <mergeCell ref="A75:P7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7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78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141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70</v>
      </c>
      <c r="B3" s="111"/>
      <c r="C3" s="112"/>
      <c r="D3" s="131" t="s">
        <v>42</v>
      </c>
      <c r="E3" s="132"/>
      <c r="F3" s="132"/>
      <c r="G3" s="132"/>
      <c r="H3" s="133"/>
      <c r="I3" s="131" t="s">
        <v>43</v>
      </c>
      <c r="J3" s="133"/>
      <c r="K3" s="131" t="s">
        <v>45</v>
      </c>
      <c r="L3" s="133"/>
      <c r="M3" s="36"/>
      <c r="N3" s="37"/>
      <c r="O3" s="134" t="s">
        <v>75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9</v>
      </c>
      <c r="N4" s="35" t="s">
        <v>44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7754330</v>
      </c>
      <c r="E5" s="27">
        <f t="shared" si="0"/>
        <v>300578</v>
      </c>
      <c r="F5" s="27">
        <f t="shared" si="0"/>
        <v>171208</v>
      </c>
      <c r="G5" s="27">
        <f t="shared" si="0"/>
        <v>1154619</v>
      </c>
      <c r="H5" s="27">
        <f t="shared" si="0"/>
        <v>0</v>
      </c>
      <c r="I5" s="27">
        <f t="shared" si="0"/>
        <v>532294</v>
      </c>
      <c r="J5" s="27">
        <f t="shared" si="0"/>
        <v>0</v>
      </c>
      <c r="K5" s="27">
        <f t="shared" si="0"/>
        <v>67071</v>
      </c>
      <c r="L5" s="27">
        <f t="shared" si="0"/>
        <v>0</v>
      </c>
      <c r="M5" s="27">
        <f t="shared" si="0"/>
        <v>0</v>
      </c>
      <c r="N5" s="28">
        <f>SUM(D5:M5)</f>
        <v>9980100</v>
      </c>
      <c r="O5" s="33">
        <f t="shared" ref="O5:O36" si="1">(N5/O$69)</f>
        <v>665.42872382984399</v>
      </c>
      <c r="P5" s="6"/>
    </row>
    <row r="6" spans="1:133">
      <c r="A6" s="12"/>
      <c r="B6" s="25">
        <v>311</v>
      </c>
      <c r="C6" s="20" t="s">
        <v>2</v>
      </c>
      <c r="D6" s="46">
        <v>5432056</v>
      </c>
      <c r="E6" s="46">
        <v>300578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5732634</v>
      </c>
      <c r="O6" s="47">
        <f t="shared" si="1"/>
        <v>382.22656354180555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0</v>
      </c>
      <c r="F7" s="46">
        <v>0</v>
      </c>
      <c r="G7" s="46">
        <v>178265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178265</v>
      </c>
      <c r="O7" s="47">
        <f t="shared" si="1"/>
        <v>11.885918122416323</v>
      </c>
      <c r="P7" s="9"/>
    </row>
    <row r="8" spans="1:133">
      <c r="A8" s="12"/>
      <c r="B8" s="25">
        <v>312.51</v>
      </c>
      <c r="C8" s="20" t="s">
        <v>77</v>
      </c>
      <c r="D8" s="46">
        <v>67071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67071</v>
      </c>
      <c r="L8" s="46">
        <v>0</v>
      </c>
      <c r="M8" s="46">
        <v>0</v>
      </c>
      <c r="N8" s="46">
        <f>SUM(D8:M8)</f>
        <v>134142</v>
      </c>
      <c r="O8" s="47">
        <f t="shared" si="1"/>
        <v>8.9439925323376457</v>
      </c>
      <c r="P8" s="9"/>
    </row>
    <row r="9" spans="1:133">
      <c r="A9" s="12"/>
      <c r="B9" s="25">
        <v>312.60000000000002</v>
      </c>
      <c r="C9" s="20" t="s">
        <v>11</v>
      </c>
      <c r="D9" s="46">
        <v>0</v>
      </c>
      <c r="E9" s="46">
        <v>0</v>
      </c>
      <c r="F9" s="46">
        <v>0</v>
      </c>
      <c r="G9" s="46">
        <v>976354</v>
      </c>
      <c r="H9" s="46">
        <v>0</v>
      </c>
      <c r="I9" s="46">
        <v>532294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1508648</v>
      </c>
      <c r="O9" s="47">
        <f t="shared" si="1"/>
        <v>100.58994532604348</v>
      </c>
      <c r="P9" s="9"/>
    </row>
    <row r="10" spans="1:133">
      <c r="A10" s="12"/>
      <c r="B10" s="25">
        <v>314.10000000000002</v>
      </c>
      <c r="C10" s="20" t="s">
        <v>12</v>
      </c>
      <c r="D10" s="46">
        <v>1243223</v>
      </c>
      <c r="E10" s="46">
        <v>0</v>
      </c>
      <c r="F10" s="46">
        <v>171208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1414431</v>
      </c>
      <c r="O10" s="47">
        <f t="shared" si="1"/>
        <v>94.307974396586218</v>
      </c>
      <c r="P10" s="9"/>
    </row>
    <row r="11" spans="1:133">
      <c r="A11" s="12"/>
      <c r="B11" s="25">
        <v>314.39999999999998</v>
      </c>
      <c r="C11" s="20" t="s">
        <v>13</v>
      </c>
      <c r="D11" s="46">
        <v>70283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70283</v>
      </c>
      <c r="O11" s="47">
        <f t="shared" si="1"/>
        <v>4.686158154420589</v>
      </c>
      <c r="P11" s="9"/>
    </row>
    <row r="12" spans="1:133">
      <c r="A12" s="12"/>
      <c r="B12" s="25">
        <v>314.8</v>
      </c>
      <c r="C12" s="20" t="s">
        <v>14</v>
      </c>
      <c r="D12" s="46">
        <v>26915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26915</v>
      </c>
      <c r="O12" s="47">
        <f t="shared" si="1"/>
        <v>1.7945726096812908</v>
      </c>
      <c r="P12" s="9"/>
    </row>
    <row r="13" spans="1:133">
      <c r="A13" s="12"/>
      <c r="B13" s="25">
        <v>315</v>
      </c>
      <c r="C13" s="20" t="s">
        <v>106</v>
      </c>
      <c r="D13" s="46">
        <v>753897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753897</v>
      </c>
      <c r="O13" s="47">
        <f t="shared" si="1"/>
        <v>50.266502200293374</v>
      </c>
      <c r="P13" s="9"/>
    </row>
    <row r="14" spans="1:133">
      <c r="A14" s="12"/>
      <c r="B14" s="25">
        <v>316</v>
      </c>
      <c r="C14" s="20" t="s">
        <v>107</v>
      </c>
      <c r="D14" s="46">
        <v>160885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160885</v>
      </c>
      <c r="O14" s="47">
        <f t="shared" si="1"/>
        <v>10.7270969462595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SUM(D16:D27)</f>
        <v>1478663</v>
      </c>
      <c r="E15" s="32">
        <f t="shared" si="3"/>
        <v>62541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148172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1689376</v>
      </c>
      <c r="O15" s="45">
        <f t="shared" si="1"/>
        <v>112.64008534471263</v>
      </c>
      <c r="P15" s="10"/>
    </row>
    <row r="16" spans="1:133">
      <c r="A16" s="12"/>
      <c r="B16" s="25">
        <v>322</v>
      </c>
      <c r="C16" s="20" t="s">
        <v>0</v>
      </c>
      <c r="D16" s="46">
        <v>165941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165941</v>
      </c>
      <c r="O16" s="47">
        <f t="shared" si="1"/>
        <v>11.064208561141486</v>
      </c>
      <c r="P16" s="9"/>
    </row>
    <row r="17" spans="1:16">
      <c r="A17" s="12"/>
      <c r="B17" s="25">
        <v>323.10000000000002</v>
      </c>
      <c r="C17" s="20" t="s">
        <v>18</v>
      </c>
      <c r="D17" s="46">
        <v>1231142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6" si="4">SUM(D17:M17)</f>
        <v>1231142</v>
      </c>
      <c r="O17" s="47">
        <f t="shared" si="1"/>
        <v>82.087078277103615</v>
      </c>
      <c r="P17" s="9"/>
    </row>
    <row r="18" spans="1:16">
      <c r="A18" s="12"/>
      <c r="B18" s="25">
        <v>323.39999999999998</v>
      </c>
      <c r="C18" s="20" t="s">
        <v>19</v>
      </c>
      <c r="D18" s="46">
        <v>72027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72027</v>
      </c>
      <c r="O18" s="47">
        <f t="shared" si="1"/>
        <v>4.8024403253767165</v>
      </c>
      <c r="P18" s="9"/>
    </row>
    <row r="19" spans="1:16">
      <c r="A19" s="12"/>
      <c r="B19" s="25">
        <v>324.11</v>
      </c>
      <c r="C19" s="20" t="s">
        <v>20</v>
      </c>
      <c r="D19" s="46">
        <v>0</v>
      </c>
      <c r="E19" s="46">
        <v>1925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1925</v>
      </c>
      <c r="O19" s="47">
        <f t="shared" si="1"/>
        <v>0.12835044672623017</v>
      </c>
      <c r="P19" s="9"/>
    </row>
    <row r="20" spans="1:16">
      <c r="A20" s="12"/>
      <c r="B20" s="25">
        <v>324.12</v>
      </c>
      <c r="C20" s="20" t="s">
        <v>142</v>
      </c>
      <c r="D20" s="46">
        <v>0</v>
      </c>
      <c r="E20" s="46">
        <v>4999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4999</v>
      </c>
      <c r="O20" s="47">
        <f t="shared" si="1"/>
        <v>0.33331110814775305</v>
      </c>
      <c r="P20" s="9"/>
    </row>
    <row r="21" spans="1:16">
      <c r="A21" s="12"/>
      <c r="B21" s="25">
        <v>324.20999999999998</v>
      </c>
      <c r="C21" s="20" t="s">
        <v>21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9496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9496</v>
      </c>
      <c r="O21" s="47">
        <f t="shared" si="1"/>
        <v>0.63315108681157484</v>
      </c>
      <c r="P21" s="9"/>
    </row>
    <row r="22" spans="1:16">
      <c r="A22" s="12"/>
      <c r="B22" s="25">
        <v>324.22000000000003</v>
      </c>
      <c r="C22" s="20" t="s">
        <v>132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90354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90354</v>
      </c>
      <c r="O22" s="47">
        <f t="shared" si="1"/>
        <v>6.0244032537671686</v>
      </c>
      <c r="P22" s="9"/>
    </row>
    <row r="23" spans="1:16">
      <c r="A23" s="12"/>
      <c r="B23" s="25">
        <v>324.31</v>
      </c>
      <c r="C23" s="20" t="s">
        <v>22</v>
      </c>
      <c r="D23" s="46">
        <v>0</v>
      </c>
      <c r="E23" s="46">
        <v>7230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7230</v>
      </c>
      <c r="O23" s="47">
        <f t="shared" si="1"/>
        <v>0.4820642752366982</v>
      </c>
      <c r="P23" s="9"/>
    </row>
    <row r="24" spans="1:16">
      <c r="A24" s="12"/>
      <c r="B24" s="25">
        <v>324.32</v>
      </c>
      <c r="C24" s="20" t="s">
        <v>108</v>
      </c>
      <c r="D24" s="46">
        <v>0</v>
      </c>
      <c r="E24" s="46">
        <v>45587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45587</v>
      </c>
      <c r="O24" s="47">
        <f t="shared" si="1"/>
        <v>3.039538605147353</v>
      </c>
      <c r="P24" s="9"/>
    </row>
    <row r="25" spans="1:16">
      <c r="A25" s="12"/>
      <c r="B25" s="25">
        <v>324.61</v>
      </c>
      <c r="C25" s="20" t="s">
        <v>24</v>
      </c>
      <c r="D25" s="46">
        <v>0</v>
      </c>
      <c r="E25" s="46">
        <v>2450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2450</v>
      </c>
      <c r="O25" s="47">
        <f t="shared" si="1"/>
        <v>0.16335511401520203</v>
      </c>
      <c r="P25" s="9"/>
    </row>
    <row r="26" spans="1:16">
      <c r="A26" s="12"/>
      <c r="B26" s="25">
        <v>324.62</v>
      </c>
      <c r="C26" s="20" t="s">
        <v>143</v>
      </c>
      <c r="D26" s="46">
        <v>0</v>
      </c>
      <c r="E26" s="46">
        <v>350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350</v>
      </c>
      <c r="O26" s="47">
        <f t="shared" si="1"/>
        <v>2.3336444859314576E-2</v>
      </c>
      <c r="P26" s="9"/>
    </row>
    <row r="27" spans="1:16">
      <c r="A27" s="12"/>
      <c r="B27" s="25">
        <v>329</v>
      </c>
      <c r="C27" s="20" t="s">
        <v>26</v>
      </c>
      <c r="D27" s="46">
        <v>9553</v>
      </c>
      <c r="E27" s="46">
        <v>0</v>
      </c>
      <c r="F27" s="46">
        <v>0</v>
      </c>
      <c r="G27" s="46">
        <v>0</v>
      </c>
      <c r="H27" s="46">
        <v>0</v>
      </c>
      <c r="I27" s="46">
        <v>48322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57875</v>
      </c>
      <c r="O27" s="47">
        <f t="shared" si="1"/>
        <v>3.8588478463795171</v>
      </c>
      <c r="P27" s="9"/>
    </row>
    <row r="28" spans="1:16" ht="15.75">
      <c r="A28" s="29" t="s">
        <v>28</v>
      </c>
      <c r="B28" s="30"/>
      <c r="C28" s="31"/>
      <c r="D28" s="32">
        <f t="shared" ref="D28:M28" si="5">SUM(D29:D38)</f>
        <v>2195961</v>
      </c>
      <c r="E28" s="32">
        <f t="shared" si="5"/>
        <v>399372</v>
      </c>
      <c r="F28" s="32">
        <f t="shared" si="5"/>
        <v>0</v>
      </c>
      <c r="G28" s="32">
        <f t="shared" si="5"/>
        <v>88</v>
      </c>
      <c r="H28" s="32">
        <f t="shared" si="5"/>
        <v>0</v>
      </c>
      <c r="I28" s="32">
        <f t="shared" si="5"/>
        <v>10440</v>
      </c>
      <c r="J28" s="32">
        <f t="shared" si="5"/>
        <v>0</v>
      </c>
      <c r="K28" s="32">
        <f t="shared" si="5"/>
        <v>0</v>
      </c>
      <c r="L28" s="32">
        <f t="shared" si="5"/>
        <v>0</v>
      </c>
      <c r="M28" s="32">
        <f t="shared" si="5"/>
        <v>0</v>
      </c>
      <c r="N28" s="44">
        <f>SUM(D28:M28)</f>
        <v>2605861</v>
      </c>
      <c r="O28" s="45">
        <f t="shared" si="1"/>
        <v>173.74723296439527</v>
      </c>
      <c r="P28" s="10"/>
    </row>
    <row r="29" spans="1:16">
      <c r="A29" s="12"/>
      <c r="B29" s="25">
        <v>334.49</v>
      </c>
      <c r="C29" s="20" t="s">
        <v>122</v>
      </c>
      <c r="D29" s="46">
        <v>0</v>
      </c>
      <c r="E29" s="46">
        <v>0</v>
      </c>
      <c r="F29" s="46">
        <v>0</v>
      </c>
      <c r="G29" s="46">
        <v>88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5" si="6">SUM(D29:M29)</f>
        <v>88</v>
      </c>
      <c r="O29" s="47">
        <f t="shared" si="1"/>
        <v>5.8674489931990932E-3</v>
      </c>
      <c r="P29" s="9"/>
    </row>
    <row r="30" spans="1:16">
      <c r="A30" s="12"/>
      <c r="B30" s="25">
        <v>335.12</v>
      </c>
      <c r="C30" s="20" t="s">
        <v>110</v>
      </c>
      <c r="D30" s="46">
        <v>418087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418087</v>
      </c>
      <c r="O30" s="47">
        <f t="shared" si="1"/>
        <v>27.876183491132149</v>
      </c>
      <c r="P30" s="9"/>
    </row>
    <row r="31" spans="1:16">
      <c r="A31" s="12"/>
      <c r="B31" s="25">
        <v>335.14</v>
      </c>
      <c r="C31" s="20" t="s">
        <v>111</v>
      </c>
      <c r="D31" s="46">
        <v>244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244</v>
      </c>
      <c r="O31" s="47">
        <f t="shared" si="1"/>
        <v>1.6268835844779304E-2</v>
      </c>
      <c r="P31" s="9"/>
    </row>
    <row r="32" spans="1:16">
      <c r="A32" s="12"/>
      <c r="B32" s="25">
        <v>335.15</v>
      </c>
      <c r="C32" s="20" t="s">
        <v>112</v>
      </c>
      <c r="D32" s="46">
        <v>18917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18917</v>
      </c>
      <c r="O32" s="47">
        <f t="shared" si="1"/>
        <v>1.2613015068675824</v>
      </c>
      <c r="P32" s="9"/>
    </row>
    <row r="33" spans="1:16">
      <c r="A33" s="12"/>
      <c r="B33" s="25">
        <v>335.18</v>
      </c>
      <c r="C33" s="20" t="s">
        <v>113</v>
      </c>
      <c r="D33" s="46">
        <v>905648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905648</v>
      </c>
      <c r="O33" s="47">
        <f t="shared" si="1"/>
        <v>60.384584611281504</v>
      </c>
      <c r="P33" s="9"/>
    </row>
    <row r="34" spans="1:16">
      <c r="A34" s="12"/>
      <c r="B34" s="25">
        <v>335.21</v>
      </c>
      <c r="C34" s="20" t="s">
        <v>37</v>
      </c>
      <c r="D34" s="46">
        <v>4874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4874</v>
      </c>
      <c r="O34" s="47">
        <f t="shared" si="1"/>
        <v>0.32497666355514071</v>
      </c>
      <c r="P34" s="9"/>
    </row>
    <row r="35" spans="1:16">
      <c r="A35" s="12"/>
      <c r="B35" s="25">
        <v>335.49</v>
      </c>
      <c r="C35" s="20" t="s">
        <v>38</v>
      </c>
      <c r="D35" s="46">
        <v>64876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64876</v>
      </c>
      <c r="O35" s="47">
        <f t="shared" si="1"/>
        <v>4.3256434191225495</v>
      </c>
      <c r="P35" s="9"/>
    </row>
    <row r="36" spans="1:16">
      <c r="A36" s="12"/>
      <c r="B36" s="25">
        <v>337.2</v>
      </c>
      <c r="C36" s="20" t="s">
        <v>123</v>
      </c>
      <c r="D36" s="46">
        <v>6000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6000</v>
      </c>
      <c r="O36" s="47">
        <f t="shared" si="1"/>
        <v>0.4000533404453927</v>
      </c>
      <c r="P36" s="9"/>
    </row>
    <row r="37" spans="1:16">
      <c r="A37" s="12"/>
      <c r="B37" s="25">
        <v>338</v>
      </c>
      <c r="C37" s="20" t="s">
        <v>40</v>
      </c>
      <c r="D37" s="46">
        <v>692193</v>
      </c>
      <c r="E37" s="46">
        <v>399372</v>
      </c>
      <c r="F37" s="46">
        <v>0</v>
      </c>
      <c r="G37" s="46">
        <v>0</v>
      </c>
      <c r="H37" s="46">
        <v>0</v>
      </c>
      <c r="I37" s="46">
        <v>10440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1102005</v>
      </c>
      <c r="O37" s="47">
        <f t="shared" ref="O37:O67" si="7">(N37/O$69)</f>
        <v>73.476796906254165</v>
      </c>
      <c r="P37" s="9"/>
    </row>
    <row r="38" spans="1:16">
      <c r="A38" s="12"/>
      <c r="B38" s="25">
        <v>339</v>
      </c>
      <c r="C38" s="20" t="s">
        <v>41</v>
      </c>
      <c r="D38" s="46">
        <v>85122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85122</v>
      </c>
      <c r="O38" s="47">
        <f t="shared" si="7"/>
        <v>5.6755567408987861</v>
      </c>
      <c r="P38" s="9"/>
    </row>
    <row r="39" spans="1:16" ht="15.75">
      <c r="A39" s="29" t="s">
        <v>46</v>
      </c>
      <c r="B39" s="30"/>
      <c r="C39" s="31"/>
      <c r="D39" s="32">
        <f t="shared" ref="D39:M39" si="8">SUM(D40:D49)</f>
        <v>301143</v>
      </c>
      <c r="E39" s="32">
        <f t="shared" si="8"/>
        <v>0</v>
      </c>
      <c r="F39" s="32">
        <f t="shared" si="8"/>
        <v>0</v>
      </c>
      <c r="G39" s="32">
        <f t="shared" si="8"/>
        <v>3150</v>
      </c>
      <c r="H39" s="32">
        <f t="shared" si="8"/>
        <v>0</v>
      </c>
      <c r="I39" s="32">
        <f t="shared" si="8"/>
        <v>12276112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>SUM(D39:M39)</f>
        <v>12580405</v>
      </c>
      <c r="O39" s="45">
        <f t="shared" si="7"/>
        <v>838.80550740098681</v>
      </c>
      <c r="P39" s="10"/>
    </row>
    <row r="40" spans="1:16">
      <c r="A40" s="12"/>
      <c r="B40" s="25">
        <v>341.9</v>
      </c>
      <c r="C40" s="20" t="s">
        <v>114</v>
      </c>
      <c r="D40" s="46">
        <v>21458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9" si="9">SUM(D40:M40)</f>
        <v>21458</v>
      </c>
      <c r="O40" s="47">
        <f t="shared" si="7"/>
        <v>1.4307240965462062</v>
      </c>
      <c r="P40" s="9"/>
    </row>
    <row r="41" spans="1:16">
      <c r="A41" s="12"/>
      <c r="B41" s="25">
        <v>342.2</v>
      </c>
      <c r="C41" s="20" t="s">
        <v>50</v>
      </c>
      <c r="D41" s="46">
        <v>31585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31585</v>
      </c>
      <c r="O41" s="47">
        <f t="shared" si="7"/>
        <v>2.1059474596612882</v>
      </c>
      <c r="P41" s="9"/>
    </row>
    <row r="42" spans="1:16">
      <c r="A42" s="12"/>
      <c r="B42" s="25">
        <v>343.3</v>
      </c>
      <c r="C42" s="20" t="s">
        <v>99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4021838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4021838</v>
      </c>
      <c r="O42" s="47">
        <f t="shared" si="7"/>
        <v>268.15828777170287</v>
      </c>
      <c r="P42" s="9"/>
    </row>
    <row r="43" spans="1:16">
      <c r="A43" s="12"/>
      <c r="B43" s="25">
        <v>343.4</v>
      </c>
      <c r="C43" s="20" t="s">
        <v>52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2935645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2935645</v>
      </c>
      <c r="O43" s="47">
        <f t="shared" si="7"/>
        <v>195.73576476863582</v>
      </c>
      <c r="P43" s="9"/>
    </row>
    <row r="44" spans="1:16">
      <c r="A44" s="12"/>
      <c r="B44" s="25">
        <v>343.5</v>
      </c>
      <c r="C44" s="20" t="s">
        <v>100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4019658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4019658</v>
      </c>
      <c r="O44" s="47">
        <f t="shared" si="7"/>
        <v>268.01293505800771</v>
      </c>
      <c r="P44" s="9"/>
    </row>
    <row r="45" spans="1:16">
      <c r="A45" s="12"/>
      <c r="B45" s="25">
        <v>343.6</v>
      </c>
      <c r="C45" s="20" t="s">
        <v>53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405157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405157</v>
      </c>
      <c r="O45" s="47">
        <f t="shared" si="7"/>
        <v>27.01406854247233</v>
      </c>
      <c r="P45" s="9"/>
    </row>
    <row r="46" spans="1:16">
      <c r="A46" s="12"/>
      <c r="B46" s="25">
        <v>343.9</v>
      </c>
      <c r="C46" s="20" t="s">
        <v>54</v>
      </c>
      <c r="D46" s="46">
        <v>40722</v>
      </c>
      <c r="E46" s="46">
        <v>0</v>
      </c>
      <c r="F46" s="46">
        <v>0</v>
      </c>
      <c r="G46" s="46">
        <v>3150</v>
      </c>
      <c r="H46" s="46">
        <v>0</v>
      </c>
      <c r="I46" s="46">
        <v>893814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937686</v>
      </c>
      <c r="O46" s="47">
        <f t="shared" si="7"/>
        <v>62.520736098146422</v>
      </c>
      <c r="P46" s="9"/>
    </row>
    <row r="47" spans="1:16">
      <c r="A47" s="12"/>
      <c r="B47" s="25">
        <v>344.5</v>
      </c>
      <c r="C47" s="20" t="s">
        <v>115</v>
      </c>
      <c r="D47" s="46">
        <v>7252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7252</v>
      </c>
      <c r="O47" s="47">
        <f t="shared" si="7"/>
        <v>0.48353113748499799</v>
      </c>
      <c r="P47" s="9"/>
    </row>
    <row r="48" spans="1:16">
      <c r="A48" s="12"/>
      <c r="B48" s="25">
        <v>347.2</v>
      </c>
      <c r="C48" s="20" t="s">
        <v>55</v>
      </c>
      <c r="D48" s="46">
        <v>171695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171695</v>
      </c>
      <c r="O48" s="47">
        <f t="shared" si="7"/>
        <v>11.447859714628617</v>
      </c>
      <c r="P48" s="9"/>
    </row>
    <row r="49" spans="1:16">
      <c r="A49" s="12"/>
      <c r="B49" s="25">
        <v>349</v>
      </c>
      <c r="C49" s="20" t="s">
        <v>84</v>
      </c>
      <c r="D49" s="46">
        <v>28431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28431</v>
      </c>
      <c r="O49" s="47">
        <f t="shared" si="7"/>
        <v>1.8956527537004935</v>
      </c>
      <c r="P49" s="9"/>
    </row>
    <row r="50" spans="1:16" ht="15.75">
      <c r="A50" s="29" t="s">
        <v>47</v>
      </c>
      <c r="B50" s="30"/>
      <c r="C50" s="31"/>
      <c r="D50" s="32">
        <f t="shared" ref="D50:M50" si="10">SUM(D51:D53)</f>
        <v>100120</v>
      </c>
      <c r="E50" s="32">
        <f t="shared" si="10"/>
        <v>0</v>
      </c>
      <c r="F50" s="32">
        <f t="shared" si="10"/>
        <v>0</v>
      </c>
      <c r="G50" s="32">
        <f t="shared" si="10"/>
        <v>0</v>
      </c>
      <c r="H50" s="32">
        <f t="shared" si="10"/>
        <v>0</v>
      </c>
      <c r="I50" s="32">
        <f t="shared" si="10"/>
        <v>0</v>
      </c>
      <c r="J50" s="32">
        <f t="shared" si="10"/>
        <v>0</v>
      </c>
      <c r="K50" s="32">
        <f t="shared" si="10"/>
        <v>0</v>
      </c>
      <c r="L50" s="32">
        <f t="shared" si="10"/>
        <v>0</v>
      </c>
      <c r="M50" s="32">
        <f t="shared" si="10"/>
        <v>0</v>
      </c>
      <c r="N50" s="32">
        <f t="shared" ref="N50:N55" si="11">SUM(D50:M50)</f>
        <v>100120</v>
      </c>
      <c r="O50" s="45">
        <f t="shared" si="7"/>
        <v>6.6755567408987861</v>
      </c>
      <c r="P50" s="10"/>
    </row>
    <row r="51" spans="1:16">
      <c r="A51" s="13"/>
      <c r="B51" s="39">
        <v>351.1</v>
      </c>
      <c r="C51" s="21" t="s">
        <v>88</v>
      </c>
      <c r="D51" s="46">
        <v>81980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81980</v>
      </c>
      <c r="O51" s="47">
        <f t="shared" si="7"/>
        <v>5.4660621416188828</v>
      </c>
      <c r="P51" s="9"/>
    </row>
    <row r="52" spans="1:16">
      <c r="A52" s="13"/>
      <c r="B52" s="39">
        <v>352</v>
      </c>
      <c r="C52" s="21" t="s">
        <v>59</v>
      </c>
      <c r="D52" s="46">
        <v>3155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3155</v>
      </c>
      <c r="O52" s="47">
        <f t="shared" si="7"/>
        <v>0.21036138151753567</v>
      </c>
      <c r="P52" s="9"/>
    </row>
    <row r="53" spans="1:16">
      <c r="A53" s="13"/>
      <c r="B53" s="39">
        <v>354</v>
      </c>
      <c r="C53" s="21" t="s">
        <v>60</v>
      </c>
      <c r="D53" s="46">
        <v>14985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14985</v>
      </c>
      <c r="O53" s="47">
        <f t="shared" si="7"/>
        <v>0.9991332177623683</v>
      </c>
      <c r="P53" s="9"/>
    </row>
    <row r="54" spans="1:16" ht="15.75">
      <c r="A54" s="29" t="s">
        <v>3</v>
      </c>
      <c r="B54" s="30"/>
      <c r="C54" s="31"/>
      <c r="D54" s="32">
        <f t="shared" ref="D54:M54" si="12">SUM(D55:D62)</f>
        <v>875127</v>
      </c>
      <c r="E54" s="32">
        <f t="shared" si="12"/>
        <v>82513</v>
      </c>
      <c r="F54" s="32">
        <f t="shared" si="12"/>
        <v>0</v>
      </c>
      <c r="G54" s="32">
        <f t="shared" si="12"/>
        <v>84885</v>
      </c>
      <c r="H54" s="32">
        <f t="shared" si="12"/>
        <v>0</v>
      </c>
      <c r="I54" s="32">
        <f t="shared" si="12"/>
        <v>327403</v>
      </c>
      <c r="J54" s="32">
        <f t="shared" si="12"/>
        <v>0</v>
      </c>
      <c r="K54" s="32">
        <f t="shared" si="12"/>
        <v>698933</v>
      </c>
      <c r="L54" s="32">
        <f t="shared" si="12"/>
        <v>0</v>
      </c>
      <c r="M54" s="32">
        <f t="shared" si="12"/>
        <v>0</v>
      </c>
      <c r="N54" s="32">
        <f t="shared" si="11"/>
        <v>2068861</v>
      </c>
      <c r="O54" s="45">
        <f t="shared" si="7"/>
        <v>137.94245899453261</v>
      </c>
      <c r="P54" s="10"/>
    </row>
    <row r="55" spans="1:16">
      <c r="A55" s="12"/>
      <c r="B55" s="25">
        <v>361.1</v>
      </c>
      <c r="C55" s="20" t="s">
        <v>61</v>
      </c>
      <c r="D55" s="46">
        <v>113154</v>
      </c>
      <c r="E55" s="46">
        <v>24527</v>
      </c>
      <c r="F55" s="46">
        <v>0</v>
      </c>
      <c r="G55" s="46">
        <v>63928</v>
      </c>
      <c r="H55" s="46">
        <v>0</v>
      </c>
      <c r="I55" s="46">
        <v>214148</v>
      </c>
      <c r="J55" s="46">
        <v>0</v>
      </c>
      <c r="K55" s="46">
        <v>434038</v>
      </c>
      <c r="L55" s="46">
        <v>0</v>
      </c>
      <c r="M55" s="46">
        <v>0</v>
      </c>
      <c r="N55" s="46">
        <f t="shared" si="11"/>
        <v>849795</v>
      </c>
      <c r="O55" s="47">
        <f t="shared" si="7"/>
        <v>56.660554740632087</v>
      </c>
      <c r="P55" s="9"/>
    </row>
    <row r="56" spans="1:16">
      <c r="A56" s="12"/>
      <c r="B56" s="25">
        <v>361.3</v>
      </c>
      <c r="C56" s="20" t="s">
        <v>116</v>
      </c>
      <c r="D56" s="46">
        <v>60841</v>
      </c>
      <c r="E56" s="46">
        <v>0</v>
      </c>
      <c r="F56" s="46">
        <v>0</v>
      </c>
      <c r="G56" s="46">
        <v>20957</v>
      </c>
      <c r="H56" s="46">
        <v>0</v>
      </c>
      <c r="I56" s="46">
        <v>88760</v>
      </c>
      <c r="J56" s="46">
        <v>0</v>
      </c>
      <c r="K56" s="46">
        <v>0</v>
      </c>
      <c r="L56" s="46">
        <v>0</v>
      </c>
      <c r="M56" s="46">
        <v>0</v>
      </c>
      <c r="N56" s="46">
        <f t="shared" ref="N56:N62" si="13">SUM(D56:M56)</f>
        <v>170558</v>
      </c>
      <c r="O56" s="47">
        <f t="shared" si="7"/>
        <v>11.372049606614215</v>
      </c>
      <c r="P56" s="9"/>
    </row>
    <row r="57" spans="1:16">
      <c r="A57" s="12"/>
      <c r="B57" s="25">
        <v>362</v>
      </c>
      <c r="C57" s="20" t="s">
        <v>63</v>
      </c>
      <c r="D57" s="46">
        <v>89389</v>
      </c>
      <c r="E57" s="46">
        <v>42401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131790</v>
      </c>
      <c r="O57" s="47">
        <f t="shared" si="7"/>
        <v>8.7871716228830508</v>
      </c>
      <c r="P57" s="9"/>
    </row>
    <row r="58" spans="1:16">
      <c r="A58" s="12"/>
      <c r="B58" s="25">
        <v>364</v>
      </c>
      <c r="C58" s="20" t="s">
        <v>117</v>
      </c>
      <c r="D58" s="46">
        <v>23209</v>
      </c>
      <c r="E58" s="46">
        <v>15585</v>
      </c>
      <c r="F58" s="46">
        <v>0</v>
      </c>
      <c r="G58" s="46">
        <v>0</v>
      </c>
      <c r="H58" s="46">
        <v>0</v>
      </c>
      <c r="I58" s="46">
        <v>22938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61732</v>
      </c>
      <c r="O58" s="47">
        <f t="shared" si="7"/>
        <v>4.1160154687291639</v>
      </c>
      <c r="P58" s="9"/>
    </row>
    <row r="59" spans="1:16">
      <c r="A59" s="12"/>
      <c r="B59" s="25">
        <v>365</v>
      </c>
      <c r="C59" s="20" t="s">
        <v>118</v>
      </c>
      <c r="D59" s="46">
        <v>484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484</v>
      </c>
      <c r="O59" s="47">
        <f t="shared" si="7"/>
        <v>3.2270969462595014E-2</v>
      </c>
      <c r="P59" s="9"/>
    </row>
    <row r="60" spans="1:16">
      <c r="A60" s="12"/>
      <c r="B60" s="25">
        <v>366</v>
      </c>
      <c r="C60" s="20" t="s">
        <v>66</v>
      </c>
      <c r="D60" s="46">
        <v>19050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19050</v>
      </c>
      <c r="O60" s="47">
        <f t="shared" si="7"/>
        <v>1.2701693559141218</v>
      </c>
      <c r="P60" s="9"/>
    </row>
    <row r="61" spans="1:16">
      <c r="A61" s="12"/>
      <c r="B61" s="25">
        <v>368</v>
      </c>
      <c r="C61" s="20" t="s">
        <v>67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264895</v>
      </c>
      <c r="L61" s="46">
        <v>0</v>
      </c>
      <c r="M61" s="46">
        <v>0</v>
      </c>
      <c r="N61" s="46">
        <f t="shared" si="13"/>
        <v>264895</v>
      </c>
      <c r="O61" s="47">
        <f t="shared" si="7"/>
        <v>17.662021602880383</v>
      </c>
      <c r="P61" s="9"/>
    </row>
    <row r="62" spans="1:16">
      <c r="A62" s="12"/>
      <c r="B62" s="25">
        <v>369.9</v>
      </c>
      <c r="C62" s="20" t="s">
        <v>68</v>
      </c>
      <c r="D62" s="46">
        <v>569000</v>
      </c>
      <c r="E62" s="46">
        <v>0</v>
      </c>
      <c r="F62" s="46">
        <v>0</v>
      </c>
      <c r="G62" s="46">
        <v>0</v>
      </c>
      <c r="H62" s="46">
        <v>0</v>
      </c>
      <c r="I62" s="46">
        <v>1557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570557</v>
      </c>
      <c r="O62" s="47">
        <f t="shared" si="7"/>
        <v>38.04220562741699</v>
      </c>
      <c r="P62" s="9"/>
    </row>
    <row r="63" spans="1:16" ht="15.75">
      <c r="A63" s="29" t="s">
        <v>48</v>
      </c>
      <c r="B63" s="30"/>
      <c r="C63" s="31"/>
      <c r="D63" s="32">
        <f t="shared" ref="D63:M63" si="14">SUM(D64:D66)</f>
        <v>0</v>
      </c>
      <c r="E63" s="32">
        <f t="shared" si="14"/>
        <v>147385</v>
      </c>
      <c r="F63" s="32">
        <f t="shared" si="14"/>
        <v>0</v>
      </c>
      <c r="G63" s="32">
        <f t="shared" si="14"/>
        <v>1568050</v>
      </c>
      <c r="H63" s="32">
        <f t="shared" si="14"/>
        <v>0</v>
      </c>
      <c r="I63" s="32">
        <f t="shared" si="14"/>
        <v>10000</v>
      </c>
      <c r="J63" s="32">
        <f t="shared" si="14"/>
        <v>0</v>
      </c>
      <c r="K63" s="32">
        <f t="shared" si="14"/>
        <v>0</v>
      </c>
      <c r="L63" s="32">
        <f t="shared" si="14"/>
        <v>0</v>
      </c>
      <c r="M63" s="32">
        <f t="shared" si="14"/>
        <v>0</v>
      </c>
      <c r="N63" s="32">
        <f>SUM(D63:M63)</f>
        <v>1725435</v>
      </c>
      <c r="O63" s="45">
        <f t="shared" si="7"/>
        <v>115.04433924523269</v>
      </c>
      <c r="P63" s="9"/>
    </row>
    <row r="64" spans="1:16">
      <c r="A64" s="12"/>
      <c r="B64" s="25">
        <v>381</v>
      </c>
      <c r="C64" s="20" t="s">
        <v>69</v>
      </c>
      <c r="D64" s="46">
        <v>0</v>
      </c>
      <c r="E64" s="46">
        <v>147385</v>
      </c>
      <c r="F64" s="46">
        <v>0</v>
      </c>
      <c r="G64" s="46">
        <v>300000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447385</v>
      </c>
      <c r="O64" s="47">
        <f t="shared" si="7"/>
        <v>29.829643952527004</v>
      </c>
      <c r="P64" s="9"/>
    </row>
    <row r="65" spans="1:119">
      <c r="A65" s="12"/>
      <c r="B65" s="25">
        <v>384</v>
      </c>
      <c r="C65" s="20" t="s">
        <v>138</v>
      </c>
      <c r="D65" s="46">
        <v>0</v>
      </c>
      <c r="E65" s="46">
        <v>0</v>
      </c>
      <c r="F65" s="46">
        <v>0</v>
      </c>
      <c r="G65" s="46">
        <v>1268050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1268050</v>
      </c>
      <c r="O65" s="47">
        <f t="shared" si="7"/>
        <v>84.5479397252967</v>
      </c>
      <c r="P65" s="9"/>
    </row>
    <row r="66" spans="1:119" ht="15.75" thickBot="1">
      <c r="A66" s="48"/>
      <c r="B66" s="49">
        <v>393</v>
      </c>
      <c r="C66" s="50" t="s">
        <v>144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10000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10000</v>
      </c>
      <c r="O66" s="47">
        <f t="shared" si="7"/>
        <v>0.66675556740898789</v>
      </c>
      <c r="P66" s="9"/>
    </row>
    <row r="67" spans="1:119" ht="16.5" thickBot="1">
      <c r="A67" s="14" t="s">
        <v>56</v>
      </c>
      <c r="B67" s="23"/>
      <c r="C67" s="22"/>
      <c r="D67" s="15">
        <f t="shared" ref="D67:M67" si="15">SUM(D5,D15,D28,D39,D50,D54,D63)</f>
        <v>12705344</v>
      </c>
      <c r="E67" s="15">
        <f t="shared" si="15"/>
        <v>992389</v>
      </c>
      <c r="F67" s="15">
        <f t="shared" si="15"/>
        <v>171208</v>
      </c>
      <c r="G67" s="15">
        <f t="shared" si="15"/>
        <v>2810792</v>
      </c>
      <c r="H67" s="15">
        <f t="shared" si="15"/>
        <v>0</v>
      </c>
      <c r="I67" s="15">
        <f t="shared" si="15"/>
        <v>13304421</v>
      </c>
      <c r="J67" s="15">
        <f t="shared" si="15"/>
        <v>0</v>
      </c>
      <c r="K67" s="15">
        <f t="shared" si="15"/>
        <v>766004</v>
      </c>
      <c r="L67" s="15">
        <f t="shared" si="15"/>
        <v>0</v>
      </c>
      <c r="M67" s="15">
        <f t="shared" si="15"/>
        <v>0</v>
      </c>
      <c r="N67" s="15">
        <f>SUM(D67:M67)</f>
        <v>30750158</v>
      </c>
      <c r="O67" s="38">
        <f t="shared" si="7"/>
        <v>2050.2839045206028</v>
      </c>
      <c r="P67" s="6"/>
      <c r="Q67" s="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</row>
    <row r="68" spans="1:119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9"/>
    </row>
    <row r="69" spans="1:119">
      <c r="A69" s="40"/>
      <c r="B69" s="41"/>
      <c r="C69" s="41"/>
      <c r="D69" s="42"/>
      <c r="E69" s="42"/>
      <c r="F69" s="42"/>
      <c r="G69" s="42"/>
      <c r="H69" s="42"/>
      <c r="I69" s="42"/>
      <c r="J69" s="42"/>
      <c r="K69" s="42"/>
      <c r="L69" s="121" t="s">
        <v>145</v>
      </c>
      <c r="M69" s="121"/>
      <c r="N69" s="121"/>
      <c r="O69" s="43">
        <v>14998</v>
      </c>
    </row>
    <row r="70" spans="1:119">
      <c r="A70" s="122"/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100"/>
    </row>
    <row r="71" spans="1:119" ht="15.75" customHeight="1" thickBot="1">
      <c r="A71" s="123" t="s">
        <v>86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3"/>
    </row>
  </sheetData>
  <mergeCells count="10">
    <mergeCell ref="L69:N69"/>
    <mergeCell ref="A70:O70"/>
    <mergeCell ref="A71:O7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6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78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137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70</v>
      </c>
      <c r="B3" s="111"/>
      <c r="C3" s="112"/>
      <c r="D3" s="131" t="s">
        <v>42</v>
      </c>
      <c r="E3" s="132"/>
      <c r="F3" s="132"/>
      <c r="G3" s="132"/>
      <c r="H3" s="133"/>
      <c r="I3" s="131" t="s">
        <v>43</v>
      </c>
      <c r="J3" s="133"/>
      <c r="K3" s="131" t="s">
        <v>45</v>
      </c>
      <c r="L3" s="133"/>
      <c r="M3" s="36"/>
      <c r="N3" s="37"/>
      <c r="O3" s="134" t="s">
        <v>75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9</v>
      </c>
      <c r="N4" s="35" t="s">
        <v>44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7424840</v>
      </c>
      <c r="E5" s="27">
        <f t="shared" si="0"/>
        <v>281073</v>
      </c>
      <c r="F5" s="27">
        <f t="shared" si="0"/>
        <v>169030</v>
      </c>
      <c r="G5" s="27">
        <f t="shared" si="0"/>
        <v>1175756</v>
      </c>
      <c r="H5" s="27">
        <f t="shared" si="0"/>
        <v>0</v>
      </c>
      <c r="I5" s="27">
        <f t="shared" si="0"/>
        <v>532500</v>
      </c>
      <c r="J5" s="27">
        <f t="shared" si="0"/>
        <v>0</v>
      </c>
      <c r="K5" s="27">
        <f t="shared" si="0"/>
        <v>69605</v>
      </c>
      <c r="L5" s="27">
        <f t="shared" si="0"/>
        <v>0</v>
      </c>
      <c r="M5" s="27">
        <f t="shared" si="0"/>
        <v>0</v>
      </c>
      <c r="N5" s="28">
        <f>SUM(D5:M5)</f>
        <v>9652804</v>
      </c>
      <c r="O5" s="33">
        <f t="shared" ref="O5:O36" si="1">(N5/O$67)</f>
        <v>652.21648648648647</v>
      </c>
      <c r="P5" s="6"/>
    </row>
    <row r="6" spans="1:133">
      <c r="A6" s="12"/>
      <c r="B6" s="25">
        <v>311</v>
      </c>
      <c r="C6" s="20" t="s">
        <v>2</v>
      </c>
      <c r="D6" s="46">
        <v>5008038</v>
      </c>
      <c r="E6" s="46">
        <v>281073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5289111</v>
      </c>
      <c r="O6" s="47">
        <f t="shared" si="1"/>
        <v>357.37236486486489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0</v>
      </c>
      <c r="F7" s="46">
        <v>0</v>
      </c>
      <c r="G7" s="46">
        <v>194307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194307</v>
      </c>
      <c r="O7" s="47">
        <f t="shared" si="1"/>
        <v>13.128851351351351</v>
      </c>
      <c r="P7" s="9"/>
    </row>
    <row r="8" spans="1:133">
      <c r="A8" s="12"/>
      <c r="B8" s="25">
        <v>312.51</v>
      </c>
      <c r="C8" s="20" t="s">
        <v>77</v>
      </c>
      <c r="D8" s="46">
        <v>69605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69605</v>
      </c>
      <c r="L8" s="46">
        <v>0</v>
      </c>
      <c r="M8" s="46">
        <v>0</v>
      </c>
      <c r="N8" s="46">
        <f>SUM(D8:M8)</f>
        <v>139210</v>
      </c>
      <c r="O8" s="47">
        <f t="shared" si="1"/>
        <v>9.4060810810810818</v>
      </c>
      <c r="P8" s="9"/>
    </row>
    <row r="9" spans="1:133">
      <c r="A9" s="12"/>
      <c r="B9" s="25">
        <v>312.60000000000002</v>
      </c>
      <c r="C9" s="20" t="s">
        <v>11</v>
      </c>
      <c r="D9" s="46">
        <v>0</v>
      </c>
      <c r="E9" s="46">
        <v>0</v>
      </c>
      <c r="F9" s="46">
        <v>0</v>
      </c>
      <c r="G9" s="46">
        <v>981449</v>
      </c>
      <c r="H9" s="46">
        <v>0</v>
      </c>
      <c r="I9" s="46">
        <v>532500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1513949</v>
      </c>
      <c r="O9" s="47">
        <f t="shared" si="1"/>
        <v>102.29385135135135</v>
      </c>
      <c r="P9" s="9"/>
    </row>
    <row r="10" spans="1:133">
      <c r="A10" s="12"/>
      <c r="B10" s="25">
        <v>314.10000000000002</v>
      </c>
      <c r="C10" s="20" t="s">
        <v>12</v>
      </c>
      <c r="D10" s="46">
        <v>1306763</v>
      </c>
      <c r="E10" s="46">
        <v>0</v>
      </c>
      <c r="F10" s="46">
        <v>169030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1475793</v>
      </c>
      <c r="O10" s="47">
        <f t="shared" si="1"/>
        <v>99.715743243243239</v>
      </c>
      <c r="P10" s="9"/>
    </row>
    <row r="11" spans="1:133">
      <c r="A11" s="12"/>
      <c r="B11" s="25">
        <v>314.39999999999998</v>
      </c>
      <c r="C11" s="20" t="s">
        <v>13</v>
      </c>
      <c r="D11" s="46">
        <v>73578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73578</v>
      </c>
      <c r="O11" s="47">
        <f t="shared" si="1"/>
        <v>4.9714864864864863</v>
      </c>
      <c r="P11" s="9"/>
    </row>
    <row r="12" spans="1:133">
      <c r="A12" s="12"/>
      <c r="B12" s="25">
        <v>314.8</v>
      </c>
      <c r="C12" s="20" t="s">
        <v>14</v>
      </c>
      <c r="D12" s="46">
        <v>28970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28970</v>
      </c>
      <c r="O12" s="47">
        <f t="shared" si="1"/>
        <v>1.9574324324324324</v>
      </c>
      <c r="P12" s="9"/>
    </row>
    <row r="13" spans="1:133">
      <c r="A13" s="12"/>
      <c r="B13" s="25">
        <v>315</v>
      </c>
      <c r="C13" s="20" t="s">
        <v>106</v>
      </c>
      <c r="D13" s="46">
        <v>754187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754187</v>
      </c>
      <c r="O13" s="47">
        <f t="shared" si="1"/>
        <v>50.958581081081078</v>
      </c>
      <c r="P13" s="9"/>
    </row>
    <row r="14" spans="1:133">
      <c r="A14" s="12"/>
      <c r="B14" s="25">
        <v>316</v>
      </c>
      <c r="C14" s="20" t="s">
        <v>107</v>
      </c>
      <c r="D14" s="46">
        <v>183699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183699</v>
      </c>
      <c r="O14" s="47">
        <f t="shared" si="1"/>
        <v>12.412094594594594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SUM(D16:D24)</f>
        <v>1813325</v>
      </c>
      <c r="E15" s="32">
        <f t="shared" si="3"/>
        <v>115698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145339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2074362</v>
      </c>
      <c r="O15" s="45">
        <f t="shared" si="1"/>
        <v>140.15959459459461</v>
      </c>
      <c r="P15" s="10"/>
    </row>
    <row r="16" spans="1:133">
      <c r="A16" s="12"/>
      <c r="B16" s="25">
        <v>322</v>
      </c>
      <c r="C16" s="20" t="s">
        <v>0</v>
      </c>
      <c r="D16" s="46">
        <v>381328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381328</v>
      </c>
      <c r="O16" s="47">
        <f t="shared" si="1"/>
        <v>25.765405405405406</v>
      </c>
      <c r="P16" s="9"/>
    </row>
    <row r="17" spans="1:16">
      <c r="A17" s="12"/>
      <c r="B17" s="25">
        <v>323.10000000000002</v>
      </c>
      <c r="C17" s="20" t="s">
        <v>18</v>
      </c>
      <c r="D17" s="46">
        <v>1337534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3" si="4">SUM(D17:M17)</f>
        <v>1337534</v>
      </c>
      <c r="O17" s="47">
        <f t="shared" si="1"/>
        <v>90.373918918918918</v>
      </c>
      <c r="P17" s="9"/>
    </row>
    <row r="18" spans="1:16">
      <c r="A18" s="12"/>
      <c r="B18" s="25">
        <v>323.39999999999998</v>
      </c>
      <c r="C18" s="20" t="s">
        <v>19</v>
      </c>
      <c r="D18" s="46">
        <v>79073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79073</v>
      </c>
      <c r="O18" s="47">
        <f t="shared" si="1"/>
        <v>5.34277027027027</v>
      </c>
      <c r="P18" s="9"/>
    </row>
    <row r="19" spans="1:16">
      <c r="A19" s="12"/>
      <c r="B19" s="25">
        <v>324.11</v>
      </c>
      <c r="C19" s="20" t="s">
        <v>20</v>
      </c>
      <c r="D19" s="46">
        <v>0</v>
      </c>
      <c r="E19" s="46">
        <v>25279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25279</v>
      </c>
      <c r="O19" s="47">
        <f t="shared" si="1"/>
        <v>1.7080405405405406</v>
      </c>
      <c r="P19" s="9"/>
    </row>
    <row r="20" spans="1:16">
      <c r="A20" s="12"/>
      <c r="B20" s="25">
        <v>324.20999999999998</v>
      </c>
      <c r="C20" s="20" t="s">
        <v>21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145339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145339</v>
      </c>
      <c r="O20" s="47">
        <f t="shared" si="1"/>
        <v>9.8202027027027032</v>
      </c>
      <c r="P20" s="9"/>
    </row>
    <row r="21" spans="1:16">
      <c r="A21" s="12"/>
      <c r="B21" s="25">
        <v>324.31</v>
      </c>
      <c r="C21" s="20" t="s">
        <v>22</v>
      </c>
      <c r="D21" s="46">
        <v>0</v>
      </c>
      <c r="E21" s="46">
        <v>12039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12039</v>
      </c>
      <c r="O21" s="47">
        <f t="shared" si="1"/>
        <v>0.81344594594594599</v>
      </c>
      <c r="P21" s="9"/>
    </row>
    <row r="22" spans="1:16">
      <c r="A22" s="12"/>
      <c r="B22" s="25">
        <v>324.32</v>
      </c>
      <c r="C22" s="20" t="s">
        <v>108</v>
      </c>
      <c r="D22" s="46">
        <v>0</v>
      </c>
      <c r="E22" s="46">
        <v>41948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41948</v>
      </c>
      <c r="O22" s="47">
        <f t="shared" si="1"/>
        <v>2.8343243243243244</v>
      </c>
      <c r="P22" s="9"/>
    </row>
    <row r="23" spans="1:16">
      <c r="A23" s="12"/>
      <c r="B23" s="25">
        <v>324.61</v>
      </c>
      <c r="C23" s="20" t="s">
        <v>24</v>
      </c>
      <c r="D23" s="46">
        <v>0</v>
      </c>
      <c r="E23" s="46">
        <v>36432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36432</v>
      </c>
      <c r="O23" s="47">
        <f t="shared" si="1"/>
        <v>2.4616216216216218</v>
      </c>
      <c r="P23" s="9"/>
    </row>
    <row r="24" spans="1:16">
      <c r="A24" s="12"/>
      <c r="B24" s="25">
        <v>329</v>
      </c>
      <c r="C24" s="20" t="s">
        <v>26</v>
      </c>
      <c r="D24" s="46">
        <v>15390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15390</v>
      </c>
      <c r="O24" s="47">
        <f t="shared" si="1"/>
        <v>1.039864864864865</v>
      </c>
      <c r="P24" s="9"/>
    </row>
    <row r="25" spans="1:16" ht="15.75">
      <c r="A25" s="29" t="s">
        <v>28</v>
      </c>
      <c r="B25" s="30"/>
      <c r="C25" s="31"/>
      <c r="D25" s="32">
        <f t="shared" ref="D25:M25" si="5">SUM(D26:D36)</f>
        <v>2609690</v>
      </c>
      <c r="E25" s="32">
        <f t="shared" si="5"/>
        <v>373763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34067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44">
        <f>SUM(D25:M25)</f>
        <v>3017520</v>
      </c>
      <c r="O25" s="45">
        <f t="shared" si="1"/>
        <v>203.88648648648649</v>
      </c>
      <c r="P25" s="10"/>
    </row>
    <row r="26" spans="1:16">
      <c r="A26" s="12"/>
      <c r="B26" s="25">
        <v>331.5</v>
      </c>
      <c r="C26" s="20" t="s">
        <v>91</v>
      </c>
      <c r="D26" s="46">
        <v>253254</v>
      </c>
      <c r="E26" s="46">
        <v>0</v>
      </c>
      <c r="F26" s="46">
        <v>0</v>
      </c>
      <c r="G26" s="46">
        <v>0</v>
      </c>
      <c r="H26" s="46">
        <v>0</v>
      </c>
      <c r="I26" s="46">
        <v>8605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261859</v>
      </c>
      <c r="O26" s="47">
        <f t="shared" si="1"/>
        <v>17.693175675675676</v>
      </c>
      <c r="P26" s="9"/>
    </row>
    <row r="27" spans="1:16">
      <c r="A27" s="12"/>
      <c r="B27" s="25">
        <v>334.7</v>
      </c>
      <c r="C27" s="20" t="s">
        <v>32</v>
      </c>
      <c r="D27" s="46">
        <v>135000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3" si="6">SUM(D27:M27)</f>
        <v>135000</v>
      </c>
      <c r="O27" s="47">
        <f t="shared" si="1"/>
        <v>9.121621621621621</v>
      </c>
      <c r="P27" s="9"/>
    </row>
    <row r="28" spans="1:16">
      <c r="A28" s="12"/>
      <c r="B28" s="25">
        <v>335.12</v>
      </c>
      <c r="C28" s="20" t="s">
        <v>110</v>
      </c>
      <c r="D28" s="46">
        <v>452420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452420</v>
      </c>
      <c r="O28" s="47">
        <f t="shared" si="1"/>
        <v>30.568918918918918</v>
      </c>
      <c r="P28" s="9"/>
    </row>
    <row r="29" spans="1:16">
      <c r="A29" s="12"/>
      <c r="B29" s="25">
        <v>335.14</v>
      </c>
      <c r="C29" s="20" t="s">
        <v>111</v>
      </c>
      <c r="D29" s="46">
        <v>277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277</v>
      </c>
      <c r="O29" s="47">
        <f t="shared" si="1"/>
        <v>1.8716216216216216E-2</v>
      </c>
      <c r="P29" s="9"/>
    </row>
    <row r="30" spans="1:16">
      <c r="A30" s="12"/>
      <c r="B30" s="25">
        <v>335.15</v>
      </c>
      <c r="C30" s="20" t="s">
        <v>112</v>
      </c>
      <c r="D30" s="46">
        <v>19280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19280</v>
      </c>
      <c r="O30" s="47">
        <f t="shared" si="1"/>
        <v>1.3027027027027027</v>
      </c>
      <c r="P30" s="9"/>
    </row>
    <row r="31" spans="1:16">
      <c r="A31" s="12"/>
      <c r="B31" s="25">
        <v>335.18</v>
      </c>
      <c r="C31" s="20" t="s">
        <v>113</v>
      </c>
      <c r="D31" s="46">
        <v>944566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944566</v>
      </c>
      <c r="O31" s="47">
        <f t="shared" si="1"/>
        <v>63.822027027027026</v>
      </c>
      <c r="P31" s="9"/>
    </row>
    <row r="32" spans="1:16">
      <c r="A32" s="12"/>
      <c r="B32" s="25">
        <v>335.21</v>
      </c>
      <c r="C32" s="20" t="s">
        <v>37</v>
      </c>
      <c r="D32" s="46">
        <v>4320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4320</v>
      </c>
      <c r="O32" s="47">
        <f t="shared" si="1"/>
        <v>0.29189189189189191</v>
      </c>
      <c r="P32" s="9"/>
    </row>
    <row r="33" spans="1:16">
      <c r="A33" s="12"/>
      <c r="B33" s="25">
        <v>335.49</v>
      </c>
      <c r="C33" s="20" t="s">
        <v>38</v>
      </c>
      <c r="D33" s="46">
        <v>63351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63351</v>
      </c>
      <c r="O33" s="47">
        <f t="shared" si="1"/>
        <v>4.2804729729729729</v>
      </c>
      <c r="P33" s="9"/>
    </row>
    <row r="34" spans="1:16">
      <c r="A34" s="12"/>
      <c r="B34" s="25">
        <v>337.3</v>
      </c>
      <c r="C34" s="20" t="s">
        <v>39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1893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1893</v>
      </c>
      <c r="O34" s="47">
        <f t="shared" si="1"/>
        <v>0.1279054054054054</v>
      </c>
      <c r="P34" s="9"/>
    </row>
    <row r="35" spans="1:16">
      <c r="A35" s="12"/>
      <c r="B35" s="25">
        <v>338</v>
      </c>
      <c r="C35" s="20" t="s">
        <v>40</v>
      </c>
      <c r="D35" s="46">
        <v>654580</v>
      </c>
      <c r="E35" s="46">
        <v>373763</v>
      </c>
      <c r="F35" s="46">
        <v>0</v>
      </c>
      <c r="G35" s="46">
        <v>0</v>
      </c>
      <c r="H35" s="46">
        <v>0</v>
      </c>
      <c r="I35" s="46">
        <v>23569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1051912</v>
      </c>
      <c r="O35" s="47">
        <f t="shared" si="1"/>
        <v>71.075135135135142</v>
      </c>
      <c r="P35" s="9"/>
    </row>
    <row r="36" spans="1:16">
      <c r="A36" s="12"/>
      <c r="B36" s="25">
        <v>339</v>
      </c>
      <c r="C36" s="20" t="s">
        <v>41</v>
      </c>
      <c r="D36" s="46">
        <v>82642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82642</v>
      </c>
      <c r="O36" s="47">
        <f t="shared" si="1"/>
        <v>5.5839189189189193</v>
      </c>
      <c r="P36" s="9"/>
    </row>
    <row r="37" spans="1:16" ht="15.75">
      <c r="A37" s="29" t="s">
        <v>46</v>
      </c>
      <c r="B37" s="30"/>
      <c r="C37" s="31"/>
      <c r="D37" s="32">
        <f t="shared" ref="D37:M37" si="7">SUM(D38:D47)</f>
        <v>468921</v>
      </c>
      <c r="E37" s="32">
        <f t="shared" si="7"/>
        <v>0</v>
      </c>
      <c r="F37" s="32">
        <f t="shared" si="7"/>
        <v>0</v>
      </c>
      <c r="G37" s="32">
        <f t="shared" si="7"/>
        <v>175</v>
      </c>
      <c r="H37" s="32">
        <f t="shared" si="7"/>
        <v>0</v>
      </c>
      <c r="I37" s="32">
        <f t="shared" si="7"/>
        <v>11782486</v>
      </c>
      <c r="J37" s="32">
        <f t="shared" si="7"/>
        <v>0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>SUM(D37:M37)</f>
        <v>12251582</v>
      </c>
      <c r="O37" s="45">
        <f t="shared" ref="O37:O65" si="8">(N37/O$67)</f>
        <v>827.80959459459461</v>
      </c>
      <c r="P37" s="10"/>
    </row>
    <row r="38" spans="1:16">
      <c r="A38" s="12"/>
      <c r="B38" s="25">
        <v>341.9</v>
      </c>
      <c r="C38" s="20" t="s">
        <v>114</v>
      </c>
      <c r="D38" s="46">
        <v>20484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7" si="9">SUM(D38:M38)</f>
        <v>20484</v>
      </c>
      <c r="O38" s="47">
        <f t="shared" si="8"/>
        <v>1.384054054054054</v>
      </c>
      <c r="P38" s="9"/>
    </row>
    <row r="39" spans="1:16">
      <c r="A39" s="12"/>
      <c r="B39" s="25">
        <v>342.2</v>
      </c>
      <c r="C39" s="20" t="s">
        <v>50</v>
      </c>
      <c r="D39" s="46">
        <v>31042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31042</v>
      </c>
      <c r="O39" s="47">
        <f t="shared" si="8"/>
        <v>2.0974324324324325</v>
      </c>
      <c r="P39" s="9"/>
    </row>
    <row r="40" spans="1:16">
      <c r="A40" s="12"/>
      <c r="B40" s="25">
        <v>343.3</v>
      </c>
      <c r="C40" s="20" t="s">
        <v>99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3891512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3891512</v>
      </c>
      <c r="O40" s="47">
        <f t="shared" si="8"/>
        <v>262.94</v>
      </c>
      <c r="P40" s="9"/>
    </row>
    <row r="41" spans="1:16">
      <c r="A41" s="12"/>
      <c r="B41" s="25">
        <v>343.4</v>
      </c>
      <c r="C41" s="20" t="s">
        <v>52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2836940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2836940</v>
      </c>
      <c r="O41" s="47">
        <f t="shared" si="8"/>
        <v>191.68513513513514</v>
      </c>
      <c r="P41" s="9"/>
    </row>
    <row r="42" spans="1:16">
      <c r="A42" s="12"/>
      <c r="B42" s="25">
        <v>343.5</v>
      </c>
      <c r="C42" s="20" t="s">
        <v>100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3937260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3937260</v>
      </c>
      <c r="O42" s="47">
        <f t="shared" si="8"/>
        <v>266.03108108108108</v>
      </c>
      <c r="P42" s="9"/>
    </row>
    <row r="43" spans="1:16">
      <c r="A43" s="12"/>
      <c r="B43" s="25">
        <v>343.6</v>
      </c>
      <c r="C43" s="20" t="s">
        <v>53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377465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377465</v>
      </c>
      <c r="O43" s="47">
        <f t="shared" si="8"/>
        <v>25.504391891891892</v>
      </c>
      <c r="P43" s="9"/>
    </row>
    <row r="44" spans="1:16">
      <c r="A44" s="12"/>
      <c r="B44" s="25">
        <v>343.9</v>
      </c>
      <c r="C44" s="20" t="s">
        <v>54</v>
      </c>
      <c r="D44" s="46">
        <v>91258</v>
      </c>
      <c r="E44" s="46">
        <v>0</v>
      </c>
      <c r="F44" s="46">
        <v>0</v>
      </c>
      <c r="G44" s="46">
        <v>175</v>
      </c>
      <c r="H44" s="46">
        <v>0</v>
      </c>
      <c r="I44" s="46">
        <v>739309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830742</v>
      </c>
      <c r="O44" s="47">
        <f t="shared" si="8"/>
        <v>56.131216216216217</v>
      </c>
      <c r="P44" s="9"/>
    </row>
    <row r="45" spans="1:16">
      <c r="A45" s="12"/>
      <c r="B45" s="25">
        <v>344.5</v>
      </c>
      <c r="C45" s="20" t="s">
        <v>115</v>
      </c>
      <c r="D45" s="46">
        <v>32240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32240</v>
      </c>
      <c r="O45" s="47">
        <f t="shared" si="8"/>
        <v>2.1783783783783783</v>
      </c>
      <c r="P45" s="9"/>
    </row>
    <row r="46" spans="1:16">
      <c r="A46" s="12"/>
      <c r="B46" s="25">
        <v>347.2</v>
      </c>
      <c r="C46" s="20" t="s">
        <v>55</v>
      </c>
      <c r="D46" s="46">
        <v>269262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269262</v>
      </c>
      <c r="O46" s="47">
        <f t="shared" si="8"/>
        <v>18.193378378378377</v>
      </c>
      <c r="P46" s="9"/>
    </row>
    <row r="47" spans="1:16">
      <c r="A47" s="12"/>
      <c r="B47" s="25">
        <v>349</v>
      </c>
      <c r="C47" s="20" t="s">
        <v>84</v>
      </c>
      <c r="D47" s="46">
        <v>24635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24635</v>
      </c>
      <c r="O47" s="47">
        <f t="shared" si="8"/>
        <v>1.6645270270270269</v>
      </c>
      <c r="P47" s="9"/>
    </row>
    <row r="48" spans="1:16" ht="15.75">
      <c r="A48" s="29" t="s">
        <v>47</v>
      </c>
      <c r="B48" s="30"/>
      <c r="C48" s="31"/>
      <c r="D48" s="32">
        <f t="shared" ref="D48:M48" si="10">SUM(D49:D51)</f>
        <v>145245</v>
      </c>
      <c r="E48" s="32">
        <f t="shared" si="10"/>
        <v>0</v>
      </c>
      <c r="F48" s="32">
        <f t="shared" si="10"/>
        <v>0</v>
      </c>
      <c r="G48" s="32">
        <f t="shared" si="10"/>
        <v>0</v>
      </c>
      <c r="H48" s="32">
        <f t="shared" si="10"/>
        <v>0</v>
      </c>
      <c r="I48" s="32">
        <f t="shared" si="10"/>
        <v>0</v>
      </c>
      <c r="J48" s="32">
        <f t="shared" si="10"/>
        <v>0</v>
      </c>
      <c r="K48" s="32">
        <f t="shared" si="10"/>
        <v>0</v>
      </c>
      <c r="L48" s="32">
        <f t="shared" si="10"/>
        <v>0</v>
      </c>
      <c r="M48" s="32">
        <f t="shared" si="10"/>
        <v>0</v>
      </c>
      <c r="N48" s="32">
        <f t="shared" ref="N48:N53" si="11">SUM(D48:M48)</f>
        <v>145245</v>
      </c>
      <c r="O48" s="45">
        <f t="shared" si="8"/>
        <v>9.8138513513513512</v>
      </c>
      <c r="P48" s="10"/>
    </row>
    <row r="49" spans="1:16">
      <c r="A49" s="13"/>
      <c r="B49" s="39">
        <v>351.1</v>
      </c>
      <c r="C49" s="21" t="s">
        <v>88</v>
      </c>
      <c r="D49" s="46">
        <v>129880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129880</v>
      </c>
      <c r="O49" s="47">
        <f t="shared" si="8"/>
        <v>8.7756756756756751</v>
      </c>
      <c r="P49" s="9"/>
    </row>
    <row r="50" spans="1:16">
      <c r="A50" s="13"/>
      <c r="B50" s="39">
        <v>352</v>
      </c>
      <c r="C50" s="21" t="s">
        <v>59</v>
      </c>
      <c r="D50" s="46">
        <v>8348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8348</v>
      </c>
      <c r="O50" s="47">
        <f t="shared" si="8"/>
        <v>0.56405405405405407</v>
      </c>
      <c r="P50" s="9"/>
    </row>
    <row r="51" spans="1:16">
      <c r="A51" s="13"/>
      <c r="B51" s="39">
        <v>354</v>
      </c>
      <c r="C51" s="21" t="s">
        <v>60</v>
      </c>
      <c r="D51" s="46">
        <v>7017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7017</v>
      </c>
      <c r="O51" s="47">
        <f t="shared" si="8"/>
        <v>0.47412162162162164</v>
      </c>
      <c r="P51" s="9"/>
    </row>
    <row r="52" spans="1:16" ht="15.75">
      <c r="A52" s="29" t="s">
        <v>3</v>
      </c>
      <c r="B52" s="30"/>
      <c r="C52" s="31"/>
      <c r="D52" s="32">
        <f t="shared" ref="D52:M52" si="12">SUM(D53:D60)</f>
        <v>1254883</v>
      </c>
      <c r="E52" s="32">
        <f t="shared" si="12"/>
        <v>137253</v>
      </c>
      <c r="F52" s="32">
        <f t="shared" si="12"/>
        <v>0</v>
      </c>
      <c r="G52" s="32">
        <f t="shared" si="12"/>
        <v>246620</v>
      </c>
      <c r="H52" s="32">
        <f t="shared" si="12"/>
        <v>0</v>
      </c>
      <c r="I52" s="32">
        <f t="shared" si="12"/>
        <v>443437</v>
      </c>
      <c r="J52" s="32">
        <f t="shared" si="12"/>
        <v>0</v>
      </c>
      <c r="K52" s="32">
        <f t="shared" si="12"/>
        <v>567885</v>
      </c>
      <c r="L52" s="32">
        <f t="shared" si="12"/>
        <v>0</v>
      </c>
      <c r="M52" s="32">
        <f t="shared" si="12"/>
        <v>0</v>
      </c>
      <c r="N52" s="32">
        <f t="shared" si="11"/>
        <v>2650078</v>
      </c>
      <c r="O52" s="45">
        <f t="shared" si="8"/>
        <v>179.05932432432434</v>
      </c>
      <c r="P52" s="10"/>
    </row>
    <row r="53" spans="1:16">
      <c r="A53" s="12"/>
      <c r="B53" s="25">
        <v>361.1</v>
      </c>
      <c r="C53" s="20" t="s">
        <v>61</v>
      </c>
      <c r="D53" s="46">
        <v>160112</v>
      </c>
      <c r="E53" s="46">
        <v>35410</v>
      </c>
      <c r="F53" s="46">
        <v>0</v>
      </c>
      <c r="G53" s="46">
        <v>95917</v>
      </c>
      <c r="H53" s="46">
        <v>0</v>
      </c>
      <c r="I53" s="46">
        <v>276948</v>
      </c>
      <c r="J53" s="46">
        <v>0</v>
      </c>
      <c r="K53" s="46">
        <v>358209</v>
      </c>
      <c r="L53" s="46">
        <v>0</v>
      </c>
      <c r="M53" s="46">
        <v>0</v>
      </c>
      <c r="N53" s="46">
        <f t="shared" si="11"/>
        <v>926596</v>
      </c>
      <c r="O53" s="47">
        <f t="shared" si="8"/>
        <v>62.607837837837835</v>
      </c>
      <c r="P53" s="9"/>
    </row>
    <row r="54" spans="1:16">
      <c r="A54" s="12"/>
      <c r="B54" s="25">
        <v>361.3</v>
      </c>
      <c r="C54" s="20" t="s">
        <v>116</v>
      </c>
      <c r="D54" s="46">
        <v>109079</v>
      </c>
      <c r="E54" s="46">
        <v>0</v>
      </c>
      <c r="F54" s="46">
        <v>0</v>
      </c>
      <c r="G54" s="46">
        <v>40703</v>
      </c>
      <c r="H54" s="46">
        <v>0</v>
      </c>
      <c r="I54" s="46">
        <v>155538</v>
      </c>
      <c r="J54" s="46">
        <v>0</v>
      </c>
      <c r="K54" s="46">
        <v>0</v>
      </c>
      <c r="L54" s="46">
        <v>0</v>
      </c>
      <c r="M54" s="46">
        <v>0</v>
      </c>
      <c r="N54" s="46">
        <f t="shared" ref="N54:N60" si="13">SUM(D54:M54)</f>
        <v>305320</v>
      </c>
      <c r="O54" s="47">
        <f t="shared" si="8"/>
        <v>20.629729729729728</v>
      </c>
      <c r="P54" s="9"/>
    </row>
    <row r="55" spans="1:16">
      <c r="A55" s="12"/>
      <c r="B55" s="25">
        <v>362</v>
      </c>
      <c r="C55" s="20" t="s">
        <v>63</v>
      </c>
      <c r="D55" s="46">
        <v>115538</v>
      </c>
      <c r="E55" s="46">
        <v>101843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217381</v>
      </c>
      <c r="O55" s="47">
        <f t="shared" si="8"/>
        <v>14.687905405405406</v>
      </c>
      <c r="P55" s="9"/>
    </row>
    <row r="56" spans="1:16">
      <c r="A56" s="12"/>
      <c r="B56" s="25">
        <v>364</v>
      </c>
      <c r="C56" s="20" t="s">
        <v>117</v>
      </c>
      <c r="D56" s="46">
        <v>28771</v>
      </c>
      <c r="E56" s="46">
        <v>0</v>
      </c>
      <c r="F56" s="46">
        <v>0</v>
      </c>
      <c r="G56" s="46">
        <v>0</v>
      </c>
      <c r="H56" s="46">
        <v>0</v>
      </c>
      <c r="I56" s="46">
        <v>10396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39167</v>
      </c>
      <c r="O56" s="47">
        <f t="shared" si="8"/>
        <v>2.6464189189189189</v>
      </c>
      <c r="P56" s="9"/>
    </row>
    <row r="57" spans="1:16">
      <c r="A57" s="12"/>
      <c r="B57" s="25">
        <v>365</v>
      </c>
      <c r="C57" s="20" t="s">
        <v>118</v>
      </c>
      <c r="D57" s="46">
        <v>266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266</v>
      </c>
      <c r="O57" s="47">
        <f t="shared" si="8"/>
        <v>1.7972972972972973E-2</v>
      </c>
      <c r="P57" s="9"/>
    </row>
    <row r="58" spans="1:16">
      <c r="A58" s="12"/>
      <c r="B58" s="25">
        <v>366</v>
      </c>
      <c r="C58" s="20" t="s">
        <v>66</v>
      </c>
      <c r="D58" s="46">
        <v>38345</v>
      </c>
      <c r="E58" s="46">
        <v>0</v>
      </c>
      <c r="F58" s="46">
        <v>0</v>
      </c>
      <c r="G58" s="46">
        <v>110000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148345</v>
      </c>
      <c r="O58" s="47">
        <f t="shared" si="8"/>
        <v>10.023310810810811</v>
      </c>
      <c r="P58" s="9"/>
    </row>
    <row r="59" spans="1:16">
      <c r="A59" s="12"/>
      <c r="B59" s="25">
        <v>368</v>
      </c>
      <c r="C59" s="20" t="s">
        <v>67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209676</v>
      </c>
      <c r="L59" s="46">
        <v>0</v>
      </c>
      <c r="M59" s="46">
        <v>0</v>
      </c>
      <c r="N59" s="46">
        <f t="shared" si="13"/>
        <v>209676</v>
      </c>
      <c r="O59" s="47">
        <f t="shared" si="8"/>
        <v>14.167297297297297</v>
      </c>
      <c r="P59" s="9"/>
    </row>
    <row r="60" spans="1:16">
      <c r="A60" s="12"/>
      <c r="B60" s="25">
        <v>369.9</v>
      </c>
      <c r="C60" s="20" t="s">
        <v>68</v>
      </c>
      <c r="D60" s="46">
        <v>802772</v>
      </c>
      <c r="E60" s="46">
        <v>0</v>
      </c>
      <c r="F60" s="46">
        <v>0</v>
      </c>
      <c r="G60" s="46">
        <v>0</v>
      </c>
      <c r="H60" s="46">
        <v>0</v>
      </c>
      <c r="I60" s="46">
        <v>555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803327</v>
      </c>
      <c r="O60" s="47">
        <f t="shared" si="8"/>
        <v>54.278851351351349</v>
      </c>
      <c r="P60" s="9"/>
    </row>
    <row r="61" spans="1:16" ht="15.75">
      <c r="A61" s="29" t="s">
        <v>48</v>
      </c>
      <c r="B61" s="30"/>
      <c r="C61" s="31"/>
      <c r="D61" s="32">
        <f t="shared" ref="D61:M61" si="14">SUM(D62:D64)</f>
        <v>2428</v>
      </c>
      <c r="E61" s="32">
        <f t="shared" si="14"/>
        <v>136214</v>
      </c>
      <c r="F61" s="32">
        <f t="shared" si="14"/>
        <v>0</v>
      </c>
      <c r="G61" s="32">
        <f t="shared" si="14"/>
        <v>250000</v>
      </c>
      <c r="H61" s="32">
        <f t="shared" si="14"/>
        <v>0</v>
      </c>
      <c r="I61" s="32">
        <f t="shared" si="14"/>
        <v>0</v>
      </c>
      <c r="J61" s="32">
        <f t="shared" si="14"/>
        <v>0</v>
      </c>
      <c r="K61" s="32">
        <f t="shared" si="14"/>
        <v>0</v>
      </c>
      <c r="L61" s="32">
        <f t="shared" si="14"/>
        <v>0</v>
      </c>
      <c r="M61" s="32">
        <f t="shared" si="14"/>
        <v>0</v>
      </c>
      <c r="N61" s="32">
        <f>SUM(D61:M61)</f>
        <v>388642</v>
      </c>
      <c r="O61" s="45">
        <f t="shared" si="8"/>
        <v>26.259594594594596</v>
      </c>
      <c r="P61" s="9"/>
    </row>
    <row r="62" spans="1:16">
      <c r="A62" s="12"/>
      <c r="B62" s="25">
        <v>381</v>
      </c>
      <c r="C62" s="20" t="s">
        <v>69</v>
      </c>
      <c r="D62" s="46">
        <v>0</v>
      </c>
      <c r="E62" s="46">
        <v>136214</v>
      </c>
      <c r="F62" s="46">
        <v>0</v>
      </c>
      <c r="G62" s="46">
        <v>150000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286214</v>
      </c>
      <c r="O62" s="47">
        <f t="shared" si="8"/>
        <v>19.338783783783782</v>
      </c>
      <c r="P62" s="9"/>
    </row>
    <row r="63" spans="1:16">
      <c r="A63" s="12"/>
      <c r="B63" s="25">
        <v>384</v>
      </c>
      <c r="C63" s="20" t="s">
        <v>138</v>
      </c>
      <c r="D63" s="46">
        <v>0</v>
      </c>
      <c r="E63" s="46">
        <v>0</v>
      </c>
      <c r="F63" s="46">
        <v>0</v>
      </c>
      <c r="G63" s="46">
        <v>100000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100000</v>
      </c>
      <c r="O63" s="47">
        <f t="shared" si="8"/>
        <v>6.756756756756757</v>
      </c>
      <c r="P63" s="9"/>
    </row>
    <row r="64" spans="1:16" ht="15.75" thickBot="1">
      <c r="A64" s="12"/>
      <c r="B64" s="25">
        <v>389.4</v>
      </c>
      <c r="C64" s="20" t="s">
        <v>139</v>
      </c>
      <c r="D64" s="46">
        <v>2428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2428</v>
      </c>
      <c r="O64" s="47">
        <f t="shared" si="8"/>
        <v>0.16405405405405404</v>
      </c>
      <c r="P64" s="9"/>
    </row>
    <row r="65" spans="1:119" ht="16.5" thickBot="1">
      <c r="A65" s="14" t="s">
        <v>56</v>
      </c>
      <c r="B65" s="23"/>
      <c r="C65" s="22"/>
      <c r="D65" s="15">
        <f t="shared" ref="D65:M65" si="15">SUM(D5,D15,D25,D37,D48,D52,D61)</f>
        <v>13719332</v>
      </c>
      <c r="E65" s="15">
        <f t="shared" si="15"/>
        <v>1044001</v>
      </c>
      <c r="F65" s="15">
        <f t="shared" si="15"/>
        <v>169030</v>
      </c>
      <c r="G65" s="15">
        <f t="shared" si="15"/>
        <v>1672551</v>
      </c>
      <c r="H65" s="15">
        <f t="shared" si="15"/>
        <v>0</v>
      </c>
      <c r="I65" s="15">
        <f t="shared" si="15"/>
        <v>12937829</v>
      </c>
      <c r="J65" s="15">
        <f t="shared" si="15"/>
        <v>0</v>
      </c>
      <c r="K65" s="15">
        <f t="shared" si="15"/>
        <v>637490</v>
      </c>
      <c r="L65" s="15">
        <f t="shared" si="15"/>
        <v>0</v>
      </c>
      <c r="M65" s="15">
        <f t="shared" si="15"/>
        <v>0</v>
      </c>
      <c r="N65" s="15">
        <f>SUM(D65:M65)</f>
        <v>30180233</v>
      </c>
      <c r="O65" s="38">
        <f t="shared" si="8"/>
        <v>2039.2049324324325</v>
      </c>
      <c r="P65" s="6"/>
      <c r="Q65" s="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</row>
    <row r="66" spans="1:119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9"/>
    </row>
    <row r="67" spans="1:119">
      <c r="A67" s="40"/>
      <c r="B67" s="41"/>
      <c r="C67" s="41"/>
      <c r="D67" s="42"/>
      <c r="E67" s="42"/>
      <c r="F67" s="42"/>
      <c r="G67" s="42"/>
      <c r="H67" s="42"/>
      <c r="I67" s="42"/>
      <c r="J67" s="42"/>
      <c r="K67" s="42"/>
      <c r="L67" s="121" t="s">
        <v>140</v>
      </c>
      <c r="M67" s="121"/>
      <c r="N67" s="121"/>
      <c r="O67" s="43">
        <v>14800</v>
      </c>
    </row>
    <row r="68" spans="1:119">
      <c r="A68" s="122"/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100"/>
    </row>
    <row r="69" spans="1:119" ht="15.75" customHeight="1" thickBot="1">
      <c r="A69" s="123" t="s">
        <v>86</v>
      </c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3"/>
    </row>
  </sheetData>
  <mergeCells count="10">
    <mergeCell ref="L67:N67"/>
    <mergeCell ref="A68:O68"/>
    <mergeCell ref="A69:O6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7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78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134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70</v>
      </c>
      <c r="B3" s="111"/>
      <c r="C3" s="112"/>
      <c r="D3" s="131" t="s">
        <v>42</v>
      </c>
      <c r="E3" s="132"/>
      <c r="F3" s="132"/>
      <c r="G3" s="132"/>
      <c r="H3" s="133"/>
      <c r="I3" s="131" t="s">
        <v>43</v>
      </c>
      <c r="J3" s="133"/>
      <c r="K3" s="131" t="s">
        <v>45</v>
      </c>
      <c r="L3" s="133"/>
      <c r="M3" s="36"/>
      <c r="N3" s="37"/>
      <c r="O3" s="134" t="s">
        <v>75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9</v>
      </c>
      <c r="N4" s="35" t="s">
        <v>44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7202478</v>
      </c>
      <c r="E5" s="27">
        <f t="shared" si="0"/>
        <v>260510</v>
      </c>
      <c r="F5" s="27">
        <f t="shared" si="0"/>
        <v>171806</v>
      </c>
      <c r="G5" s="27">
        <f t="shared" si="0"/>
        <v>1095543</v>
      </c>
      <c r="H5" s="27">
        <f t="shared" si="0"/>
        <v>0</v>
      </c>
      <c r="I5" s="27">
        <f t="shared" si="0"/>
        <v>532500</v>
      </c>
      <c r="J5" s="27">
        <f t="shared" si="0"/>
        <v>0</v>
      </c>
      <c r="K5" s="27">
        <f t="shared" si="0"/>
        <v>70178</v>
      </c>
      <c r="L5" s="27">
        <f t="shared" si="0"/>
        <v>0</v>
      </c>
      <c r="M5" s="27">
        <f t="shared" si="0"/>
        <v>0</v>
      </c>
      <c r="N5" s="28">
        <f>SUM(D5:M5)</f>
        <v>9333015</v>
      </c>
      <c r="O5" s="33">
        <f t="shared" ref="O5:O36" si="1">(N5/O$68)</f>
        <v>644.14486852094694</v>
      </c>
      <c r="P5" s="6"/>
    </row>
    <row r="6" spans="1:133">
      <c r="A6" s="12"/>
      <c r="B6" s="25">
        <v>311</v>
      </c>
      <c r="C6" s="20" t="s">
        <v>2</v>
      </c>
      <c r="D6" s="46">
        <v>4763765</v>
      </c>
      <c r="E6" s="46">
        <v>260510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5024275</v>
      </c>
      <c r="O6" s="47">
        <f t="shared" si="1"/>
        <v>346.7647870798537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0</v>
      </c>
      <c r="F7" s="46">
        <v>0</v>
      </c>
      <c r="G7" s="46">
        <v>193374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193374</v>
      </c>
      <c r="O7" s="47">
        <f t="shared" si="1"/>
        <v>13.346262682034647</v>
      </c>
      <c r="P7" s="9"/>
    </row>
    <row r="8" spans="1:133">
      <c r="A8" s="12"/>
      <c r="B8" s="25">
        <v>312.51</v>
      </c>
      <c r="C8" s="20" t="s">
        <v>77</v>
      </c>
      <c r="D8" s="46">
        <v>70178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70178</v>
      </c>
      <c r="L8" s="46">
        <v>0</v>
      </c>
      <c r="M8" s="46">
        <v>0</v>
      </c>
      <c r="N8" s="46">
        <f>SUM(D8:M8)</f>
        <v>140356</v>
      </c>
      <c r="O8" s="47">
        <f t="shared" si="1"/>
        <v>9.6870729518945407</v>
      </c>
      <c r="P8" s="9"/>
    </row>
    <row r="9" spans="1:133">
      <c r="A9" s="12"/>
      <c r="B9" s="25">
        <v>312.60000000000002</v>
      </c>
      <c r="C9" s="20" t="s">
        <v>11</v>
      </c>
      <c r="D9" s="46">
        <v>0</v>
      </c>
      <c r="E9" s="46">
        <v>0</v>
      </c>
      <c r="F9" s="46">
        <v>0</v>
      </c>
      <c r="G9" s="46">
        <v>902169</v>
      </c>
      <c r="H9" s="46">
        <v>0</v>
      </c>
      <c r="I9" s="46">
        <v>532500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1434669</v>
      </c>
      <c r="O9" s="47">
        <f t="shared" si="1"/>
        <v>99.017806611912491</v>
      </c>
      <c r="P9" s="9"/>
    </row>
    <row r="10" spans="1:133">
      <c r="A10" s="12"/>
      <c r="B10" s="25">
        <v>314.10000000000002</v>
      </c>
      <c r="C10" s="20" t="s">
        <v>12</v>
      </c>
      <c r="D10" s="46">
        <v>1298118</v>
      </c>
      <c r="E10" s="46">
        <v>0</v>
      </c>
      <c r="F10" s="46">
        <v>171806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1469924</v>
      </c>
      <c r="O10" s="47">
        <f t="shared" si="1"/>
        <v>101.45103181724066</v>
      </c>
      <c r="P10" s="9"/>
    </row>
    <row r="11" spans="1:133">
      <c r="A11" s="12"/>
      <c r="B11" s="25">
        <v>314.39999999999998</v>
      </c>
      <c r="C11" s="20" t="s">
        <v>13</v>
      </c>
      <c r="D11" s="46">
        <v>72847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72847</v>
      </c>
      <c r="O11" s="47">
        <f t="shared" si="1"/>
        <v>5.027745186003175</v>
      </c>
      <c r="P11" s="9"/>
    </row>
    <row r="12" spans="1:133">
      <c r="A12" s="12"/>
      <c r="B12" s="25">
        <v>314.8</v>
      </c>
      <c r="C12" s="20" t="s">
        <v>14</v>
      </c>
      <c r="D12" s="46">
        <v>25691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25691</v>
      </c>
      <c r="O12" s="47">
        <f t="shared" si="1"/>
        <v>1.7731382428048865</v>
      </c>
      <c r="P12" s="9"/>
    </row>
    <row r="13" spans="1:133">
      <c r="A13" s="12"/>
      <c r="B13" s="25">
        <v>315</v>
      </c>
      <c r="C13" s="20" t="s">
        <v>106</v>
      </c>
      <c r="D13" s="46">
        <v>799160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799160</v>
      </c>
      <c r="O13" s="47">
        <f t="shared" si="1"/>
        <v>55.156325488301469</v>
      </c>
      <c r="P13" s="9"/>
    </row>
    <row r="14" spans="1:133">
      <c r="A14" s="12"/>
      <c r="B14" s="25">
        <v>316</v>
      </c>
      <c r="C14" s="20" t="s">
        <v>107</v>
      </c>
      <c r="D14" s="46">
        <v>172719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172719</v>
      </c>
      <c r="O14" s="47">
        <f t="shared" si="1"/>
        <v>11.920698460901374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SUM(D16:D25)</f>
        <v>1821291</v>
      </c>
      <c r="E15" s="32">
        <f t="shared" si="3"/>
        <v>177968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230690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2229949</v>
      </c>
      <c r="O15" s="45">
        <f t="shared" si="1"/>
        <v>153.90634274277039</v>
      </c>
      <c r="P15" s="10"/>
    </row>
    <row r="16" spans="1:133">
      <c r="A16" s="12"/>
      <c r="B16" s="25">
        <v>322</v>
      </c>
      <c r="C16" s="20" t="s">
        <v>0</v>
      </c>
      <c r="D16" s="46">
        <v>387680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387680</v>
      </c>
      <c r="O16" s="47">
        <f t="shared" si="1"/>
        <v>26.756850024156257</v>
      </c>
      <c r="P16" s="9"/>
    </row>
    <row r="17" spans="1:16">
      <c r="A17" s="12"/>
      <c r="B17" s="25">
        <v>323.10000000000002</v>
      </c>
      <c r="C17" s="20" t="s">
        <v>18</v>
      </c>
      <c r="D17" s="46">
        <v>1326279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4" si="4">SUM(D17:M17)</f>
        <v>1326279</v>
      </c>
      <c r="O17" s="47">
        <f t="shared" si="1"/>
        <v>91.536959072399753</v>
      </c>
      <c r="P17" s="9"/>
    </row>
    <row r="18" spans="1:16">
      <c r="A18" s="12"/>
      <c r="B18" s="25">
        <v>323.39999999999998</v>
      </c>
      <c r="C18" s="20" t="s">
        <v>19</v>
      </c>
      <c r="D18" s="46">
        <v>77709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77709</v>
      </c>
      <c r="O18" s="47">
        <f t="shared" si="1"/>
        <v>5.363310097315205</v>
      </c>
      <c r="P18" s="9"/>
    </row>
    <row r="19" spans="1:16">
      <c r="A19" s="12"/>
      <c r="B19" s="25">
        <v>324.11</v>
      </c>
      <c r="C19" s="20" t="s">
        <v>20</v>
      </c>
      <c r="D19" s="46">
        <v>0</v>
      </c>
      <c r="E19" s="46">
        <v>44009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44009</v>
      </c>
      <c r="O19" s="47">
        <f t="shared" si="1"/>
        <v>3.0374076885913452</v>
      </c>
      <c r="P19" s="9"/>
    </row>
    <row r="20" spans="1:16">
      <c r="A20" s="12"/>
      <c r="B20" s="25">
        <v>324.20999999999998</v>
      </c>
      <c r="C20" s="20" t="s">
        <v>21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230690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230690</v>
      </c>
      <c r="O20" s="47">
        <f t="shared" si="1"/>
        <v>15.92173372903582</v>
      </c>
      <c r="P20" s="9"/>
    </row>
    <row r="21" spans="1:16">
      <c r="A21" s="12"/>
      <c r="B21" s="25">
        <v>324.31</v>
      </c>
      <c r="C21" s="20" t="s">
        <v>22</v>
      </c>
      <c r="D21" s="46">
        <v>0</v>
      </c>
      <c r="E21" s="46">
        <v>16544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16544</v>
      </c>
      <c r="O21" s="47">
        <f t="shared" si="1"/>
        <v>1.1418317344192146</v>
      </c>
      <c r="P21" s="9"/>
    </row>
    <row r="22" spans="1:16">
      <c r="A22" s="12"/>
      <c r="B22" s="25">
        <v>324.32</v>
      </c>
      <c r="C22" s="20" t="s">
        <v>108</v>
      </c>
      <c r="D22" s="46">
        <v>0</v>
      </c>
      <c r="E22" s="46">
        <v>57644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57644</v>
      </c>
      <c r="O22" s="47">
        <f t="shared" si="1"/>
        <v>3.978466422803506</v>
      </c>
      <c r="P22" s="9"/>
    </row>
    <row r="23" spans="1:16">
      <c r="A23" s="12"/>
      <c r="B23" s="25">
        <v>324.61</v>
      </c>
      <c r="C23" s="20" t="s">
        <v>24</v>
      </c>
      <c r="D23" s="46">
        <v>0</v>
      </c>
      <c r="E23" s="46">
        <v>59771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59771</v>
      </c>
      <c r="O23" s="47">
        <f t="shared" si="1"/>
        <v>4.125267444268065</v>
      </c>
      <c r="P23" s="9"/>
    </row>
    <row r="24" spans="1:16">
      <c r="A24" s="12"/>
      <c r="B24" s="25">
        <v>325.10000000000002</v>
      </c>
      <c r="C24" s="20" t="s">
        <v>25</v>
      </c>
      <c r="D24" s="46">
        <v>4823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4823</v>
      </c>
      <c r="O24" s="47">
        <f t="shared" si="1"/>
        <v>0.33287321416246807</v>
      </c>
      <c r="P24" s="9"/>
    </row>
    <row r="25" spans="1:16">
      <c r="A25" s="12"/>
      <c r="B25" s="25">
        <v>329</v>
      </c>
      <c r="C25" s="20" t="s">
        <v>26</v>
      </c>
      <c r="D25" s="46">
        <v>24800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24800</v>
      </c>
      <c r="O25" s="47">
        <f t="shared" si="1"/>
        <v>1.7116433156187452</v>
      </c>
      <c r="P25" s="9"/>
    </row>
    <row r="26" spans="1:16" ht="15.75">
      <c r="A26" s="29" t="s">
        <v>28</v>
      </c>
      <c r="B26" s="30"/>
      <c r="C26" s="31"/>
      <c r="D26" s="32">
        <f t="shared" ref="D26:M26" si="5">SUM(D27:D39)</f>
        <v>2153975</v>
      </c>
      <c r="E26" s="32">
        <f t="shared" si="5"/>
        <v>346517</v>
      </c>
      <c r="F26" s="32">
        <f t="shared" si="5"/>
        <v>0</v>
      </c>
      <c r="G26" s="32">
        <f t="shared" si="5"/>
        <v>433408</v>
      </c>
      <c r="H26" s="32">
        <f t="shared" si="5"/>
        <v>0</v>
      </c>
      <c r="I26" s="32">
        <f t="shared" si="5"/>
        <v>92090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44">
        <f>SUM(D26:M26)</f>
        <v>3025990</v>
      </c>
      <c r="O26" s="45">
        <f t="shared" si="1"/>
        <v>208.84740147698253</v>
      </c>
      <c r="P26" s="10"/>
    </row>
    <row r="27" spans="1:16">
      <c r="A27" s="12"/>
      <c r="B27" s="25">
        <v>331.49</v>
      </c>
      <c r="C27" s="20" t="s">
        <v>109</v>
      </c>
      <c r="D27" s="46">
        <v>0</v>
      </c>
      <c r="E27" s="46">
        <v>0</v>
      </c>
      <c r="F27" s="46">
        <v>0</v>
      </c>
      <c r="G27" s="46">
        <v>40000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40000</v>
      </c>
      <c r="O27" s="47">
        <f t="shared" si="1"/>
        <v>2.7607150251915247</v>
      </c>
      <c r="P27" s="9"/>
    </row>
    <row r="28" spans="1:16">
      <c r="A28" s="12"/>
      <c r="B28" s="25">
        <v>334.39</v>
      </c>
      <c r="C28" s="20" t="s">
        <v>31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34700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4" si="6">SUM(D28:M28)</f>
        <v>34700</v>
      </c>
      <c r="O28" s="47">
        <f t="shared" si="1"/>
        <v>2.3949202843536477</v>
      </c>
      <c r="P28" s="9"/>
    </row>
    <row r="29" spans="1:16">
      <c r="A29" s="12"/>
      <c r="B29" s="25">
        <v>335.12</v>
      </c>
      <c r="C29" s="20" t="s">
        <v>110</v>
      </c>
      <c r="D29" s="46">
        <v>432945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432945</v>
      </c>
      <c r="O29" s="47">
        <f t="shared" si="1"/>
        <v>29.880944164538615</v>
      </c>
      <c r="P29" s="9"/>
    </row>
    <row r="30" spans="1:16">
      <c r="A30" s="12"/>
      <c r="B30" s="25">
        <v>335.14</v>
      </c>
      <c r="C30" s="20" t="s">
        <v>111</v>
      </c>
      <c r="D30" s="46">
        <v>389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389</v>
      </c>
      <c r="O30" s="47">
        <f t="shared" si="1"/>
        <v>2.6847953619987576E-2</v>
      </c>
      <c r="P30" s="9"/>
    </row>
    <row r="31" spans="1:16">
      <c r="A31" s="12"/>
      <c r="B31" s="25">
        <v>335.15</v>
      </c>
      <c r="C31" s="20" t="s">
        <v>112</v>
      </c>
      <c r="D31" s="46">
        <v>22747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22747</v>
      </c>
      <c r="O31" s="47">
        <f t="shared" si="1"/>
        <v>1.5699496169507903</v>
      </c>
      <c r="P31" s="9"/>
    </row>
    <row r="32" spans="1:16">
      <c r="A32" s="12"/>
      <c r="B32" s="25">
        <v>335.18</v>
      </c>
      <c r="C32" s="20" t="s">
        <v>113</v>
      </c>
      <c r="D32" s="46">
        <v>920651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920651</v>
      </c>
      <c r="O32" s="47">
        <f t="shared" si="1"/>
        <v>63.541376216440057</v>
      </c>
      <c r="P32" s="9"/>
    </row>
    <row r="33" spans="1:16">
      <c r="A33" s="12"/>
      <c r="B33" s="25">
        <v>335.21</v>
      </c>
      <c r="C33" s="20" t="s">
        <v>37</v>
      </c>
      <c r="D33" s="46">
        <v>5640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5640</v>
      </c>
      <c r="O33" s="47">
        <f t="shared" si="1"/>
        <v>0.38926081855200495</v>
      </c>
      <c r="P33" s="9"/>
    </row>
    <row r="34" spans="1:16">
      <c r="A34" s="12"/>
      <c r="B34" s="25">
        <v>335.49</v>
      </c>
      <c r="C34" s="20" t="s">
        <v>38</v>
      </c>
      <c r="D34" s="46">
        <v>61778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61778</v>
      </c>
      <c r="O34" s="47">
        <f t="shared" si="1"/>
        <v>4.2637863206570499</v>
      </c>
      <c r="P34" s="9"/>
    </row>
    <row r="35" spans="1:16">
      <c r="A35" s="12"/>
      <c r="B35" s="25">
        <v>337.2</v>
      </c>
      <c r="C35" s="20" t="s">
        <v>123</v>
      </c>
      <c r="D35" s="46">
        <v>-693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0" si="7">SUM(D35:M35)</f>
        <v>-693</v>
      </c>
      <c r="O35" s="47">
        <f t="shared" si="1"/>
        <v>-4.7829387811443164E-2</v>
      </c>
      <c r="P35" s="9"/>
    </row>
    <row r="36" spans="1:16">
      <c r="A36" s="12"/>
      <c r="B36" s="25">
        <v>337.3</v>
      </c>
      <c r="C36" s="20" t="s">
        <v>39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46904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46904</v>
      </c>
      <c r="O36" s="47">
        <f t="shared" si="1"/>
        <v>3.2372144385395818</v>
      </c>
      <c r="P36" s="9"/>
    </row>
    <row r="37" spans="1:16">
      <c r="A37" s="12"/>
      <c r="B37" s="25">
        <v>337.9</v>
      </c>
      <c r="C37" s="20" t="s">
        <v>135</v>
      </c>
      <c r="D37" s="46">
        <v>0</v>
      </c>
      <c r="E37" s="46">
        <v>0</v>
      </c>
      <c r="F37" s="46">
        <v>0</v>
      </c>
      <c r="G37" s="46">
        <v>393408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393408</v>
      </c>
      <c r="O37" s="47">
        <f t="shared" ref="O37:O66" si="8">(N37/O$68)</f>
        <v>27.152184415763681</v>
      </c>
      <c r="P37" s="9"/>
    </row>
    <row r="38" spans="1:16">
      <c r="A38" s="12"/>
      <c r="B38" s="25">
        <v>338</v>
      </c>
      <c r="C38" s="20" t="s">
        <v>40</v>
      </c>
      <c r="D38" s="46">
        <v>630283</v>
      </c>
      <c r="E38" s="46">
        <v>346517</v>
      </c>
      <c r="F38" s="46">
        <v>0</v>
      </c>
      <c r="G38" s="46">
        <v>0</v>
      </c>
      <c r="H38" s="46">
        <v>0</v>
      </c>
      <c r="I38" s="46">
        <v>10486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987286</v>
      </c>
      <c r="O38" s="47">
        <f t="shared" si="8"/>
        <v>68.140382359030994</v>
      </c>
      <c r="P38" s="9"/>
    </row>
    <row r="39" spans="1:16">
      <c r="A39" s="12"/>
      <c r="B39" s="25">
        <v>339</v>
      </c>
      <c r="C39" s="20" t="s">
        <v>41</v>
      </c>
      <c r="D39" s="46">
        <v>80235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80235</v>
      </c>
      <c r="O39" s="47">
        <f t="shared" si="8"/>
        <v>5.5376492511560498</v>
      </c>
      <c r="P39" s="9"/>
    </row>
    <row r="40" spans="1:16" ht="15.75">
      <c r="A40" s="29" t="s">
        <v>46</v>
      </c>
      <c r="B40" s="30"/>
      <c r="C40" s="31"/>
      <c r="D40" s="32">
        <f t="shared" ref="D40:M40" si="9">SUM(D41:D50)</f>
        <v>465475</v>
      </c>
      <c r="E40" s="32">
        <f t="shared" si="9"/>
        <v>0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11375543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si="7"/>
        <v>11841018</v>
      </c>
      <c r="O40" s="45">
        <f t="shared" si="8"/>
        <v>817.24190765408241</v>
      </c>
      <c r="P40" s="10"/>
    </row>
    <row r="41" spans="1:16">
      <c r="A41" s="12"/>
      <c r="B41" s="25">
        <v>341.9</v>
      </c>
      <c r="C41" s="20" t="s">
        <v>114</v>
      </c>
      <c r="D41" s="46">
        <v>25377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50" si="10">SUM(D41:M41)</f>
        <v>25377</v>
      </c>
      <c r="O41" s="47">
        <f t="shared" si="8"/>
        <v>1.7514666298571331</v>
      </c>
      <c r="P41" s="9"/>
    </row>
    <row r="42" spans="1:16">
      <c r="A42" s="12"/>
      <c r="B42" s="25">
        <v>342.2</v>
      </c>
      <c r="C42" s="20" t="s">
        <v>50</v>
      </c>
      <c r="D42" s="46">
        <v>30731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30731</v>
      </c>
      <c r="O42" s="47">
        <f t="shared" si="8"/>
        <v>2.1209883359790185</v>
      </c>
      <c r="P42" s="9"/>
    </row>
    <row r="43" spans="1:16">
      <c r="A43" s="12"/>
      <c r="B43" s="25">
        <v>343.3</v>
      </c>
      <c r="C43" s="20" t="s">
        <v>99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3699260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3699260</v>
      </c>
      <c r="O43" s="47">
        <f t="shared" si="8"/>
        <v>255.31506660224997</v>
      </c>
      <c r="P43" s="9"/>
    </row>
    <row r="44" spans="1:16">
      <c r="A44" s="12"/>
      <c r="B44" s="25">
        <v>343.4</v>
      </c>
      <c r="C44" s="20" t="s">
        <v>52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2818928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2818928</v>
      </c>
      <c r="O44" s="47">
        <f t="shared" si="8"/>
        <v>194.55642211332736</v>
      </c>
      <c r="P44" s="9"/>
    </row>
    <row r="45" spans="1:16">
      <c r="A45" s="12"/>
      <c r="B45" s="25">
        <v>343.5</v>
      </c>
      <c r="C45" s="20" t="s">
        <v>100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3729135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3729135</v>
      </c>
      <c r="O45" s="47">
        <f t="shared" si="8"/>
        <v>257.37697563668991</v>
      </c>
      <c r="P45" s="9"/>
    </row>
    <row r="46" spans="1:16">
      <c r="A46" s="12"/>
      <c r="B46" s="25">
        <v>343.6</v>
      </c>
      <c r="C46" s="20" t="s">
        <v>53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396860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396860</v>
      </c>
      <c r="O46" s="47">
        <f t="shared" si="8"/>
        <v>27.390434122437711</v>
      </c>
      <c r="P46" s="9"/>
    </row>
    <row r="47" spans="1:16">
      <c r="A47" s="12"/>
      <c r="B47" s="25">
        <v>343.9</v>
      </c>
      <c r="C47" s="20" t="s">
        <v>54</v>
      </c>
      <c r="D47" s="46">
        <v>119763</v>
      </c>
      <c r="E47" s="46">
        <v>0</v>
      </c>
      <c r="F47" s="46">
        <v>0</v>
      </c>
      <c r="G47" s="46">
        <v>0</v>
      </c>
      <c r="H47" s="46">
        <v>0</v>
      </c>
      <c r="I47" s="46">
        <v>731360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851123</v>
      </c>
      <c r="O47" s="47">
        <f t="shared" si="8"/>
        <v>58.742701359652152</v>
      </c>
      <c r="P47" s="9"/>
    </row>
    <row r="48" spans="1:16">
      <c r="A48" s="12"/>
      <c r="B48" s="25">
        <v>344.5</v>
      </c>
      <c r="C48" s="20" t="s">
        <v>115</v>
      </c>
      <c r="D48" s="46">
        <v>33791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33791</v>
      </c>
      <c r="O48" s="47">
        <f t="shared" si="8"/>
        <v>2.3321830354061701</v>
      </c>
      <c r="P48" s="9"/>
    </row>
    <row r="49" spans="1:16">
      <c r="A49" s="12"/>
      <c r="B49" s="25">
        <v>347.2</v>
      </c>
      <c r="C49" s="20" t="s">
        <v>55</v>
      </c>
      <c r="D49" s="46">
        <v>241250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241250</v>
      </c>
      <c r="O49" s="47">
        <f t="shared" si="8"/>
        <v>16.650562495686383</v>
      </c>
      <c r="P49" s="9"/>
    </row>
    <row r="50" spans="1:16">
      <c r="A50" s="12"/>
      <c r="B50" s="25">
        <v>349</v>
      </c>
      <c r="C50" s="20" t="s">
        <v>84</v>
      </c>
      <c r="D50" s="46">
        <v>14563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14563</v>
      </c>
      <c r="O50" s="47">
        <f t="shared" si="8"/>
        <v>1.0051073227966043</v>
      </c>
      <c r="P50" s="9"/>
    </row>
    <row r="51" spans="1:16" ht="15.75">
      <c r="A51" s="29" t="s">
        <v>47</v>
      </c>
      <c r="B51" s="30"/>
      <c r="C51" s="31"/>
      <c r="D51" s="32">
        <f t="shared" ref="D51:M51" si="11">SUM(D52:D54)</f>
        <v>126929</v>
      </c>
      <c r="E51" s="32">
        <f t="shared" si="11"/>
        <v>0</v>
      </c>
      <c r="F51" s="32">
        <f t="shared" si="11"/>
        <v>0</v>
      </c>
      <c r="G51" s="32">
        <f t="shared" si="11"/>
        <v>0</v>
      </c>
      <c r="H51" s="32">
        <f t="shared" si="11"/>
        <v>0</v>
      </c>
      <c r="I51" s="32">
        <f t="shared" si="11"/>
        <v>0</v>
      </c>
      <c r="J51" s="32">
        <f t="shared" si="11"/>
        <v>0</v>
      </c>
      <c r="K51" s="32">
        <f t="shared" si="11"/>
        <v>0</v>
      </c>
      <c r="L51" s="32">
        <f t="shared" si="11"/>
        <v>0</v>
      </c>
      <c r="M51" s="32">
        <f t="shared" si="11"/>
        <v>0</v>
      </c>
      <c r="N51" s="32">
        <f t="shared" ref="N51:N56" si="12">SUM(D51:M51)</f>
        <v>126929</v>
      </c>
      <c r="O51" s="45">
        <f t="shared" si="8"/>
        <v>8.760369935813376</v>
      </c>
      <c r="P51" s="10"/>
    </row>
    <row r="52" spans="1:16">
      <c r="A52" s="13"/>
      <c r="B52" s="39">
        <v>351.1</v>
      </c>
      <c r="C52" s="21" t="s">
        <v>88</v>
      </c>
      <c r="D52" s="46">
        <v>95540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95540</v>
      </c>
      <c r="O52" s="47">
        <f t="shared" si="8"/>
        <v>6.5939678376699566</v>
      </c>
      <c r="P52" s="9"/>
    </row>
    <row r="53" spans="1:16">
      <c r="A53" s="13"/>
      <c r="B53" s="39">
        <v>352</v>
      </c>
      <c r="C53" s="21" t="s">
        <v>59</v>
      </c>
      <c r="D53" s="46">
        <v>10915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10915</v>
      </c>
      <c r="O53" s="47">
        <f t="shared" si="8"/>
        <v>0.75333011249913728</v>
      </c>
      <c r="P53" s="9"/>
    </row>
    <row r="54" spans="1:16">
      <c r="A54" s="13"/>
      <c r="B54" s="39">
        <v>354</v>
      </c>
      <c r="C54" s="21" t="s">
        <v>60</v>
      </c>
      <c r="D54" s="46">
        <v>20474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20474</v>
      </c>
      <c r="O54" s="47">
        <f t="shared" si="8"/>
        <v>1.4130719856442819</v>
      </c>
      <c r="P54" s="9"/>
    </row>
    <row r="55" spans="1:16" ht="15.75">
      <c r="A55" s="29" t="s">
        <v>3</v>
      </c>
      <c r="B55" s="30"/>
      <c r="C55" s="31"/>
      <c r="D55" s="32">
        <f t="shared" ref="D55:M55" si="13">SUM(D56:D63)</f>
        <v>724469</v>
      </c>
      <c r="E55" s="32">
        <f t="shared" si="13"/>
        <v>160181</v>
      </c>
      <c r="F55" s="32">
        <f t="shared" si="13"/>
        <v>0</v>
      </c>
      <c r="G55" s="32">
        <f t="shared" si="13"/>
        <v>33268</v>
      </c>
      <c r="H55" s="32">
        <f t="shared" si="13"/>
        <v>0</v>
      </c>
      <c r="I55" s="32">
        <f t="shared" si="13"/>
        <v>179967</v>
      </c>
      <c r="J55" s="32">
        <f t="shared" si="13"/>
        <v>0</v>
      </c>
      <c r="K55" s="32">
        <f t="shared" si="13"/>
        <v>620286</v>
      </c>
      <c r="L55" s="32">
        <f t="shared" si="13"/>
        <v>0</v>
      </c>
      <c r="M55" s="32">
        <f t="shared" si="13"/>
        <v>0</v>
      </c>
      <c r="N55" s="32">
        <f t="shared" si="12"/>
        <v>1718171</v>
      </c>
      <c r="O55" s="45">
        <f t="shared" si="8"/>
        <v>118.58451238870867</v>
      </c>
      <c r="P55" s="10"/>
    </row>
    <row r="56" spans="1:16">
      <c r="A56" s="12"/>
      <c r="B56" s="25">
        <v>361.1</v>
      </c>
      <c r="C56" s="20" t="s">
        <v>61</v>
      </c>
      <c r="D56" s="46">
        <v>146580</v>
      </c>
      <c r="E56" s="46">
        <v>8930</v>
      </c>
      <c r="F56" s="46">
        <v>0</v>
      </c>
      <c r="G56" s="46">
        <v>62545</v>
      </c>
      <c r="H56" s="46">
        <v>0</v>
      </c>
      <c r="I56" s="46">
        <v>184273</v>
      </c>
      <c r="J56" s="46">
        <v>0</v>
      </c>
      <c r="K56" s="46">
        <v>441185</v>
      </c>
      <c r="L56" s="46">
        <v>0</v>
      </c>
      <c r="M56" s="46">
        <v>0</v>
      </c>
      <c r="N56" s="46">
        <f t="shared" si="12"/>
        <v>843513</v>
      </c>
      <c r="O56" s="47">
        <f t="shared" si="8"/>
        <v>58.217475326109465</v>
      </c>
      <c r="P56" s="9"/>
    </row>
    <row r="57" spans="1:16">
      <c r="A57" s="12"/>
      <c r="B57" s="25">
        <v>361.3</v>
      </c>
      <c r="C57" s="20" t="s">
        <v>116</v>
      </c>
      <c r="D57" s="46">
        <v>-87955</v>
      </c>
      <c r="E57" s="46">
        <v>0</v>
      </c>
      <c r="F57" s="46">
        <v>0</v>
      </c>
      <c r="G57" s="46">
        <v>-29277</v>
      </c>
      <c r="H57" s="46">
        <v>0</v>
      </c>
      <c r="I57" s="46">
        <v>-66010</v>
      </c>
      <c r="J57" s="46">
        <v>0</v>
      </c>
      <c r="K57" s="46">
        <v>0</v>
      </c>
      <c r="L57" s="46">
        <v>0</v>
      </c>
      <c r="M57" s="46">
        <v>0</v>
      </c>
      <c r="N57" s="46">
        <f t="shared" ref="N57:N63" si="14">SUM(D57:M57)</f>
        <v>-183242</v>
      </c>
      <c r="O57" s="47">
        <f t="shared" si="8"/>
        <v>-12.646973566153633</v>
      </c>
      <c r="P57" s="9"/>
    </row>
    <row r="58" spans="1:16">
      <c r="A58" s="12"/>
      <c r="B58" s="25">
        <v>362</v>
      </c>
      <c r="C58" s="20" t="s">
        <v>63</v>
      </c>
      <c r="D58" s="46">
        <v>107276</v>
      </c>
      <c r="E58" s="46">
        <v>38051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4"/>
        <v>145327</v>
      </c>
      <c r="O58" s="47">
        <f t="shared" si="8"/>
        <v>10.030160811650218</v>
      </c>
      <c r="P58" s="9"/>
    </row>
    <row r="59" spans="1:16">
      <c r="A59" s="12"/>
      <c r="B59" s="25">
        <v>364</v>
      </c>
      <c r="C59" s="20" t="s">
        <v>117</v>
      </c>
      <c r="D59" s="46">
        <v>43627</v>
      </c>
      <c r="E59" s="46">
        <v>0</v>
      </c>
      <c r="F59" s="46">
        <v>0</v>
      </c>
      <c r="G59" s="46">
        <v>0</v>
      </c>
      <c r="H59" s="46">
        <v>0</v>
      </c>
      <c r="I59" s="46">
        <v>8623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4"/>
        <v>52250</v>
      </c>
      <c r="O59" s="47">
        <f t="shared" si="8"/>
        <v>3.6061840016564291</v>
      </c>
      <c r="P59" s="9"/>
    </row>
    <row r="60" spans="1:16">
      <c r="A60" s="12"/>
      <c r="B60" s="25">
        <v>365</v>
      </c>
      <c r="C60" s="20" t="s">
        <v>118</v>
      </c>
      <c r="D60" s="46">
        <v>4773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4"/>
        <v>4773</v>
      </c>
      <c r="O60" s="47">
        <f t="shared" si="8"/>
        <v>0.32942232038097868</v>
      </c>
      <c r="P60" s="9"/>
    </row>
    <row r="61" spans="1:16">
      <c r="A61" s="12"/>
      <c r="B61" s="25">
        <v>366</v>
      </c>
      <c r="C61" s="20" t="s">
        <v>66</v>
      </c>
      <c r="D61" s="46">
        <v>52355</v>
      </c>
      <c r="E61" s="46">
        <v>113200</v>
      </c>
      <c r="F61" s="46">
        <v>0</v>
      </c>
      <c r="G61" s="46">
        <v>0</v>
      </c>
      <c r="H61" s="46">
        <v>0</v>
      </c>
      <c r="I61" s="46">
        <v>35000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4"/>
        <v>200555</v>
      </c>
      <c r="O61" s="47">
        <f t="shared" si="8"/>
        <v>13.841880046932156</v>
      </c>
      <c r="P61" s="9"/>
    </row>
    <row r="62" spans="1:16">
      <c r="A62" s="12"/>
      <c r="B62" s="25">
        <v>368</v>
      </c>
      <c r="C62" s="20" t="s">
        <v>67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179101</v>
      </c>
      <c r="L62" s="46">
        <v>0</v>
      </c>
      <c r="M62" s="46">
        <v>0</v>
      </c>
      <c r="N62" s="46">
        <f t="shared" si="14"/>
        <v>179101</v>
      </c>
      <c r="O62" s="47">
        <f t="shared" si="8"/>
        <v>12.361170543170681</v>
      </c>
      <c r="P62" s="9"/>
    </row>
    <row r="63" spans="1:16">
      <c r="A63" s="12"/>
      <c r="B63" s="25">
        <v>369.9</v>
      </c>
      <c r="C63" s="20" t="s">
        <v>68</v>
      </c>
      <c r="D63" s="46">
        <v>457813</v>
      </c>
      <c r="E63" s="46">
        <v>0</v>
      </c>
      <c r="F63" s="46">
        <v>0</v>
      </c>
      <c r="G63" s="46">
        <v>0</v>
      </c>
      <c r="H63" s="46">
        <v>0</v>
      </c>
      <c r="I63" s="46">
        <v>18081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4"/>
        <v>475894</v>
      </c>
      <c r="O63" s="47">
        <f t="shared" si="8"/>
        <v>32.845192904962389</v>
      </c>
      <c r="P63" s="9"/>
    </row>
    <row r="64" spans="1:16" ht="15.75">
      <c r="A64" s="29" t="s">
        <v>48</v>
      </c>
      <c r="B64" s="30"/>
      <c r="C64" s="31"/>
      <c r="D64" s="32">
        <f t="shared" ref="D64:M64" si="15">SUM(D65:D65)</f>
        <v>0</v>
      </c>
      <c r="E64" s="32">
        <f t="shared" si="15"/>
        <v>1000000</v>
      </c>
      <c r="F64" s="32">
        <f t="shared" si="15"/>
        <v>0</v>
      </c>
      <c r="G64" s="32">
        <f t="shared" si="15"/>
        <v>250000</v>
      </c>
      <c r="H64" s="32">
        <f t="shared" si="15"/>
        <v>0</v>
      </c>
      <c r="I64" s="32">
        <f t="shared" si="15"/>
        <v>0</v>
      </c>
      <c r="J64" s="32">
        <f t="shared" si="15"/>
        <v>0</v>
      </c>
      <c r="K64" s="32">
        <f t="shared" si="15"/>
        <v>0</v>
      </c>
      <c r="L64" s="32">
        <f t="shared" si="15"/>
        <v>0</v>
      </c>
      <c r="M64" s="32">
        <f t="shared" si="15"/>
        <v>0</v>
      </c>
      <c r="N64" s="32">
        <f>SUM(D64:M64)</f>
        <v>1250000</v>
      </c>
      <c r="O64" s="45">
        <f t="shared" si="8"/>
        <v>86.272344537235142</v>
      </c>
      <c r="P64" s="9"/>
    </row>
    <row r="65" spans="1:119" ht="15.75" thickBot="1">
      <c r="A65" s="12"/>
      <c r="B65" s="25">
        <v>381</v>
      </c>
      <c r="C65" s="20" t="s">
        <v>69</v>
      </c>
      <c r="D65" s="46">
        <v>0</v>
      </c>
      <c r="E65" s="46">
        <v>1000000</v>
      </c>
      <c r="F65" s="46">
        <v>0</v>
      </c>
      <c r="G65" s="46">
        <v>250000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1250000</v>
      </c>
      <c r="O65" s="47">
        <f t="shared" si="8"/>
        <v>86.272344537235142</v>
      </c>
      <c r="P65" s="9"/>
    </row>
    <row r="66" spans="1:119" ht="16.5" thickBot="1">
      <c r="A66" s="14" t="s">
        <v>56</v>
      </c>
      <c r="B66" s="23"/>
      <c r="C66" s="22"/>
      <c r="D66" s="15">
        <f t="shared" ref="D66:M66" si="16">SUM(D5,D15,D26,D40,D51,D55,D64)</f>
        <v>12494617</v>
      </c>
      <c r="E66" s="15">
        <f t="shared" si="16"/>
        <v>1945176</v>
      </c>
      <c r="F66" s="15">
        <f t="shared" si="16"/>
        <v>171806</v>
      </c>
      <c r="G66" s="15">
        <f t="shared" si="16"/>
        <v>1812219</v>
      </c>
      <c r="H66" s="15">
        <f t="shared" si="16"/>
        <v>0</v>
      </c>
      <c r="I66" s="15">
        <f t="shared" si="16"/>
        <v>12410790</v>
      </c>
      <c r="J66" s="15">
        <f t="shared" si="16"/>
        <v>0</v>
      </c>
      <c r="K66" s="15">
        <f t="shared" si="16"/>
        <v>690464</v>
      </c>
      <c r="L66" s="15">
        <f t="shared" si="16"/>
        <v>0</v>
      </c>
      <c r="M66" s="15">
        <f t="shared" si="16"/>
        <v>0</v>
      </c>
      <c r="N66" s="15">
        <f>SUM(D66:M66)</f>
        <v>29525072</v>
      </c>
      <c r="O66" s="38">
        <f t="shared" si="8"/>
        <v>2037.7577472565395</v>
      </c>
      <c r="P66" s="6"/>
      <c r="Q66" s="2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</row>
    <row r="67" spans="1:119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9"/>
    </row>
    <row r="68" spans="1:119">
      <c r="A68" s="40"/>
      <c r="B68" s="41"/>
      <c r="C68" s="41"/>
      <c r="D68" s="42"/>
      <c r="E68" s="42"/>
      <c r="F68" s="42"/>
      <c r="G68" s="42"/>
      <c r="H68" s="42"/>
      <c r="I68" s="42"/>
      <c r="J68" s="42"/>
      <c r="K68" s="42"/>
      <c r="L68" s="121" t="s">
        <v>136</v>
      </c>
      <c r="M68" s="121"/>
      <c r="N68" s="121"/>
      <c r="O68" s="43">
        <v>14489</v>
      </c>
    </row>
    <row r="69" spans="1:119">
      <c r="A69" s="122"/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100"/>
    </row>
    <row r="70" spans="1:119" ht="15.75" customHeight="1" thickBot="1">
      <c r="A70" s="123" t="s">
        <v>86</v>
      </c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3"/>
    </row>
  </sheetData>
  <mergeCells count="10">
    <mergeCell ref="L68:N68"/>
    <mergeCell ref="A69:O69"/>
    <mergeCell ref="A70:O7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7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78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131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70</v>
      </c>
      <c r="B3" s="111"/>
      <c r="C3" s="112"/>
      <c r="D3" s="131" t="s">
        <v>42</v>
      </c>
      <c r="E3" s="132"/>
      <c r="F3" s="132"/>
      <c r="G3" s="132"/>
      <c r="H3" s="133"/>
      <c r="I3" s="131" t="s">
        <v>43</v>
      </c>
      <c r="J3" s="133"/>
      <c r="K3" s="131" t="s">
        <v>45</v>
      </c>
      <c r="L3" s="133"/>
      <c r="M3" s="36"/>
      <c r="N3" s="37"/>
      <c r="O3" s="134" t="s">
        <v>75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9</v>
      </c>
      <c r="N4" s="35" t="s">
        <v>44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7072148</v>
      </c>
      <c r="E5" s="27">
        <f t="shared" si="0"/>
        <v>234798</v>
      </c>
      <c r="F5" s="27">
        <f t="shared" si="0"/>
        <v>168530</v>
      </c>
      <c r="G5" s="27">
        <f t="shared" si="0"/>
        <v>1026437</v>
      </c>
      <c r="H5" s="27">
        <f t="shared" si="0"/>
        <v>0</v>
      </c>
      <c r="I5" s="27">
        <f t="shared" si="0"/>
        <v>532500</v>
      </c>
      <c r="J5" s="27">
        <f t="shared" si="0"/>
        <v>0</v>
      </c>
      <c r="K5" s="27">
        <f t="shared" si="0"/>
        <v>81623</v>
      </c>
      <c r="L5" s="27">
        <f t="shared" si="0"/>
        <v>0</v>
      </c>
      <c r="M5" s="27">
        <f t="shared" si="0"/>
        <v>0</v>
      </c>
      <c r="N5" s="28">
        <f>SUM(D5:M5)</f>
        <v>9116036</v>
      </c>
      <c r="O5" s="33">
        <f t="shared" ref="O5:O36" si="1">(N5/O$69)</f>
        <v>636.55024090496477</v>
      </c>
      <c r="P5" s="6"/>
    </row>
    <row r="6" spans="1:133">
      <c r="A6" s="12"/>
      <c r="B6" s="25">
        <v>311</v>
      </c>
      <c r="C6" s="20" t="s">
        <v>2</v>
      </c>
      <c r="D6" s="46">
        <v>4626370</v>
      </c>
      <c r="E6" s="46">
        <v>234798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4861168</v>
      </c>
      <c r="O6" s="47">
        <f t="shared" si="1"/>
        <v>339.44333496264227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0</v>
      </c>
      <c r="F7" s="46">
        <v>0</v>
      </c>
      <c r="G7" s="46">
        <v>191030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191030</v>
      </c>
      <c r="O7" s="47">
        <f t="shared" si="1"/>
        <v>13.33915229383423</v>
      </c>
      <c r="P7" s="9"/>
    </row>
    <row r="8" spans="1:133">
      <c r="A8" s="12"/>
      <c r="B8" s="25">
        <v>312.51</v>
      </c>
      <c r="C8" s="20" t="s">
        <v>77</v>
      </c>
      <c r="D8" s="46">
        <v>81623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81623</v>
      </c>
      <c r="L8" s="46">
        <v>0</v>
      </c>
      <c r="M8" s="46">
        <v>0</v>
      </c>
      <c r="N8" s="46">
        <f>SUM(D8:M8)</f>
        <v>163246</v>
      </c>
      <c r="O8" s="47">
        <f t="shared" si="1"/>
        <v>11.399064311151456</v>
      </c>
      <c r="P8" s="9"/>
    </row>
    <row r="9" spans="1:133">
      <c r="A9" s="12"/>
      <c r="B9" s="25">
        <v>312.60000000000002</v>
      </c>
      <c r="C9" s="20" t="s">
        <v>11</v>
      </c>
      <c r="D9" s="46">
        <v>0</v>
      </c>
      <c r="E9" s="46">
        <v>0</v>
      </c>
      <c r="F9" s="46">
        <v>0</v>
      </c>
      <c r="G9" s="46">
        <v>835407</v>
      </c>
      <c r="H9" s="46">
        <v>0</v>
      </c>
      <c r="I9" s="46">
        <v>532500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1367907</v>
      </c>
      <c r="O9" s="47">
        <f t="shared" si="1"/>
        <v>95.517561622791703</v>
      </c>
      <c r="P9" s="9"/>
    </row>
    <row r="10" spans="1:133">
      <c r="A10" s="12"/>
      <c r="B10" s="25">
        <v>314.10000000000002</v>
      </c>
      <c r="C10" s="20" t="s">
        <v>12</v>
      </c>
      <c r="D10" s="46">
        <v>1259505</v>
      </c>
      <c r="E10" s="46">
        <v>0</v>
      </c>
      <c r="F10" s="46">
        <v>168530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1428035</v>
      </c>
      <c r="O10" s="47">
        <f t="shared" si="1"/>
        <v>99.71615110676629</v>
      </c>
      <c r="P10" s="9"/>
    </row>
    <row r="11" spans="1:133">
      <c r="A11" s="12"/>
      <c r="B11" s="25">
        <v>314.39999999999998</v>
      </c>
      <c r="C11" s="20" t="s">
        <v>13</v>
      </c>
      <c r="D11" s="46">
        <v>71003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71003</v>
      </c>
      <c r="O11" s="47">
        <f t="shared" si="1"/>
        <v>4.9579638293415265</v>
      </c>
      <c r="P11" s="9"/>
    </row>
    <row r="12" spans="1:133">
      <c r="A12" s="12"/>
      <c r="B12" s="25">
        <v>314.8</v>
      </c>
      <c r="C12" s="20" t="s">
        <v>14</v>
      </c>
      <c r="D12" s="46">
        <v>21198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21198</v>
      </c>
      <c r="O12" s="47">
        <f t="shared" si="1"/>
        <v>1.4802038963759514</v>
      </c>
      <c r="P12" s="9"/>
    </row>
    <row r="13" spans="1:133">
      <c r="A13" s="12"/>
      <c r="B13" s="25">
        <v>315</v>
      </c>
      <c r="C13" s="20" t="s">
        <v>106</v>
      </c>
      <c r="D13" s="46">
        <v>827924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827924</v>
      </c>
      <c r="O13" s="47">
        <f t="shared" si="1"/>
        <v>57.811884644927034</v>
      </c>
      <c r="P13" s="9"/>
    </row>
    <row r="14" spans="1:133">
      <c r="A14" s="12"/>
      <c r="B14" s="25">
        <v>316</v>
      </c>
      <c r="C14" s="20" t="s">
        <v>107</v>
      </c>
      <c r="D14" s="46">
        <v>184525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184525</v>
      </c>
      <c r="O14" s="47">
        <f t="shared" si="1"/>
        <v>12.884924237134278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SUM(D16:D26)</f>
        <v>1722580</v>
      </c>
      <c r="E15" s="32">
        <f t="shared" si="3"/>
        <v>143662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261492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2127734</v>
      </c>
      <c r="O15" s="45">
        <f t="shared" si="1"/>
        <v>148.57440122896446</v>
      </c>
      <c r="P15" s="10"/>
    </row>
    <row r="16" spans="1:133">
      <c r="A16" s="12"/>
      <c r="B16" s="25">
        <v>322</v>
      </c>
      <c r="C16" s="20" t="s">
        <v>0</v>
      </c>
      <c r="D16" s="46">
        <v>311544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311544</v>
      </c>
      <c r="O16" s="47">
        <f t="shared" si="1"/>
        <v>21.754346763494169</v>
      </c>
      <c r="P16" s="9"/>
    </row>
    <row r="17" spans="1:16">
      <c r="A17" s="12"/>
      <c r="B17" s="25">
        <v>323.10000000000002</v>
      </c>
      <c r="C17" s="20" t="s">
        <v>18</v>
      </c>
      <c r="D17" s="46">
        <v>1314272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5" si="4">SUM(D17:M17)</f>
        <v>1314272</v>
      </c>
      <c r="O17" s="47">
        <f t="shared" si="1"/>
        <v>91.772362265204947</v>
      </c>
      <c r="P17" s="9"/>
    </row>
    <row r="18" spans="1:16">
      <c r="A18" s="12"/>
      <c r="B18" s="25">
        <v>323.39999999999998</v>
      </c>
      <c r="C18" s="20" t="s">
        <v>19</v>
      </c>
      <c r="D18" s="46">
        <v>74294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74294</v>
      </c>
      <c r="O18" s="47">
        <f t="shared" si="1"/>
        <v>5.187766217442916</v>
      </c>
      <c r="P18" s="9"/>
    </row>
    <row r="19" spans="1:16">
      <c r="A19" s="12"/>
      <c r="B19" s="25">
        <v>324.11</v>
      </c>
      <c r="C19" s="20" t="s">
        <v>20</v>
      </c>
      <c r="D19" s="46">
        <v>0</v>
      </c>
      <c r="E19" s="46">
        <v>21915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21915</v>
      </c>
      <c r="O19" s="47">
        <f t="shared" si="1"/>
        <v>1.5302702325256616</v>
      </c>
      <c r="P19" s="9"/>
    </row>
    <row r="20" spans="1:16">
      <c r="A20" s="12"/>
      <c r="B20" s="25">
        <v>324.20999999999998</v>
      </c>
      <c r="C20" s="20" t="s">
        <v>21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250364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250364</v>
      </c>
      <c r="O20" s="47">
        <f t="shared" si="1"/>
        <v>17.482298722156273</v>
      </c>
      <c r="P20" s="9"/>
    </row>
    <row r="21" spans="1:16">
      <c r="A21" s="12"/>
      <c r="B21" s="25">
        <v>324.22000000000003</v>
      </c>
      <c r="C21" s="20" t="s">
        <v>132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11128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11128</v>
      </c>
      <c r="O21" s="47">
        <f t="shared" si="1"/>
        <v>0.77704070944766424</v>
      </c>
      <c r="P21" s="9"/>
    </row>
    <row r="22" spans="1:16">
      <c r="A22" s="12"/>
      <c r="B22" s="25">
        <v>324.31</v>
      </c>
      <c r="C22" s="20" t="s">
        <v>22</v>
      </c>
      <c r="D22" s="46">
        <v>0</v>
      </c>
      <c r="E22" s="46">
        <v>34646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34646</v>
      </c>
      <c r="O22" s="47">
        <f t="shared" si="1"/>
        <v>2.4192444661685637</v>
      </c>
      <c r="P22" s="9"/>
    </row>
    <row r="23" spans="1:16">
      <c r="A23" s="12"/>
      <c r="B23" s="25">
        <v>324.32</v>
      </c>
      <c r="C23" s="20" t="s">
        <v>108</v>
      </c>
      <c r="D23" s="46">
        <v>0</v>
      </c>
      <c r="E23" s="46">
        <v>21868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21868</v>
      </c>
      <c r="O23" s="47">
        <f t="shared" si="1"/>
        <v>1.5269883388031562</v>
      </c>
      <c r="P23" s="9"/>
    </row>
    <row r="24" spans="1:16">
      <c r="A24" s="12"/>
      <c r="B24" s="25">
        <v>324.61</v>
      </c>
      <c r="C24" s="20" t="s">
        <v>24</v>
      </c>
      <c r="D24" s="46">
        <v>0</v>
      </c>
      <c r="E24" s="46">
        <v>65233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65233</v>
      </c>
      <c r="O24" s="47">
        <f t="shared" si="1"/>
        <v>4.555059004259479</v>
      </c>
      <c r="P24" s="9"/>
    </row>
    <row r="25" spans="1:16">
      <c r="A25" s="12"/>
      <c r="B25" s="25">
        <v>325.10000000000002</v>
      </c>
      <c r="C25" s="20" t="s">
        <v>25</v>
      </c>
      <c r="D25" s="46">
        <v>7214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7214</v>
      </c>
      <c r="O25" s="47">
        <f t="shared" si="1"/>
        <v>0.50373577264157532</v>
      </c>
      <c r="P25" s="9"/>
    </row>
    <row r="26" spans="1:16">
      <c r="A26" s="12"/>
      <c r="B26" s="25">
        <v>329</v>
      </c>
      <c r="C26" s="20" t="s">
        <v>26</v>
      </c>
      <c r="D26" s="46">
        <v>15256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15256</v>
      </c>
      <c r="O26" s="47">
        <f t="shared" si="1"/>
        <v>1.0652887368200545</v>
      </c>
      <c r="P26" s="9"/>
    </row>
    <row r="27" spans="1:16" ht="15.75">
      <c r="A27" s="29" t="s">
        <v>28</v>
      </c>
      <c r="B27" s="30"/>
      <c r="C27" s="31"/>
      <c r="D27" s="32">
        <f t="shared" ref="D27:M27" si="5">SUM(D28:D40)</f>
        <v>2282480</v>
      </c>
      <c r="E27" s="32">
        <f t="shared" si="5"/>
        <v>311373</v>
      </c>
      <c r="F27" s="32">
        <f t="shared" si="5"/>
        <v>0</v>
      </c>
      <c r="G27" s="32">
        <f t="shared" si="5"/>
        <v>0</v>
      </c>
      <c r="H27" s="32">
        <f t="shared" si="5"/>
        <v>0</v>
      </c>
      <c r="I27" s="32">
        <f t="shared" si="5"/>
        <v>65828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44">
        <f>SUM(D27:M27)</f>
        <v>2659681</v>
      </c>
      <c r="O27" s="45">
        <f t="shared" si="1"/>
        <v>185.71894420780671</v>
      </c>
      <c r="P27" s="10"/>
    </row>
    <row r="28" spans="1:16">
      <c r="A28" s="12"/>
      <c r="B28" s="25">
        <v>331.1</v>
      </c>
      <c r="C28" s="20" t="s">
        <v>129</v>
      </c>
      <c r="D28" s="46">
        <v>223998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223998</v>
      </c>
      <c r="O28" s="47">
        <f t="shared" si="1"/>
        <v>15.641226171356749</v>
      </c>
      <c r="P28" s="9"/>
    </row>
    <row r="29" spans="1:16">
      <c r="A29" s="12"/>
      <c r="B29" s="25">
        <v>334.39</v>
      </c>
      <c r="C29" s="20" t="s">
        <v>31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2000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6" si="6">SUM(D29:M29)</f>
        <v>2000</v>
      </c>
      <c r="O29" s="47">
        <f t="shared" si="1"/>
        <v>0.13965505202150688</v>
      </c>
      <c r="P29" s="9"/>
    </row>
    <row r="30" spans="1:16">
      <c r="A30" s="12"/>
      <c r="B30" s="25">
        <v>334.49</v>
      </c>
      <c r="C30" s="20" t="s">
        <v>122</v>
      </c>
      <c r="D30" s="46">
        <v>8709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8709</v>
      </c>
      <c r="O30" s="47">
        <f t="shared" si="1"/>
        <v>0.6081279240276517</v>
      </c>
      <c r="P30" s="9"/>
    </row>
    <row r="31" spans="1:16">
      <c r="A31" s="12"/>
      <c r="B31" s="25">
        <v>335.12</v>
      </c>
      <c r="C31" s="20" t="s">
        <v>110</v>
      </c>
      <c r="D31" s="46">
        <v>415752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415752</v>
      </c>
      <c r="O31" s="47">
        <f t="shared" si="1"/>
        <v>29.030933594022763</v>
      </c>
      <c r="P31" s="9"/>
    </row>
    <row r="32" spans="1:16">
      <c r="A32" s="12"/>
      <c r="B32" s="25">
        <v>335.14</v>
      </c>
      <c r="C32" s="20" t="s">
        <v>111</v>
      </c>
      <c r="D32" s="46">
        <v>329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329</v>
      </c>
      <c r="O32" s="47">
        <f t="shared" si="1"/>
        <v>2.2973256057537882E-2</v>
      </c>
      <c r="P32" s="9"/>
    </row>
    <row r="33" spans="1:16">
      <c r="A33" s="12"/>
      <c r="B33" s="25">
        <v>335.15</v>
      </c>
      <c r="C33" s="20" t="s">
        <v>112</v>
      </c>
      <c r="D33" s="46">
        <v>20602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20602</v>
      </c>
      <c r="O33" s="47">
        <f t="shared" si="1"/>
        <v>1.4385866908735423</v>
      </c>
      <c r="P33" s="9"/>
    </row>
    <row r="34" spans="1:16">
      <c r="A34" s="12"/>
      <c r="B34" s="25">
        <v>335.18</v>
      </c>
      <c r="C34" s="20" t="s">
        <v>113</v>
      </c>
      <c r="D34" s="46">
        <v>884084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884084</v>
      </c>
      <c r="O34" s="47">
        <f t="shared" si="1"/>
        <v>61.733398505690943</v>
      </c>
      <c r="P34" s="9"/>
    </row>
    <row r="35" spans="1:16">
      <c r="A35" s="12"/>
      <c r="B35" s="25">
        <v>335.21</v>
      </c>
      <c r="C35" s="20" t="s">
        <v>37</v>
      </c>
      <c r="D35" s="46">
        <v>5160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5160</v>
      </c>
      <c r="O35" s="47">
        <f t="shared" si="1"/>
        <v>0.36031003421548774</v>
      </c>
      <c r="P35" s="9"/>
    </row>
    <row r="36" spans="1:16">
      <c r="A36" s="12"/>
      <c r="B36" s="25">
        <v>335.49</v>
      </c>
      <c r="C36" s="20" t="s">
        <v>38</v>
      </c>
      <c r="D36" s="46">
        <v>59783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59783</v>
      </c>
      <c r="O36" s="47">
        <f t="shared" si="1"/>
        <v>4.1744989875008729</v>
      </c>
      <c r="P36" s="9"/>
    </row>
    <row r="37" spans="1:16">
      <c r="A37" s="12"/>
      <c r="B37" s="25">
        <v>337.2</v>
      </c>
      <c r="C37" s="20" t="s">
        <v>123</v>
      </c>
      <c r="D37" s="46">
        <v>3963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3963</v>
      </c>
      <c r="O37" s="47">
        <f t="shared" ref="O37:O67" si="7">(N37/O$69)</f>
        <v>0.27672648558061586</v>
      </c>
      <c r="P37" s="9"/>
    </row>
    <row r="38" spans="1:16">
      <c r="A38" s="12"/>
      <c r="B38" s="25">
        <v>337.3</v>
      </c>
      <c r="C38" s="20" t="s">
        <v>39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53393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53393</v>
      </c>
      <c r="O38" s="47">
        <f t="shared" si="7"/>
        <v>3.7283010962921583</v>
      </c>
      <c r="P38" s="9"/>
    </row>
    <row r="39" spans="1:16">
      <c r="A39" s="12"/>
      <c r="B39" s="25">
        <v>338</v>
      </c>
      <c r="C39" s="20" t="s">
        <v>40</v>
      </c>
      <c r="D39" s="46">
        <v>582202</v>
      </c>
      <c r="E39" s="46">
        <v>311373</v>
      </c>
      <c r="F39" s="46">
        <v>0</v>
      </c>
      <c r="G39" s="46">
        <v>0</v>
      </c>
      <c r="H39" s="46">
        <v>0</v>
      </c>
      <c r="I39" s="46">
        <v>10435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904010</v>
      </c>
      <c r="O39" s="47">
        <f t="shared" si="7"/>
        <v>63.124781788981217</v>
      </c>
      <c r="P39" s="9"/>
    </row>
    <row r="40" spans="1:16">
      <c r="A40" s="12"/>
      <c r="B40" s="25">
        <v>339</v>
      </c>
      <c r="C40" s="20" t="s">
        <v>41</v>
      </c>
      <c r="D40" s="46">
        <v>77898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77898</v>
      </c>
      <c r="O40" s="47">
        <f t="shared" si="7"/>
        <v>5.4394246211856716</v>
      </c>
      <c r="P40" s="9"/>
    </row>
    <row r="41" spans="1:16" ht="15.75">
      <c r="A41" s="29" t="s">
        <v>46</v>
      </c>
      <c r="B41" s="30"/>
      <c r="C41" s="31"/>
      <c r="D41" s="32">
        <f t="shared" ref="D41:M41" si="8">SUM(D42:D51)</f>
        <v>470510</v>
      </c>
      <c r="E41" s="32">
        <f t="shared" si="8"/>
        <v>0</v>
      </c>
      <c r="F41" s="32">
        <f t="shared" si="8"/>
        <v>0</v>
      </c>
      <c r="G41" s="32">
        <f t="shared" si="8"/>
        <v>0</v>
      </c>
      <c r="H41" s="32">
        <f t="shared" si="8"/>
        <v>0</v>
      </c>
      <c r="I41" s="32">
        <f t="shared" si="8"/>
        <v>11049687</v>
      </c>
      <c r="J41" s="32">
        <f t="shared" si="8"/>
        <v>0</v>
      </c>
      <c r="K41" s="32">
        <f t="shared" si="8"/>
        <v>0</v>
      </c>
      <c r="L41" s="32">
        <f t="shared" si="8"/>
        <v>0</v>
      </c>
      <c r="M41" s="32">
        <f t="shared" si="8"/>
        <v>0</v>
      </c>
      <c r="N41" s="32">
        <f>SUM(D41:M41)</f>
        <v>11520197</v>
      </c>
      <c r="O41" s="45">
        <f t="shared" si="7"/>
        <v>804.42685566650368</v>
      </c>
      <c r="P41" s="10"/>
    </row>
    <row r="42" spans="1:16">
      <c r="A42" s="12"/>
      <c r="B42" s="25">
        <v>341.9</v>
      </c>
      <c r="C42" s="20" t="s">
        <v>114</v>
      </c>
      <c r="D42" s="46">
        <v>22695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51" si="9">SUM(D42:M42)</f>
        <v>22695</v>
      </c>
      <c r="O42" s="47">
        <f t="shared" si="7"/>
        <v>1.5847357028140494</v>
      </c>
      <c r="P42" s="9"/>
    </row>
    <row r="43" spans="1:16">
      <c r="A43" s="12"/>
      <c r="B43" s="25">
        <v>342.2</v>
      </c>
      <c r="C43" s="20" t="s">
        <v>50</v>
      </c>
      <c r="D43" s="46">
        <v>30104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30104</v>
      </c>
      <c r="O43" s="47">
        <f t="shared" si="7"/>
        <v>2.1020878430277214</v>
      </c>
      <c r="P43" s="9"/>
    </row>
    <row r="44" spans="1:16">
      <c r="A44" s="12"/>
      <c r="B44" s="25">
        <v>343.3</v>
      </c>
      <c r="C44" s="20" t="s">
        <v>99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3612917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3612917</v>
      </c>
      <c r="O44" s="47">
        <f t="shared" si="7"/>
        <v>252.28105579219329</v>
      </c>
      <c r="P44" s="9"/>
    </row>
    <row r="45" spans="1:16">
      <c r="A45" s="12"/>
      <c r="B45" s="25">
        <v>343.4</v>
      </c>
      <c r="C45" s="20" t="s">
        <v>52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2664440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2664440</v>
      </c>
      <c r="O45" s="47">
        <f t="shared" si="7"/>
        <v>186.05125340409188</v>
      </c>
      <c r="P45" s="9"/>
    </row>
    <row r="46" spans="1:16">
      <c r="A46" s="12"/>
      <c r="B46" s="25">
        <v>343.5</v>
      </c>
      <c r="C46" s="20" t="s">
        <v>100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3634789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3634789</v>
      </c>
      <c r="O46" s="47">
        <f t="shared" si="7"/>
        <v>253.80832344110047</v>
      </c>
      <c r="P46" s="9"/>
    </row>
    <row r="47" spans="1:16">
      <c r="A47" s="12"/>
      <c r="B47" s="25">
        <v>343.6</v>
      </c>
      <c r="C47" s="20" t="s">
        <v>53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414697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414697</v>
      </c>
      <c r="O47" s="47">
        <f t="shared" si="7"/>
        <v>28.95726555408142</v>
      </c>
      <c r="P47" s="9"/>
    </row>
    <row r="48" spans="1:16">
      <c r="A48" s="12"/>
      <c r="B48" s="25">
        <v>343.9</v>
      </c>
      <c r="C48" s="20" t="s">
        <v>54</v>
      </c>
      <c r="D48" s="46">
        <v>109600</v>
      </c>
      <c r="E48" s="46">
        <v>0</v>
      </c>
      <c r="F48" s="46">
        <v>0</v>
      </c>
      <c r="G48" s="46">
        <v>0</v>
      </c>
      <c r="H48" s="46">
        <v>0</v>
      </c>
      <c r="I48" s="46">
        <v>722844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832444</v>
      </c>
      <c r="O48" s="47">
        <f t="shared" si="7"/>
        <v>58.127505062495636</v>
      </c>
      <c r="P48" s="9"/>
    </row>
    <row r="49" spans="1:16">
      <c r="A49" s="12"/>
      <c r="B49" s="25">
        <v>344.5</v>
      </c>
      <c r="C49" s="20" t="s">
        <v>115</v>
      </c>
      <c r="D49" s="46">
        <v>29067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29067</v>
      </c>
      <c r="O49" s="47">
        <f t="shared" si="7"/>
        <v>2.02967669855457</v>
      </c>
      <c r="P49" s="9"/>
    </row>
    <row r="50" spans="1:16">
      <c r="A50" s="12"/>
      <c r="B50" s="25">
        <v>347.2</v>
      </c>
      <c r="C50" s="20" t="s">
        <v>55</v>
      </c>
      <c r="D50" s="46">
        <v>262823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262823</v>
      </c>
      <c r="O50" s="47">
        <f t="shared" si="7"/>
        <v>18.352279868724253</v>
      </c>
      <c r="P50" s="9"/>
    </row>
    <row r="51" spans="1:16">
      <c r="A51" s="12"/>
      <c r="B51" s="25">
        <v>349</v>
      </c>
      <c r="C51" s="20" t="s">
        <v>84</v>
      </c>
      <c r="D51" s="46">
        <v>16221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16221</v>
      </c>
      <c r="O51" s="47">
        <f t="shared" si="7"/>
        <v>1.1326722994204315</v>
      </c>
      <c r="P51" s="9"/>
    </row>
    <row r="52" spans="1:16" ht="15.75">
      <c r="A52" s="29" t="s">
        <v>47</v>
      </c>
      <c r="B52" s="30"/>
      <c r="C52" s="31"/>
      <c r="D52" s="32">
        <f t="shared" ref="D52:M52" si="10">SUM(D53:D55)</f>
        <v>141156</v>
      </c>
      <c r="E52" s="32">
        <f t="shared" si="10"/>
        <v>0</v>
      </c>
      <c r="F52" s="32">
        <f t="shared" si="10"/>
        <v>0</v>
      </c>
      <c r="G52" s="32">
        <f t="shared" si="10"/>
        <v>0</v>
      </c>
      <c r="H52" s="32">
        <f t="shared" si="10"/>
        <v>0</v>
      </c>
      <c r="I52" s="32">
        <f t="shared" si="10"/>
        <v>0</v>
      </c>
      <c r="J52" s="32">
        <f t="shared" si="10"/>
        <v>0</v>
      </c>
      <c r="K52" s="32">
        <f t="shared" si="10"/>
        <v>0</v>
      </c>
      <c r="L52" s="32">
        <f t="shared" si="10"/>
        <v>0</v>
      </c>
      <c r="M52" s="32">
        <f t="shared" si="10"/>
        <v>0</v>
      </c>
      <c r="N52" s="32">
        <f t="shared" ref="N52:N57" si="11">SUM(D52:M52)</f>
        <v>141156</v>
      </c>
      <c r="O52" s="45">
        <f t="shared" si="7"/>
        <v>9.8565742615739129</v>
      </c>
      <c r="P52" s="10"/>
    </row>
    <row r="53" spans="1:16">
      <c r="A53" s="13"/>
      <c r="B53" s="39">
        <v>351.1</v>
      </c>
      <c r="C53" s="21" t="s">
        <v>88</v>
      </c>
      <c r="D53" s="46">
        <v>99795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99795</v>
      </c>
      <c r="O53" s="47">
        <f t="shared" si="7"/>
        <v>6.9684379582431397</v>
      </c>
      <c r="P53" s="9"/>
    </row>
    <row r="54" spans="1:16">
      <c r="A54" s="13"/>
      <c r="B54" s="39">
        <v>352</v>
      </c>
      <c r="C54" s="21" t="s">
        <v>59</v>
      </c>
      <c r="D54" s="46">
        <v>12883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12883</v>
      </c>
      <c r="O54" s="47">
        <f t="shared" si="7"/>
        <v>0.8995880175965365</v>
      </c>
      <c r="P54" s="9"/>
    </row>
    <row r="55" spans="1:16">
      <c r="A55" s="13"/>
      <c r="B55" s="39">
        <v>354</v>
      </c>
      <c r="C55" s="21" t="s">
        <v>60</v>
      </c>
      <c r="D55" s="46">
        <v>28478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28478</v>
      </c>
      <c r="O55" s="47">
        <f t="shared" si="7"/>
        <v>1.9885482857342365</v>
      </c>
      <c r="P55" s="9"/>
    </row>
    <row r="56" spans="1:16" ht="15.75">
      <c r="A56" s="29" t="s">
        <v>3</v>
      </c>
      <c r="B56" s="30"/>
      <c r="C56" s="31"/>
      <c r="D56" s="32">
        <f t="shared" ref="D56:M56" si="12">SUM(D57:D64)</f>
        <v>996290</v>
      </c>
      <c r="E56" s="32">
        <f t="shared" si="12"/>
        <v>50252</v>
      </c>
      <c r="F56" s="32">
        <f t="shared" si="12"/>
        <v>0</v>
      </c>
      <c r="G56" s="32">
        <f t="shared" si="12"/>
        <v>15593</v>
      </c>
      <c r="H56" s="32">
        <f t="shared" si="12"/>
        <v>0</v>
      </c>
      <c r="I56" s="32">
        <f t="shared" si="12"/>
        <v>107055</v>
      </c>
      <c r="J56" s="32">
        <f t="shared" si="12"/>
        <v>0</v>
      </c>
      <c r="K56" s="32">
        <f t="shared" si="12"/>
        <v>818298</v>
      </c>
      <c r="L56" s="32">
        <f t="shared" si="12"/>
        <v>0</v>
      </c>
      <c r="M56" s="32">
        <f t="shared" si="12"/>
        <v>0</v>
      </c>
      <c r="N56" s="32">
        <f t="shared" si="11"/>
        <v>1987488</v>
      </c>
      <c r="O56" s="45">
        <f t="shared" si="7"/>
        <v>138.78137001606032</v>
      </c>
      <c r="P56" s="10"/>
    </row>
    <row r="57" spans="1:16">
      <c r="A57" s="12"/>
      <c r="B57" s="25">
        <v>361.1</v>
      </c>
      <c r="C57" s="20" t="s">
        <v>61</v>
      </c>
      <c r="D57" s="46">
        <v>142574</v>
      </c>
      <c r="E57" s="46">
        <v>2089</v>
      </c>
      <c r="F57" s="46">
        <v>0</v>
      </c>
      <c r="G57" s="46">
        <v>15534</v>
      </c>
      <c r="H57" s="46">
        <v>0</v>
      </c>
      <c r="I57" s="46">
        <v>120219</v>
      </c>
      <c r="J57" s="46">
        <v>0</v>
      </c>
      <c r="K57" s="46">
        <v>686134</v>
      </c>
      <c r="L57" s="46">
        <v>0</v>
      </c>
      <c r="M57" s="46">
        <v>0</v>
      </c>
      <c r="N57" s="46">
        <f t="shared" si="11"/>
        <v>966550</v>
      </c>
      <c r="O57" s="47">
        <f t="shared" si="7"/>
        <v>67.491795265693739</v>
      </c>
      <c r="P57" s="9"/>
    </row>
    <row r="58" spans="1:16">
      <c r="A58" s="12"/>
      <c r="B58" s="25">
        <v>361.3</v>
      </c>
      <c r="C58" s="20" t="s">
        <v>116</v>
      </c>
      <c r="D58" s="46">
        <v>-77809</v>
      </c>
      <c r="E58" s="46">
        <v>0</v>
      </c>
      <c r="F58" s="46">
        <v>0</v>
      </c>
      <c r="G58" s="46">
        <v>59</v>
      </c>
      <c r="H58" s="46">
        <v>0</v>
      </c>
      <c r="I58" s="46">
        <v>-52321</v>
      </c>
      <c r="J58" s="46">
        <v>0</v>
      </c>
      <c r="K58" s="46">
        <v>0</v>
      </c>
      <c r="L58" s="46">
        <v>0</v>
      </c>
      <c r="M58" s="46">
        <v>0</v>
      </c>
      <c r="N58" s="46">
        <f t="shared" ref="N58:N64" si="13">SUM(D58:M58)</f>
        <v>-130071</v>
      </c>
      <c r="O58" s="47">
        <f t="shared" si="7"/>
        <v>-9.0825361357447107</v>
      </c>
      <c r="P58" s="9"/>
    </row>
    <row r="59" spans="1:16">
      <c r="A59" s="12"/>
      <c r="B59" s="25">
        <v>362</v>
      </c>
      <c r="C59" s="20" t="s">
        <v>63</v>
      </c>
      <c r="D59" s="46">
        <v>105433</v>
      </c>
      <c r="E59" s="46">
        <v>48163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153596</v>
      </c>
      <c r="O59" s="47">
        <f t="shared" si="7"/>
        <v>10.725228685147686</v>
      </c>
      <c r="P59" s="9"/>
    </row>
    <row r="60" spans="1:16">
      <c r="A60" s="12"/>
      <c r="B60" s="25">
        <v>364</v>
      </c>
      <c r="C60" s="20" t="s">
        <v>117</v>
      </c>
      <c r="D60" s="46">
        <v>290223</v>
      </c>
      <c r="E60" s="46">
        <v>0</v>
      </c>
      <c r="F60" s="46">
        <v>0</v>
      </c>
      <c r="G60" s="46">
        <v>0</v>
      </c>
      <c r="H60" s="46">
        <v>0</v>
      </c>
      <c r="I60" s="46">
        <v>36393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326616</v>
      </c>
      <c r="O60" s="47">
        <f t="shared" si="7"/>
        <v>22.806787235528244</v>
      </c>
      <c r="P60" s="9"/>
    </row>
    <row r="61" spans="1:16">
      <c r="A61" s="12"/>
      <c r="B61" s="25">
        <v>365</v>
      </c>
      <c r="C61" s="20" t="s">
        <v>118</v>
      </c>
      <c r="D61" s="46">
        <v>1034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1034</v>
      </c>
      <c r="O61" s="47">
        <f t="shared" si="7"/>
        <v>7.2201661895119063E-2</v>
      </c>
      <c r="P61" s="9"/>
    </row>
    <row r="62" spans="1:16">
      <c r="A62" s="12"/>
      <c r="B62" s="25">
        <v>366</v>
      </c>
      <c r="C62" s="20" t="s">
        <v>66</v>
      </c>
      <c r="D62" s="46">
        <v>62255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62255</v>
      </c>
      <c r="O62" s="47">
        <f t="shared" si="7"/>
        <v>4.3471126317994555</v>
      </c>
      <c r="P62" s="9"/>
    </row>
    <row r="63" spans="1:16">
      <c r="A63" s="12"/>
      <c r="B63" s="25">
        <v>368</v>
      </c>
      <c r="C63" s="20" t="s">
        <v>67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132164</v>
      </c>
      <c r="L63" s="46">
        <v>0</v>
      </c>
      <c r="M63" s="46">
        <v>0</v>
      </c>
      <c r="N63" s="46">
        <f t="shared" si="13"/>
        <v>132164</v>
      </c>
      <c r="O63" s="47">
        <f t="shared" si="7"/>
        <v>9.2286851476852174</v>
      </c>
      <c r="P63" s="9"/>
    </row>
    <row r="64" spans="1:16">
      <c r="A64" s="12"/>
      <c r="B64" s="25">
        <v>369.9</v>
      </c>
      <c r="C64" s="20" t="s">
        <v>68</v>
      </c>
      <c r="D64" s="46">
        <v>472580</v>
      </c>
      <c r="E64" s="46">
        <v>0</v>
      </c>
      <c r="F64" s="46">
        <v>0</v>
      </c>
      <c r="G64" s="46">
        <v>0</v>
      </c>
      <c r="H64" s="46">
        <v>0</v>
      </c>
      <c r="I64" s="46">
        <v>2764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475344</v>
      </c>
      <c r="O64" s="47">
        <f t="shared" si="7"/>
        <v>33.192095524055581</v>
      </c>
      <c r="P64" s="9"/>
    </row>
    <row r="65" spans="1:119" ht="15.75">
      <c r="A65" s="29" t="s">
        <v>48</v>
      </c>
      <c r="B65" s="30"/>
      <c r="C65" s="31"/>
      <c r="D65" s="32">
        <f t="shared" ref="D65:M65" si="14">SUM(D66:D66)</f>
        <v>0</v>
      </c>
      <c r="E65" s="32">
        <f t="shared" si="14"/>
        <v>0</v>
      </c>
      <c r="F65" s="32">
        <f t="shared" si="14"/>
        <v>0</v>
      </c>
      <c r="G65" s="32">
        <f t="shared" si="14"/>
        <v>745000</v>
      </c>
      <c r="H65" s="32">
        <f t="shared" si="14"/>
        <v>0</v>
      </c>
      <c r="I65" s="32">
        <f t="shared" si="14"/>
        <v>0</v>
      </c>
      <c r="J65" s="32">
        <f t="shared" si="14"/>
        <v>0</v>
      </c>
      <c r="K65" s="32">
        <f t="shared" si="14"/>
        <v>0</v>
      </c>
      <c r="L65" s="32">
        <f t="shared" si="14"/>
        <v>0</v>
      </c>
      <c r="M65" s="32">
        <f t="shared" si="14"/>
        <v>0</v>
      </c>
      <c r="N65" s="32">
        <f>SUM(D65:M65)</f>
        <v>745000</v>
      </c>
      <c r="O65" s="45">
        <f t="shared" si="7"/>
        <v>52.021506878011309</v>
      </c>
      <c r="P65" s="9"/>
    </row>
    <row r="66" spans="1:119" ht="15.75" thickBot="1">
      <c r="A66" s="12"/>
      <c r="B66" s="25">
        <v>381</v>
      </c>
      <c r="C66" s="20" t="s">
        <v>69</v>
      </c>
      <c r="D66" s="46">
        <v>0</v>
      </c>
      <c r="E66" s="46">
        <v>0</v>
      </c>
      <c r="F66" s="46">
        <v>0</v>
      </c>
      <c r="G66" s="46">
        <v>745000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745000</v>
      </c>
      <c r="O66" s="47">
        <f t="shared" si="7"/>
        <v>52.021506878011309</v>
      </c>
      <c r="P66" s="9"/>
    </row>
    <row r="67" spans="1:119" ht="16.5" thickBot="1">
      <c r="A67" s="14" t="s">
        <v>56</v>
      </c>
      <c r="B67" s="23"/>
      <c r="C67" s="22"/>
      <c r="D67" s="15">
        <f t="shared" ref="D67:M67" si="15">SUM(D5,D15,D27,D41,D52,D56,D65)</f>
        <v>12685164</v>
      </c>
      <c r="E67" s="15">
        <f t="shared" si="15"/>
        <v>740085</v>
      </c>
      <c r="F67" s="15">
        <f t="shared" si="15"/>
        <v>168530</v>
      </c>
      <c r="G67" s="15">
        <f t="shared" si="15"/>
        <v>1787030</v>
      </c>
      <c r="H67" s="15">
        <f t="shared" si="15"/>
        <v>0</v>
      </c>
      <c r="I67" s="15">
        <f t="shared" si="15"/>
        <v>12016562</v>
      </c>
      <c r="J67" s="15">
        <f t="shared" si="15"/>
        <v>0</v>
      </c>
      <c r="K67" s="15">
        <f t="shared" si="15"/>
        <v>899921</v>
      </c>
      <c r="L67" s="15">
        <f t="shared" si="15"/>
        <v>0</v>
      </c>
      <c r="M67" s="15">
        <f t="shared" si="15"/>
        <v>0</v>
      </c>
      <c r="N67" s="15">
        <f>SUM(D67:M67)</f>
        <v>28297292</v>
      </c>
      <c r="O67" s="38">
        <f t="shared" si="7"/>
        <v>1975.9298931638853</v>
      </c>
      <c r="P67" s="6"/>
      <c r="Q67" s="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</row>
    <row r="68" spans="1:119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9"/>
    </row>
    <row r="69" spans="1:119">
      <c r="A69" s="40"/>
      <c r="B69" s="41"/>
      <c r="C69" s="41"/>
      <c r="D69" s="42"/>
      <c r="E69" s="42"/>
      <c r="F69" s="42"/>
      <c r="G69" s="42"/>
      <c r="H69" s="42"/>
      <c r="I69" s="42"/>
      <c r="J69" s="42"/>
      <c r="K69" s="42"/>
      <c r="L69" s="121" t="s">
        <v>133</v>
      </c>
      <c r="M69" s="121"/>
      <c r="N69" s="121"/>
      <c r="O69" s="43">
        <v>14321</v>
      </c>
    </row>
    <row r="70" spans="1:119">
      <c r="A70" s="122"/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100"/>
    </row>
    <row r="71" spans="1:119" ht="15.75" customHeight="1" thickBot="1">
      <c r="A71" s="123" t="s">
        <v>86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3"/>
    </row>
  </sheetData>
  <mergeCells count="10">
    <mergeCell ref="L69:N69"/>
    <mergeCell ref="A70:O70"/>
    <mergeCell ref="A71:O7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7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78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128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70</v>
      </c>
      <c r="B3" s="111"/>
      <c r="C3" s="112"/>
      <c r="D3" s="131" t="s">
        <v>42</v>
      </c>
      <c r="E3" s="132"/>
      <c r="F3" s="132"/>
      <c r="G3" s="132"/>
      <c r="H3" s="133"/>
      <c r="I3" s="131" t="s">
        <v>43</v>
      </c>
      <c r="J3" s="133"/>
      <c r="K3" s="131" t="s">
        <v>45</v>
      </c>
      <c r="L3" s="133"/>
      <c r="M3" s="36"/>
      <c r="N3" s="37"/>
      <c r="O3" s="134" t="s">
        <v>75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9</v>
      </c>
      <c r="N4" s="35" t="s">
        <v>44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6936254</v>
      </c>
      <c r="E5" s="27">
        <f t="shared" si="0"/>
        <v>213310</v>
      </c>
      <c r="F5" s="27">
        <f t="shared" si="0"/>
        <v>171200</v>
      </c>
      <c r="G5" s="27">
        <f t="shared" si="0"/>
        <v>984964</v>
      </c>
      <c r="H5" s="27">
        <f t="shared" si="0"/>
        <v>0</v>
      </c>
      <c r="I5" s="27">
        <f t="shared" si="0"/>
        <v>532397</v>
      </c>
      <c r="J5" s="27">
        <f t="shared" si="0"/>
        <v>0</v>
      </c>
      <c r="K5" s="27">
        <f t="shared" si="0"/>
        <v>99574</v>
      </c>
      <c r="L5" s="27">
        <f t="shared" si="0"/>
        <v>0</v>
      </c>
      <c r="M5" s="27">
        <f t="shared" si="0"/>
        <v>0</v>
      </c>
      <c r="N5" s="28">
        <f>SUM(D5:M5)</f>
        <v>8937699</v>
      </c>
      <c r="O5" s="33">
        <f t="shared" ref="O5:O36" si="1">(N5/O$71)</f>
        <v>628.08847505270558</v>
      </c>
      <c r="P5" s="6"/>
    </row>
    <row r="6" spans="1:133">
      <c r="A6" s="12"/>
      <c r="B6" s="25">
        <v>311</v>
      </c>
      <c r="C6" s="20" t="s">
        <v>2</v>
      </c>
      <c r="D6" s="46">
        <v>4331979</v>
      </c>
      <c r="E6" s="46">
        <v>213310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4545289</v>
      </c>
      <c r="O6" s="47">
        <f t="shared" si="1"/>
        <v>319.41595221363315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0</v>
      </c>
      <c r="F7" s="46">
        <v>0</v>
      </c>
      <c r="G7" s="46">
        <v>190957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190957</v>
      </c>
      <c r="O7" s="47">
        <f t="shared" si="1"/>
        <v>13.419325368938862</v>
      </c>
      <c r="P7" s="9"/>
    </row>
    <row r="8" spans="1:133">
      <c r="A8" s="12"/>
      <c r="B8" s="25">
        <v>312.51</v>
      </c>
      <c r="C8" s="20" t="s">
        <v>77</v>
      </c>
      <c r="D8" s="46">
        <v>99574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99574</v>
      </c>
      <c r="L8" s="46">
        <v>0</v>
      </c>
      <c r="M8" s="46">
        <v>0</v>
      </c>
      <c r="N8" s="46">
        <f>SUM(D8:M8)</f>
        <v>199148</v>
      </c>
      <c r="O8" s="47">
        <f t="shared" si="1"/>
        <v>13.994940267041462</v>
      </c>
      <c r="P8" s="9"/>
    </row>
    <row r="9" spans="1:133">
      <c r="A9" s="12"/>
      <c r="B9" s="25">
        <v>312.60000000000002</v>
      </c>
      <c r="C9" s="20" t="s">
        <v>11</v>
      </c>
      <c r="D9" s="46">
        <v>0</v>
      </c>
      <c r="E9" s="46">
        <v>0</v>
      </c>
      <c r="F9" s="46">
        <v>0</v>
      </c>
      <c r="G9" s="46">
        <v>794007</v>
      </c>
      <c r="H9" s="46">
        <v>0</v>
      </c>
      <c r="I9" s="46">
        <v>532397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1326404</v>
      </c>
      <c r="O9" s="47">
        <f t="shared" si="1"/>
        <v>93.211806043569922</v>
      </c>
      <c r="P9" s="9"/>
    </row>
    <row r="10" spans="1:133">
      <c r="A10" s="12"/>
      <c r="B10" s="25">
        <v>314.10000000000002</v>
      </c>
      <c r="C10" s="20" t="s">
        <v>12</v>
      </c>
      <c r="D10" s="46">
        <v>1231936</v>
      </c>
      <c r="E10" s="46">
        <v>0</v>
      </c>
      <c r="F10" s="46">
        <v>171200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1403136</v>
      </c>
      <c r="O10" s="47">
        <f t="shared" si="1"/>
        <v>98.604075895994384</v>
      </c>
      <c r="P10" s="9"/>
    </row>
    <row r="11" spans="1:133">
      <c r="A11" s="12"/>
      <c r="B11" s="25">
        <v>314.39999999999998</v>
      </c>
      <c r="C11" s="20" t="s">
        <v>13</v>
      </c>
      <c r="D11" s="46">
        <v>68430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68430</v>
      </c>
      <c r="O11" s="47">
        <f t="shared" si="1"/>
        <v>4.8088545326774419</v>
      </c>
      <c r="P11" s="9"/>
    </row>
    <row r="12" spans="1:133">
      <c r="A12" s="12"/>
      <c r="B12" s="25">
        <v>314.8</v>
      </c>
      <c r="C12" s="20" t="s">
        <v>14</v>
      </c>
      <c r="D12" s="46">
        <v>21154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21154</v>
      </c>
      <c r="O12" s="47">
        <f t="shared" si="1"/>
        <v>1.4865776528460999</v>
      </c>
      <c r="P12" s="9"/>
    </row>
    <row r="13" spans="1:133">
      <c r="A13" s="12"/>
      <c r="B13" s="25">
        <v>315</v>
      </c>
      <c r="C13" s="20" t="s">
        <v>106</v>
      </c>
      <c r="D13" s="46">
        <v>998257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998257</v>
      </c>
      <c r="O13" s="47">
        <f t="shared" si="1"/>
        <v>70.151581166549548</v>
      </c>
      <c r="P13" s="9"/>
    </row>
    <row r="14" spans="1:133">
      <c r="A14" s="12"/>
      <c r="B14" s="25">
        <v>316</v>
      </c>
      <c r="C14" s="20" t="s">
        <v>107</v>
      </c>
      <c r="D14" s="46">
        <v>184924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184924</v>
      </c>
      <c r="O14" s="47">
        <f t="shared" si="1"/>
        <v>12.995361911454673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SUM(D16:D25)</f>
        <v>1676644</v>
      </c>
      <c r="E15" s="32">
        <f t="shared" si="3"/>
        <v>102898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124730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1904272</v>
      </c>
      <c r="O15" s="45">
        <f t="shared" si="1"/>
        <v>133.82094167252285</v>
      </c>
      <c r="P15" s="10"/>
    </row>
    <row r="16" spans="1:133">
      <c r="A16" s="12"/>
      <c r="B16" s="25">
        <v>322</v>
      </c>
      <c r="C16" s="20" t="s">
        <v>0</v>
      </c>
      <c r="D16" s="46">
        <v>200682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200682</v>
      </c>
      <c r="O16" s="47">
        <f t="shared" si="1"/>
        <v>14.102740688685875</v>
      </c>
      <c r="P16" s="9"/>
    </row>
    <row r="17" spans="1:16">
      <c r="A17" s="12"/>
      <c r="B17" s="25">
        <v>323.10000000000002</v>
      </c>
      <c r="C17" s="20" t="s">
        <v>18</v>
      </c>
      <c r="D17" s="46">
        <v>1385673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4" si="4">SUM(D17:M17)</f>
        <v>1385673</v>
      </c>
      <c r="O17" s="47">
        <f t="shared" si="1"/>
        <v>97.376879831342237</v>
      </c>
      <c r="P17" s="9"/>
    </row>
    <row r="18" spans="1:16">
      <c r="A18" s="12"/>
      <c r="B18" s="25">
        <v>323.39999999999998</v>
      </c>
      <c r="C18" s="20" t="s">
        <v>19</v>
      </c>
      <c r="D18" s="46">
        <v>69234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69234</v>
      </c>
      <c r="O18" s="47">
        <f t="shared" si="1"/>
        <v>4.865354884047786</v>
      </c>
      <c r="P18" s="9"/>
    </row>
    <row r="19" spans="1:16">
      <c r="A19" s="12"/>
      <c r="B19" s="25">
        <v>324.11</v>
      </c>
      <c r="C19" s="20" t="s">
        <v>20</v>
      </c>
      <c r="D19" s="46">
        <v>0</v>
      </c>
      <c r="E19" s="46">
        <v>15260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15260</v>
      </c>
      <c r="O19" s="47">
        <f t="shared" si="1"/>
        <v>1.0723822909346452</v>
      </c>
      <c r="P19" s="9"/>
    </row>
    <row r="20" spans="1:16">
      <c r="A20" s="12"/>
      <c r="B20" s="25">
        <v>324.20999999999998</v>
      </c>
      <c r="C20" s="20" t="s">
        <v>21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124730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124730</v>
      </c>
      <c r="O20" s="47">
        <f t="shared" si="1"/>
        <v>8.7652846099789183</v>
      </c>
      <c r="P20" s="9"/>
    </row>
    <row r="21" spans="1:16">
      <c r="A21" s="12"/>
      <c r="B21" s="25">
        <v>324.31</v>
      </c>
      <c r="C21" s="20" t="s">
        <v>22</v>
      </c>
      <c r="D21" s="46">
        <v>0</v>
      </c>
      <c r="E21" s="46">
        <v>34669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34669</v>
      </c>
      <c r="O21" s="47">
        <f t="shared" si="1"/>
        <v>2.4363316936050596</v>
      </c>
      <c r="P21" s="9"/>
    </row>
    <row r="22" spans="1:16">
      <c r="A22" s="12"/>
      <c r="B22" s="25">
        <v>324.32</v>
      </c>
      <c r="C22" s="20" t="s">
        <v>108</v>
      </c>
      <c r="D22" s="46">
        <v>0</v>
      </c>
      <c r="E22" s="46">
        <v>10266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10266</v>
      </c>
      <c r="O22" s="47">
        <f t="shared" si="1"/>
        <v>0.72143359100491922</v>
      </c>
      <c r="P22" s="9"/>
    </row>
    <row r="23" spans="1:16">
      <c r="A23" s="12"/>
      <c r="B23" s="25">
        <v>324.61</v>
      </c>
      <c r="C23" s="20" t="s">
        <v>24</v>
      </c>
      <c r="D23" s="46">
        <v>0</v>
      </c>
      <c r="E23" s="46">
        <v>42703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42703</v>
      </c>
      <c r="O23" s="47">
        <f t="shared" si="1"/>
        <v>3.0009135628952914</v>
      </c>
      <c r="P23" s="9"/>
    </row>
    <row r="24" spans="1:16">
      <c r="A24" s="12"/>
      <c r="B24" s="25">
        <v>325.10000000000002</v>
      </c>
      <c r="C24" s="20" t="s">
        <v>25</v>
      </c>
      <c r="D24" s="46">
        <v>7858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7858</v>
      </c>
      <c r="O24" s="47">
        <f t="shared" si="1"/>
        <v>0.55221363316936045</v>
      </c>
      <c r="P24" s="9"/>
    </row>
    <row r="25" spans="1:16">
      <c r="A25" s="12"/>
      <c r="B25" s="25">
        <v>329</v>
      </c>
      <c r="C25" s="20" t="s">
        <v>26</v>
      </c>
      <c r="D25" s="46">
        <v>13197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0" si="5">SUM(D25:M25)</f>
        <v>13197</v>
      </c>
      <c r="O25" s="47">
        <f t="shared" si="1"/>
        <v>0.92740688685874917</v>
      </c>
      <c r="P25" s="9"/>
    </row>
    <row r="26" spans="1:16" ht="15.75">
      <c r="A26" s="29" t="s">
        <v>28</v>
      </c>
      <c r="B26" s="30"/>
      <c r="C26" s="31"/>
      <c r="D26" s="32">
        <f t="shared" ref="D26:M26" si="6">SUM(D27:D41)</f>
        <v>2017030</v>
      </c>
      <c r="E26" s="32">
        <f t="shared" si="6"/>
        <v>480394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38594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44">
        <f t="shared" si="5"/>
        <v>2536018</v>
      </c>
      <c r="O26" s="45">
        <f t="shared" si="1"/>
        <v>178.21630358397752</v>
      </c>
      <c r="P26" s="10"/>
    </row>
    <row r="27" spans="1:16">
      <c r="A27" s="12"/>
      <c r="B27" s="25">
        <v>331.1</v>
      </c>
      <c r="C27" s="20" t="s">
        <v>129</v>
      </c>
      <c r="D27" s="46">
        <v>8970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8970</v>
      </c>
      <c r="O27" s="47">
        <f t="shared" si="1"/>
        <v>0.63035839775122982</v>
      </c>
      <c r="P27" s="9"/>
    </row>
    <row r="28" spans="1:16">
      <c r="A28" s="12"/>
      <c r="B28" s="25">
        <v>331.2</v>
      </c>
      <c r="C28" s="20" t="s">
        <v>27</v>
      </c>
      <c r="D28" s="46">
        <v>2748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2748</v>
      </c>
      <c r="O28" s="47">
        <f t="shared" si="1"/>
        <v>0.19311314125087842</v>
      </c>
      <c r="P28" s="9"/>
    </row>
    <row r="29" spans="1:16">
      <c r="A29" s="12"/>
      <c r="B29" s="25">
        <v>331.49</v>
      </c>
      <c r="C29" s="20" t="s">
        <v>109</v>
      </c>
      <c r="D29" s="46">
        <v>0</v>
      </c>
      <c r="E29" s="46">
        <v>193841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193841</v>
      </c>
      <c r="O29" s="47">
        <f t="shared" si="1"/>
        <v>13.621995783555867</v>
      </c>
      <c r="P29" s="9"/>
    </row>
    <row r="30" spans="1:16">
      <c r="A30" s="12"/>
      <c r="B30" s="25">
        <v>331.7</v>
      </c>
      <c r="C30" s="20" t="s">
        <v>98</v>
      </c>
      <c r="D30" s="46">
        <v>0</v>
      </c>
      <c r="E30" s="46">
        <v>3769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3769</v>
      </c>
      <c r="O30" s="47">
        <f t="shared" si="1"/>
        <v>0.26486296556570627</v>
      </c>
      <c r="P30" s="9"/>
    </row>
    <row r="31" spans="1:16">
      <c r="A31" s="12"/>
      <c r="B31" s="25">
        <v>334.49</v>
      </c>
      <c r="C31" s="20" t="s">
        <v>122</v>
      </c>
      <c r="D31" s="46">
        <v>-1500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7" si="7">SUM(D31:M31)</f>
        <v>-1500</v>
      </c>
      <c r="O31" s="47">
        <f t="shared" si="1"/>
        <v>-0.10541110330288124</v>
      </c>
      <c r="P31" s="9"/>
    </row>
    <row r="32" spans="1:16">
      <c r="A32" s="12"/>
      <c r="B32" s="25">
        <v>335.12</v>
      </c>
      <c r="C32" s="20" t="s">
        <v>110</v>
      </c>
      <c r="D32" s="46">
        <v>389950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389950</v>
      </c>
      <c r="O32" s="47">
        <f t="shared" si="1"/>
        <v>27.403373155305694</v>
      </c>
      <c r="P32" s="9"/>
    </row>
    <row r="33" spans="1:16">
      <c r="A33" s="12"/>
      <c r="B33" s="25">
        <v>335.14</v>
      </c>
      <c r="C33" s="20" t="s">
        <v>111</v>
      </c>
      <c r="D33" s="46">
        <v>243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243</v>
      </c>
      <c r="O33" s="47">
        <f t="shared" si="1"/>
        <v>1.7076598735066759E-2</v>
      </c>
      <c r="P33" s="9"/>
    </row>
    <row r="34" spans="1:16">
      <c r="A34" s="12"/>
      <c r="B34" s="25">
        <v>335.15</v>
      </c>
      <c r="C34" s="20" t="s">
        <v>112</v>
      </c>
      <c r="D34" s="46">
        <v>17377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17377</v>
      </c>
      <c r="O34" s="47">
        <f t="shared" si="1"/>
        <v>1.2211524947294448</v>
      </c>
      <c r="P34" s="9"/>
    </row>
    <row r="35" spans="1:16">
      <c r="A35" s="12"/>
      <c r="B35" s="25">
        <v>335.18</v>
      </c>
      <c r="C35" s="20" t="s">
        <v>113</v>
      </c>
      <c r="D35" s="46">
        <v>868245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868245</v>
      </c>
      <c r="O35" s="47">
        <f t="shared" si="1"/>
        <v>61.015108924806746</v>
      </c>
      <c r="P35" s="9"/>
    </row>
    <row r="36" spans="1:16">
      <c r="A36" s="12"/>
      <c r="B36" s="25">
        <v>335.21</v>
      </c>
      <c r="C36" s="20" t="s">
        <v>37</v>
      </c>
      <c r="D36" s="46">
        <v>4935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4935</v>
      </c>
      <c r="O36" s="47">
        <f t="shared" si="1"/>
        <v>0.34680252986647925</v>
      </c>
      <c r="P36" s="9"/>
    </row>
    <row r="37" spans="1:16">
      <c r="A37" s="12"/>
      <c r="B37" s="25">
        <v>335.49</v>
      </c>
      <c r="C37" s="20" t="s">
        <v>38</v>
      </c>
      <c r="D37" s="46">
        <v>59114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59114</v>
      </c>
      <c r="O37" s="47">
        <f t="shared" ref="O37:O68" si="8">(N37/O$71)</f>
        <v>4.154181307097681</v>
      </c>
      <c r="P37" s="9"/>
    </row>
    <row r="38" spans="1:16">
      <c r="A38" s="12"/>
      <c r="B38" s="25">
        <v>337.2</v>
      </c>
      <c r="C38" s="20" t="s">
        <v>123</v>
      </c>
      <c r="D38" s="46">
        <v>2595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2595</v>
      </c>
      <c r="O38" s="47">
        <f t="shared" si="8"/>
        <v>0.18236120871398454</v>
      </c>
      <c r="P38" s="9"/>
    </row>
    <row r="39" spans="1:16">
      <c r="A39" s="12"/>
      <c r="B39" s="25">
        <v>337.3</v>
      </c>
      <c r="C39" s="20" t="s">
        <v>39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28109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28109</v>
      </c>
      <c r="O39" s="47">
        <f t="shared" si="8"/>
        <v>1.9753338018271258</v>
      </c>
      <c r="P39" s="9"/>
    </row>
    <row r="40" spans="1:16">
      <c r="A40" s="12"/>
      <c r="B40" s="25">
        <v>338</v>
      </c>
      <c r="C40" s="20" t="s">
        <v>40</v>
      </c>
      <c r="D40" s="46">
        <v>588724</v>
      </c>
      <c r="E40" s="46">
        <v>282784</v>
      </c>
      <c r="F40" s="46">
        <v>0</v>
      </c>
      <c r="G40" s="46">
        <v>0</v>
      </c>
      <c r="H40" s="46">
        <v>0</v>
      </c>
      <c r="I40" s="46">
        <v>10485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881993</v>
      </c>
      <c r="O40" s="47">
        <f t="shared" si="8"/>
        <v>61.981236823612086</v>
      </c>
      <c r="P40" s="9"/>
    </row>
    <row r="41" spans="1:16">
      <c r="A41" s="12"/>
      <c r="B41" s="25">
        <v>339</v>
      </c>
      <c r="C41" s="20" t="s">
        <v>41</v>
      </c>
      <c r="D41" s="46">
        <v>75629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75629</v>
      </c>
      <c r="O41" s="47">
        <f t="shared" si="8"/>
        <v>5.3147575544624033</v>
      </c>
      <c r="P41" s="9"/>
    </row>
    <row r="42" spans="1:16" ht="15.75">
      <c r="A42" s="29" t="s">
        <v>46</v>
      </c>
      <c r="B42" s="30"/>
      <c r="C42" s="31"/>
      <c r="D42" s="32">
        <f t="shared" ref="D42:M42" si="9">SUM(D43:D53)</f>
        <v>416964</v>
      </c>
      <c r="E42" s="32">
        <f t="shared" si="9"/>
        <v>0</v>
      </c>
      <c r="F42" s="32">
        <f t="shared" si="9"/>
        <v>0</v>
      </c>
      <c r="G42" s="32">
        <f t="shared" si="9"/>
        <v>0</v>
      </c>
      <c r="H42" s="32">
        <f t="shared" si="9"/>
        <v>0</v>
      </c>
      <c r="I42" s="32">
        <f t="shared" si="9"/>
        <v>10411637</v>
      </c>
      <c r="J42" s="32">
        <f t="shared" si="9"/>
        <v>0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>SUM(D42:M42)</f>
        <v>10828601</v>
      </c>
      <c r="O42" s="45">
        <f t="shared" si="8"/>
        <v>760.96985242445533</v>
      </c>
      <c r="P42" s="10"/>
    </row>
    <row r="43" spans="1:16">
      <c r="A43" s="12"/>
      <c r="B43" s="25">
        <v>341.9</v>
      </c>
      <c r="C43" s="20" t="s">
        <v>114</v>
      </c>
      <c r="D43" s="46">
        <v>20039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53" si="10">SUM(D43:M43)</f>
        <v>20039</v>
      </c>
      <c r="O43" s="47">
        <f t="shared" si="8"/>
        <v>1.4082220660576248</v>
      </c>
      <c r="P43" s="9"/>
    </row>
    <row r="44" spans="1:16">
      <c r="A44" s="12"/>
      <c r="B44" s="25">
        <v>342.2</v>
      </c>
      <c r="C44" s="20" t="s">
        <v>50</v>
      </c>
      <c r="D44" s="46">
        <v>28372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28372</v>
      </c>
      <c r="O44" s="47">
        <f t="shared" si="8"/>
        <v>1.9938158819395644</v>
      </c>
      <c r="P44" s="9"/>
    </row>
    <row r="45" spans="1:16">
      <c r="A45" s="12"/>
      <c r="B45" s="25">
        <v>342.5</v>
      </c>
      <c r="C45" s="20" t="s">
        <v>51</v>
      </c>
      <c r="D45" s="46">
        <v>1200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1200</v>
      </c>
      <c r="O45" s="47">
        <f t="shared" si="8"/>
        <v>8.4328882642304995E-2</v>
      </c>
      <c r="P45" s="9"/>
    </row>
    <row r="46" spans="1:16">
      <c r="A46" s="12"/>
      <c r="B46" s="25">
        <v>343.3</v>
      </c>
      <c r="C46" s="20" t="s">
        <v>99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3320995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3320995</v>
      </c>
      <c r="O46" s="47">
        <f t="shared" si="8"/>
        <v>233.37983134223472</v>
      </c>
      <c r="P46" s="9"/>
    </row>
    <row r="47" spans="1:16">
      <c r="A47" s="12"/>
      <c r="B47" s="25">
        <v>343.4</v>
      </c>
      <c r="C47" s="20" t="s">
        <v>52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2620667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2620667</v>
      </c>
      <c r="O47" s="47">
        <f t="shared" si="8"/>
        <v>184.16493323963456</v>
      </c>
      <c r="P47" s="9"/>
    </row>
    <row r="48" spans="1:16">
      <c r="A48" s="12"/>
      <c r="B48" s="25">
        <v>343.5</v>
      </c>
      <c r="C48" s="20" t="s">
        <v>100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3424479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3424479</v>
      </c>
      <c r="O48" s="47">
        <f t="shared" si="8"/>
        <v>240.65207308503162</v>
      </c>
      <c r="P48" s="9"/>
    </row>
    <row r="49" spans="1:16">
      <c r="A49" s="12"/>
      <c r="B49" s="25">
        <v>343.6</v>
      </c>
      <c r="C49" s="20" t="s">
        <v>53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371667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371667</v>
      </c>
      <c r="O49" s="47">
        <f t="shared" si="8"/>
        <v>26.118552354181308</v>
      </c>
      <c r="P49" s="9"/>
    </row>
    <row r="50" spans="1:16">
      <c r="A50" s="12"/>
      <c r="B50" s="25">
        <v>343.9</v>
      </c>
      <c r="C50" s="20" t="s">
        <v>54</v>
      </c>
      <c r="D50" s="46">
        <v>85850</v>
      </c>
      <c r="E50" s="46">
        <v>0</v>
      </c>
      <c r="F50" s="46">
        <v>0</v>
      </c>
      <c r="G50" s="46">
        <v>0</v>
      </c>
      <c r="H50" s="46">
        <v>0</v>
      </c>
      <c r="I50" s="46">
        <v>673829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759679</v>
      </c>
      <c r="O50" s="47">
        <f t="shared" si="8"/>
        <v>53.385734364019676</v>
      </c>
      <c r="P50" s="9"/>
    </row>
    <row r="51" spans="1:16">
      <c r="A51" s="12"/>
      <c r="B51" s="25">
        <v>344.5</v>
      </c>
      <c r="C51" s="20" t="s">
        <v>115</v>
      </c>
      <c r="D51" s="46">
        <v>32984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32984</v>
      </c>
      <c r="O51" s="47">
        <f t="shared" si="8"/>
        <v>2.3179198875614899</v>
      </c>
      <c r="P51" s="9"/>
    </row>
    <row r="52" spans="1:16">
      <c r="A52" s="12"/>
      <c r="B52" s="25">
        <v>347.2</v>
      </c>
      <c r="C52" s="20" t="s">
        <v>55</v>
      </c>
      <c r="D52" s="46">
        <v>233136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233136</v>
      </c>
      <c r="O52" s="47">
        <f t="shared" si="8"/>
        <v>16.383415319747012</v>
      </c>
      <c r="P52" s="9"/>
    </row>
    <row r="53" spans="1:16">
      <c r="A53" s="12"/>
      <c r="B53" s="25">
        <v>349</v>
      </c>
      <c r="C53" s="20" t="s">
        <v>84</v>
      </c>
      <c r="D53" s="46">
        <v>15383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15383</v>
      </c>
      <c r="O53" s="47">
        <f t="shared" si="8"/>
        <v>1.0810260014054813</v>
      </c>
      <c r="P53" s="9"/>
    </row>
    <row r="54" spans="1:16" ht="15.75">
      <c r="A54" s="29" t="s">
        <v>47</v>
      </c>
      <c r="B54" s="30"/>
      <c r="C54" s="31"/>
      <c r="D54" s="32">
        <f t="shared" ref="D54:M54" si="11">SUM(D55:D57)</f>
        <v>143321</v>
      </c>
      <c r="E54" s="32">
        <f t="shared" si="11"/>
        <v>0</v>
      </c>
      <c r="F54" s="32">
        <f t="shared" si="11"/>
        <v>0</v>
      </c>
      <c r="G54" s="32">
        <f t="shared" si="11"/>
        <v>0</v>
      </c>
      <c r="H54" s="32">
        <f t="shared" si="11"/>
        <v>0</v>
      </c>
      <c r="I54" s="32">
        <f t="shared" si="11"/>
        <v>0</v>
      </c>
      <c r="J54" s="32">
        <f t="shared" si="11"/>
        <v>0</v>
      </c>
      <c r="K54" s="32">
        <f t="shared" si="11"/>
        <v>0</v>
      </c>
      <c r="L54" s="32">
        <f t="shared" si="11"/>
        <v>0</v>
      </c>
      <c r="M54" s="32">
        <f t="shared" si="11"/>
        <v>0</v>
      </c>
      <c r="N54" s="32">
        <f t="shared" ref="N54:N59" si="12">SUM(D54:M54)</f>
        <v>143321</v>
      </c>
      <c r="O54" s="45">
        <f t="shared" si="8"/>
        <v>10.071749824314828</v>
      </c>
      <c r="P54" s="10"/>
    </row>
    <row r="55" spans="1:16">
      <c r="A55" s="13"/>
      <c r="B55" s="39">
        <v>351.1</v>
      </c>
      <c r="C55" s="21" t="s">
        <v>88</v>
      </c>
      <c r="D55" s="46">
        <v>112111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112111</v>
      </c>
      <c r="O55" s="47">
        <f t="shared" si="8"/>
        <v>7.8784961349262126</v>
      </c>
      <c r="P55" s="9"/>
    </row>
    <row r="56" spans="1:16">
      <c r="A56" s="13"/>
      <c r="B56" s="39">
        <v>352</v>
      </c>
      <c r="C56" s="21" t="s">
        <v>59</v>
      </c>
      <c r="D56" s="46">
        <v>12278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12278</v>
      </c>
      <c r="O56" s="47">
        <f t="shared" si="8"/>
        <v>0.86282501756851726</v>
      </c>
      <c r="P56" s="9"/>
    </row>
    <row r="57" spans="1:16">
      <c r="A57" s="13"/>
      <c r="B57" s="39">
        <v>354</v>
      </c>
      <c r="C57" s="21" t="s">
        <v>60</v>
      </c>
      <c r="D57" s="46">
        <v>18932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18932</v>
      </c>
      <c r="O57" s="47">
        <f t="shared" si="8"/>
        <v>1.3304286718200984</v>
      </c>
      <c r="P57" s="9"/>
    </row>
    <row r="58" spans="1:16" ht="15.75">
      <c r="A58" s="29" t="s">
        <v>3</v>
      </c>
      <c r="B58" s="30"/>
      <c r="C58" s="31"/>
      <c r="D58" s="32">
        <f t="shared" ref="D58:M58" si="13">SUM(D59:D66)</f>
        <v>1047120</v>
      </c>
      <c r="E58" s="32">
        <f t="shared" si="13"/>
        <v>37535</v>
      </c>
      <c r="F58" s="32">
        <f t="shared" si="13"/>
        <v>0</v>
      </c>
      <c r="G58" s="32">
        <f t="shared" si="13"/>
        <v>6296</v>
      </c>
      <c r="H58" s="32">
        <f t="shared" si="13"/>
        <v>0</v>
      </c>
      <c r="I58" s="32">
        <f t="shared" si="13"/>
        <v>89710</v>
      </c>
      <c r="J58" s="32">
        <f t="shared" si="13"/>
        <v>0</v>
      </c>
      <c r="K58" s="32">
        <f t="shared" si="13"/>
        <v>458536</v>
      </c>
      <c r="L58" s="32">
        <f t="shared" si="13"/>
        <v>0</v>
      </c>
      <c r="M58" s="32">
        <f t="shared" si="13"/>
        <v>0</v>
      </c>
      <c r="N58" s="32">
        <f t="shared" si="12"/>
        <v>1639197</v>
      </c>
      <c r="O58" s="45">
        <f t="shared" si="8"/>
        <v>115.19304286718202</v>
      </c>
      <c r="P58" s="10"/>
    </row>
    <row r="59" spans="1:16">
      <c r="A59" s="12"/>
      <c r="B59" s="25">
        <v>361.1</v>
      </c>
      <c r="C59" s="20" t="s">
        <v>61</v>
      </c>
      <c r="D59" s="46">
        <v>126740</v>
      </c>
      <c r="E59" s="46">
        <v>2440</v>
      </c>
      <c r="F59" s="46">
        <v>0</v>
      </c>
      <c r="G59" s="46">
        <v>6296</v>
      </c>
      <c r="H59" s="46">
        <v>0</v>
      </c>
      <c r="I59" s="46">
        <v>81609</v>
      </c>
      <c r="J59" s="46">
        <v>0</v>
      </c>
      <c r="K59" s="46">
        <v>383825</v>
      </c>
      <c r="L59" s="46">
        <v>0</v>
      </c>
      <c r="M59" s="46">
        <v>0</v>
      </c>
      <c r="N59" s="46">
        <f t="shared" si="12"/>
        <v>600910</v>
      </c>
      <c r="O59" s="47">
        <f t="shared" si="8"/>
        <v>42.228390723822912</v>
      </c>
      <c r="P59" s="9"/>
    </row>
    <row r="60" spans="1:16">
      <c r="A60" s="12"/>
      <c r="B60" s="25">
        <v>361.3</v>
      </c>
      <c r="C60" s="20" t="s">
        <v>116</v>
      </c>
      <c r="D60" s="46">
        <v>4064</v>
      </c>
      <c r="E60" s="46">
        <v>0</v>
      </c>
      <c r="F60" s="46">
        <v>0</v>
      </c>
      <c r="G60" s="46">
        <v>0</v>
      </c>
      <c r="H60" s="46">
        <v>0</v>
      </c>
      <c r="I60" s="46">
        <v>-2877</v>
      </c>
      <c r="J60" s="46">
        <v>0</v>
      </c>
      <c r="K60" s="46">
        <v>0</v>
      </c>
      <c r="L60" s="46">
        <v>0</v>
      </c>
      <c r="M60" s="46">
        <v>0</v>
      </c>
      <c r="N60" s="46">
        <f t="shared" ref="N60:N66" si="14">SUM(D60:M60)</f>
        <v>1187</v>
      </c>
      <c r="O60" s="47">
        <f t="shared" si="8"/>
        <v>8.3415319747013356E-2</v>
      </c>
      <c r="P60" s="9"/>
    </row>
    <row r="61" spans="1:16">
      <c r="A61" s="12"/>
      <c r="B61" s="25">
        <v>362</v>
      </c>
      <c r="C61" s="20" t="s">
        <v>63</v>
      </c>
      <c r="D61" s="46">
        <v>85867</v>
      </c>
      <c r="E61" s="46">
        <v>35095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4"/>
        <v>120962</v>
      </c>
      <c r="O61" s="47">
        <f t="shared" si="8"/>
        <v>8.50049191848208</v>
      </c>
      <c r="P61" s="9"/>
    </row>
    <row r="62" spans="1:16">
      <c r="A62" s="12"/>
      <c r="B62" s="25">
        <v>364</v>
      </c>
      <c r="C62" s="20" t="s">
        <v>117</v>
      </c>
      <c r="D62" s="46">
        <v>341223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4"/>
        <v>341223</v>
      </c>
      <c r="O62" s="47">
        <f t="shared" si="8"/>
        <v>23.97912860154603</v>
      </c>
      <c r="P62" s="9"/>
    </row>
    <row r="63" spans="1:16">
      <c r="A63" s="12"/>
      <c r="B63" s="25">
        <v>365</v>
      </c>
      <c r="C63" s="20" t="s">
        <v>118</v>
      </c>
      <c r="D63" s="46">
        <v>1825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4"/>
        <v>1825</v>
      </c>
      <c r="O63" s="47">
        <f t="shared" si="8"/>
        <v>0.12825017568517216</v>
      </c>
      <c r="P63" s="9"/>
    </row>
    <row r="64" spans="1:16">
      <c r="A64" s="12"/>
      <c r="B64" s="25">
        <v>366</v>
      </c>
      <c r="C64" s="20" t="s">
        <v>66</v>
      </c>
      <c r="D64" s="46">
        <v>48886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4"/>
        <v>48886</v>
      </c>
      <c r="O64" s="47">
        <f t="shared" si="8"/>
        <v>3.4354181307097682</v>
      </c>
      <c r="P64" s="9"/>
    </row>
    <row r="65" spans="1:119">
      <c r="A65" s="12"/>
      <c r="B65" s="25">
        <v>368</v>
      </c>
      <c r="C65" s="20" t="s">
        <v>67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74711</v>
      </c>
      <c r="L65" s="46">
        <v>0</v>
      </c>
      <c r="M65" s="46">
        <v>0</v>
      </c>
      <c r="N65" s="46">
        <f t="shared" si="14"/>
        <v>74711</v>
      </c>
      <c r="O65" s="47">
        <f t="shared" si="8"/>
        <v>5.25024595924104</v>
      </c>
      <c r="P65" s="9"/>
    </row>
    <row r="66" spans="1:119">
      <c r="A66" s="12"/>
      <c r="B66" s="25">
        <v>369.9</v>
      </c>
      <c r="C66" s="20" t="s">
        <v>68</v>
      </c>
      <c r="D66" s="46">
        <v>438515</v>
      </c>
      <c r="E66" s="46">
        <v>0</v>
      </c>
      <c r="F66" s="46">
        <v>0</v>
      </c>
      <c r="G66" s="46">
        <v>0</v>
      </c>
      <c r="H66" s="46">
        <v>0</v>
      </c>
      <c r="I66" s="46">
        <v>10978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4"/>
        <v>449493</v>
      </c>
      <c r="O66" s="47">
        <f t="shared" si="8"/>
        <v>31.587702037947999</v>
      </c>
      <c r="P66" s="9"/>
    </row>
    <row r="67" spans="1:119" ht="15.75">
      <c r="A67" s="29" t="s">
        <v>48</v>
      </c>
      <c r="B67" s="30"/>
      <c r="C67" s="31"/>
      <c r="D67" s="32">
        <f t="shared" ref="D67:M67" si="15">SUM(D68:D68)</f>
        <v>0</v>
      </c>
      <c r="E67" s="32">
        <f t="shared" si="15"/>
        <v>0</v>
      </c>
      <c r="F67" s="32">
        <f t="shared" si="15"/>
        <v>0</v>
      </c>
      <c r="G67" s="32">
        <f t="shared" si="15"/>
        <v>325000</v>
      </c>
      <c r="H67" s="32">
        <f t="shared" si="15"/>
        <v>0</v>
      </c>
      <c r="I67" s="32">
        <f t="shared" si="15"/>
        <v>0</v>
      </c>
      <c r="J67" s="32">
        <f t="shared" si="15"/>
        <v>0</v>
      </c>
      <c r="K67" s="32">
        <f t="shared" si="15"/>
        <v>0</v>
      </c>
      <c r="L67" s="32">
        <f t="shared" si="15"/>
        <v>0</v>
      </c>
      <c r="M67" s="32">
        <f t="shared" si="15"/>
        <v>0</v>
      </c>
      <c r="N67" s="32">
        <f>SUM(D67:M67)</f>
        <v>325000</v>
      </c>
      <c r="O67" s="45">
        <f t="shared" si="8"/>
        <v>22.839072382290933</v>
      </c>
      <c r="P67" s="9"/>
    </row>
    <row r="68" spans="1:119" ht="15.75" thickBot="1">
      <c r="A68" s="12"/>
      <c r="B68" s="25">
        <v>381</v>
      </c>
      <c r="C68" s="20" t="s">
        <v>69</v>
      </c>
      <c r="D68" s="46">
        <v>0</v>
      </c>
      <c r="E68" s="46">
        <v>0</v>
      </c>
      <c r="F68" s="46">
        <v>0</v>
      </c>
      <c r="G68" s="46">
        <v>325000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325000</v>
      </c>
      <c r="O68" s="47">
        <f t="shared" si="8"/>
        <v>22.839072382290933</v>
      </c>
      <c r="P68" s="9"/>
    </row>
    <row r="69" spans="1:119" ht="16.5" thickBot="1">
      <c r="A69" s="14" t="s">
        <v>56</v>
      </c>
      <c r="B69" s="23"/>
      <c r="C69" s="22"/>
      <c r="D69" s="15">
        <f t="shared" ref="D69:M69" si="16">SUM(D5,D15,D26,D42,D54,D58,D67)</f>
        <v>12237333</v>
      </c>
      <c r="E69" s="15">
        <f t="shared" si="16"/>
        <v>834137</v>
      </c>
      <c r="F69" s="15">
        <f t="shared" si="16"/>
        <v>171200</v>
      </c>
      <c r="G69" s="15">
        <f t="shared" si="16"/>
        <v>1316260</v>
      </c>
      <c r="H69" s="15">
        <f t="shared" si="16"/>
        <v>0</v>
      </c>
      <c r="I69" s="15">
        <f t="shared" si="16"/>
        <v>11197068</v>
      </c>
      <c r="J69" s="15">
        <f t="shared" si="16"/>
        <v>0</v>
      </c>
      <c r="K69" s="15">
        <f t="shared" si="16"/>
        <v>558110</v>
      </c>
      <c r="L69" s="15">
        <f t="shared" si="16"/>
        <v>0</v>
      </c>
      <c r="M69" s="15">
        <f t="shared" si="16"/>
        <v>0</v>
      </c>
      <c r="N69" s="15">
        <f>SUM(D69:M69)</f>
        <v>26314108</v>
      </c>
      <c r="O69" s="38">
        <f>(N69/O$71)</f>
        <v>1849.1994378074492</v>
      </c>
      <c r="P69" s="6"/>
      <c r="Q69" s="2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</row>
    <row r="70" spans="1:119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9"/>
    </row>
    <row r="71" spans="1:119">
      <c r="A71" s="40"/>
      <c r="B71" s="41"/>
      <c r="C71" s="41"/>
      <c r="D71" s="42"/>
      <c r="E71" s="42"/>
      <c r="F71" s="42"/>
      <c r="G71" s="42"/>
      <c r="H71" s="42"/>
      <c r="I71" s="42"/>
      <c r="J71" s="42"/>
      <c r="K71" s="42"/>
      <c r="L71" s="121" t="s">
        <v>130</v>
      </c>
      <c r="M71" s="121"/>
      <c r="N71" s="121"/>
      <c r="O71" s="43">
        <v>14230</v>
      </c>
    </row>
    <row r="72" spans="1:119">
      <c r="A72" s="122"/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100"/>
    </row>
    <row r="73" spans="1:119" ht="15.75" customHeight="1" thickBot="1">
      <c r="A73" s="123" t="s">
        <v>86</v>
      </c>
      <c r="B73" s="102"/>
      <c r="C73" s="102"/>
      <c r="D73" s="102"/>
      <c r="E73" s="102"/>
      <c r="F73" s="102"/>
      <c r="G73" s="102"/>
      <c r="H73" s="102"/>
      <c r="I73" s="102"/>
      <c r="J73" s="102"/>
      <c r="K73" s="102"/>
      <c r="L73" s="102"/>
      <c r="M73" s="102"/>
      <c r="N73" s="102"/>
      <c r="O73" s="103"/>
    </row>
  </sheetData>
  <mergeCells count="10">
    <mergeCell ref="L71:N71"/>
    <mergeCell ref="A72:O72"/>
    <mergeCell ref="A73:O7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7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78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125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70</v>
      </c>
      <c r="B3" s="111"/>
      <c r="C3" s="112"/>
      <c r="D3" s="131" t="s">
        <v>42</v>
      </c>
      <c r="E3" s="132"/>
      <c r="F3" s="132"/>
      <c r="G3" s="132"/>
      <c r="H3" s="133"/>
      <c r="I3" s="131" t="s">
        <v>43</v>
      </c>
      <c r="J3" s="133"/>
      <c r="K3" s="131" t="s">
        <v>45</v>
      </c>
      <c r="L3" s="133"/>
      <c r="M3" s="36"/>
      <c r="N3" s="37"/>
      <c r="O3" s="134" t="s">
        <v>75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9</v>
      </c>
      <c r="N4" s="35" t="s">
        <v>44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6886525</v>
      </c>
      <c r="E5" s="27">
        <f t="shared" si="0"/>
        <v>200689</v>
      </c>
      <c r="F5" s="27">
        <f t="shared" si="0"/>
        <v>172535</v>
      </c>
      <c r="G5" s="27">
        <f t="shared" si="0"/>
        <v>910282</v>
      </c>
      <c r="H5" s="27">
        <f t="shared" si="0"/>
        <v>0</v>
      </c>
      <c r="I5" s="27">
        <f t="shared" si="0"/>
        <v>532500</v>
      </c>
      <c r="J5" s="27">
        <f t="shared" si="0"/>
        <v>0</v>
      </c>
      <c r="K5" s="27">
        <f t="shared" si="0"/>
        <v>112900</v>
      </c>
      <c r="L5" s="27">
        <f t="shared" si="0"/>
        <v>0</v>
      </c>
      <c r="M5" s="27">
        <f t="shared" si="0"/>
        <v>0</v>
      </c>
      <c r="N5" s="28">
        <f>SUM(D5:M5)</f>
        <v>8815431</v>
      </c>
      <c r="O5" s="33">
        <f t="shared" ref="O5:O36" si="1">(N5/O$72)</f>
        <v>629.98863717573067</v>
      </c>
      <c r="P5" s="6"/>
    </row>
    <row r="6" spans="1:133">
      <c r="A6" s="12"/>
      <c r="B6" s="25">
        <v>311</v>
      </c>
      <c r="C6" s="20" t="s">
        <v>2</v>
      </c>
      <c r="D6" s="46">
        <v>4203002</v>
      </c>
      <c r="E6" s="46">
        <v>200689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4403691</v>
      </c>
      <c r="O6" s="47">
        <f t="shared" si="1"/>
        <v>314.70671049810619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0</v>
      </c>
      <c r="F7" s="46">
        <v>0</v>
      </c>
      <c r="G7" s="46">
        <v>184152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184152</v>
      </c>
      <c r="O7" s="47">
        <f t="shared" si="1"/>
        <v>13.160294432930751</v>
      </c>
      <c r="P7" s="9"/>
    </row>
    <row r="8" spans="1:133">
      <c r="A8" s="12"/>
      <c r="B8" s="25">
        <v>312.51</v>
      </c>
      <c r="C8" s="20" t="s">
        <v>77</v>
      </c>
      <c r="D8" s="46">
        <v>112900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112900</v>
      </c>
      <c r="L8" s="46">
        <v>0</v>
      </c>
      <c r="M8" s="46">
        <v>0</v>
      </c>
      <c r="N8" s="46">
        <f>SUM(D8:M8)</f>
        <v>225800</v>
      </c>
      <c r="O8" s="47">
        <f t="shared" si="1"/>
        <v>16.136639748445653</v>
      </c>
      <c r="P8" s="9"/>
    </row>
    <row r="9" spans="1:133">
      <c r="A9" s="12"/>
      <c r="B9" s="25">
        <v>312.60000000000002</v>
      </c>
      <c r="C9" s="20" t="s">
        <v>11</v>
      </c>
      <c r="D9" s="46">
        <v>0</v>
      </c>
      <c r="E9" s="46">
        <v>0</v>
      </c>
      <c r="F9" s="46">
        <v>0</v>
      </c>
      <c r="G9" s="46">
        <v>726130</v>
      </c>
      <c r="H9" s="46">
        <v>0</v>
      </c>
      <c r="I9" s="46">
        <v>532500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1258630</v>
      </c>
      <c r="O9" s="47">
        <f t="shared" si="1"/>
        <v>89.947116415350536</v>
      </c>
      <c r="P9" s="9"/>
    </row>
    <row r="10" spans="1:133">
      <c r="A10" s="12"/>
      <c r="B10" s="25">
        <v>314.10000000000002</v>
      </c>
      <c r="C10" s="20" t="s">
        <v>12</v>
      </c>
      <c r="D10" s="46">
        <v>1208405</v>
      </c>
      <c r="E10" s="46">
        <v>0</v>
      </c>
      <c r="F10" s="46">
        <v>172535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1380940</v>
      </c>
      <c r="O10" s="47">
        <f t="shared" si="1"/>
        <v>98.687915386264564</v>
      </c>
      <c r="P10" s="9"/>
    </row>
    <row r="11" spans="1:133">
      <c r="A11" s="12"/>
      <c r="B11" s="25">
        <v>314.39999999999998</v>
      </c>
      <c r="C11" s="20" t="s">
        <v>13</v>
      </c>
      <c r="D11" s="46">
        <v>69041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69041</v>
      </c>
      <c r="O11" s="47">
        <f t="shared" si="1"/>
        <v>4.9339669834917457</v>
      </c>
      <c r="P11" s="9"/>
    </row>
    <row r="12" spans="1:133">
      <c r="A12" s="12"/>
      <c r="B12" s="25">
        <v>314.8</v>
      </c>
      <c r="C12" s="20" t="s">
        <v>14</v>
      </c>
      <c r="D12" s="46">
        <v>22162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22162</v>
      </c>
      <c r="O12" s="47">
        <f t="shared" si="1"/>
        <v>1.583791895947974</v>
      </c>
      <c r="P12" s="9"/>
    </row>
    <row r="13" spans="1:133">
      <c r="A13" s="12"/>
      <c r="B13" s="25">
        <v>315</v>
      </c>
      <c r="C13" s="20" t="s">
        <v>106</v>
      </c>
      <c r="D13" s="46">
        <v>1093287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1093287</v>
      </c>
      <c r="O13" s="47">
        <f t="shared" si="1"/>
        <v>78.130994068462797</v>
      </c>
      <c r="P13" s="9"/>
    </row>
    <row r="14" spans="1:133">
      <c r="A14" s="12"/>
      <c r="B14" s="25">
        <v>316</v>
      </c>
      <c r="C14" s="20" t="s">
        <v>107</v>
      </c>
      <c r="D14" s="46">
        <v>177728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177728</v>
      </c>
      <c r="O14" s="47">
        <f t="shared" si="1"/>
        <v>12.701207746730509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SUM(D16:D25)</f>
        <v>1731517</v>
      </c>
      <c r="E15" s="32">
        <f t="shared" si="3"/>
        <v>218641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176197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2126355</v>
      </c>
      <c r="O15" s="45">
        <f t="shared" si="1"/>
        <v>151.95847923961981</v>
      </c>
      <c r="P15" s="10"/>
    </row>
    <row r="16" spans="1:133">
      <c r="A16" s="12"/>
      <c r="B16" s="25">
        <v>322</v>
      </c>
      <c r="C16" s="20" t="s">
        <v>0</v>
      </c>
      <c r="D16" s="46">
        <v>254588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254588</v>
      </c>
      <c r="O16" s="47">
        <f t="shared" si="1"/>
        <v>18.193954119917102</v>
      </c>
      <c r="P16" s="9"/>
    </row>
    <row r="17" spans="1:16">
      <c r="A17" s="12"/>
      <c r="B17" s="25">
        <v>323.10000000000002</v>
      </c>
      <c r="C17" s="20" t="s">
        <v>18</v>
      </c>
      <c r="D17" s="46">
        <v>1380432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4" si="4">SUM(D17:M17)</f>
        <v>1380432</v>
      </c>
      <c r="O17" s="47">
        <f t="shared" si="1"/>
        <v>98.651611520045734</v>
      </c>
      <c r="P17" s="9"/>
    </row>
    <row r="18" spans="1:16">
      <c r="A18" s="12"/>
      <c r="B18" s="25">
        <v>323.39999999999998</v>
      </c>
      <c r="C18" s="20" t="s">
        <v>19</v>
      </c>
      <c r="D18" s="46">
        <v>76267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76267</v>
      </c>
      <c r="O18" s="47">
        <f t="shared" si="1"/>
        <v>5.450368041163439</v>
      </c>
      <c r="P18" s="9"/>
    </row>
    <row r="19" spans="1:16">
      <c r="A19" s="12"/>
      <c r="B19" s="25">
        <v>324.11</v>
      </c>
      <c r="C19" s="20" t="s">
        <v>20</v>
      </c>
      <c r="D19" s="46">
        <v>0</v>
      </c>
      <c r="E19" s="46">
        <v>19218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19218</v>
      </c>
      <c r="O19" s="47">
        <f t="shared" si="1"/>
        <v>1.3734009862073895</v>
      </c>
      <c r="P19" s="9"/>
    </row>
    <row r="20" spans="1:16">
      <c r="A20" s="12"/>
      <c r="B20" s="25">
        <v>324.20999999999998</v>
      </c>
      <c r="C20" s="20" t="s">
        <v>21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176197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176197</v>
      </c>
      <c r="O20" s="47">
        <f t="shared" si="1"/>
        <v>12.591795897948975</v>
      </c>
      <c r="P20" s="9"/>
    </row>
    <row r="21" spans="1:16">
      <c r="A21" s="12"/>
      <c r="B21" s="25">
        <v>324.31</v>
      </c>
      <c r="C21" s="20" t="s">
        <v>22</v>
      </c>
      <c r="D21" s="46">
        <v>0</v>
      </c>
      <c r="E21" s="46">
        <v>34301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34301</v>
      </c>
      <c r="O21" s="47">
        <f t="shared" si="1"/>
        <v>2.4512970771099836</v>
      </c>
      <c r="P21" s="9"/>
    </row>
    <row r="22" spans="1:16">
      <c r="A22" s="12"/>
      <c r="B22" s="25">
        <v>324.32</v>
      </c>
      <c r="C22" s="20" t="s">
        <v>108</v>
      </c>
      <c r="D22" s="46">
        <v>0</v>
      </c>
      <c r="E22" s="46">
        <v>68505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68505</v>
      </c>
      <c r="O22" s="47">
        <f t="shared" si="1"/>
        <v>4.8956621167726722</v>
      </c>
      <c r="P22" s="9"/>
    </row>
    <row r="23" spans="1:16">
      <c r="A23" s="12"/>
      <c r="B23" s="25">
        <v>324.61</v>
      </c>
      <c r="C23" s="20" t="s">
        <v>24</v>
      </c>
      <c r="D23" s="46">
        <v>0</v>
      </c>
      <c r="E23" s="46">
        <v>96617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96617</v>
      </c>
      <c r="O23" s="47">
        <f t="shared" si="1"/>
        <v>6.9046666190237973</v>
      </c>
      <c r="P23" s="9"/>
    </row>
    <row r="24" spans="1:16">
      <c r="A24" s="12"/>
      <c r="B24" s="25">
        <v>325.10000000000002</v>
      </c>
      <c r="C24" s="20" t="s">
        <v>25</v>
      </c>
      <c r="D24" s="46">
        <v>10775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10775</v>
      </c>
      <c r="O24" s="47">
        <f t="shared" si="1"/>
        <v>0.77002787107839632</v>
      </c>
      <c r="P24" s="9"/>
    </row>
    <row r="25" spans="1:16">
      <c r="A25" s="12"/>
      <c r="B25" s="25">
        <v>329</v>
      </c>
      <c r="C25" s="20" t="s">
        <v>26</v>
      </c>
      <c r="D25" s="46">
        <v>9455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9455</v>
      </c>
      <c r="O25" s="47">
        <f t="shared" si="1"/>
        <v>0.67569499035231906</v>
      </c>
      <c r="P25" s="9"/>
    </row>
    <row r="26" spans="1:16" ht="15.75">
      <c r="A26" s="29" t="s">
        <v>28</v>
      </c>
      <c r="B26" s="30"/>
      <c r="C26" s="31"/>
      <c r="D26" s="32">
        <f t="shared" ref="D26:M26" si="5">SUM(D27:D41)</f>
        <v>2487729</v>
      </c>
      <c r="E26" s="32">
        <f t="shared" si="5"/>
        <v>408813</v>
      </c>
      <c r="F26" s="32">
        <f t="shared" si="5"/>
        <v>0</v>
      </c>
      <c r="G26" s="32">
        <f t="shared" si="5"/>
        <v>1270000</v>
      </c>
      <c r="H26" s="32">
        <f t="shared" si="5"/>
        <v>0</v>
      </c>
      <c r="I26" s="32">
        <f t="shared" si="5"/>
        <v>82239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44">
        <f>SUM(D26:M26)</f>
        <v>4248781</v>
      </c>
      <c r="O26" s="45">
        <f t="shared" si="1"/>
        <v>303.63617523047236</v>
      </c>
      <c r="P26" s="10"/>
    </row>
    <row r="27" spans="1:16">
      <c r="A27" s="12"/>
      <c r="B27" s="25">
        <v>331.2</v>
      </c>
      <c r="C27" s="20" t="s">
        <v>27</v>
      </c>
      <c r="D27" s="46">
        <v>2343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2343</v>
      </c>
      <c r="O27" s="47">
        <f t="shared" si="1"/>
        <v>0.16744086328878724</v>
      </c>
      <c r="P27" s="9"/>
    </row>
    <row r="28" spans="1:16">
      <c r="A28" s="12"/>
      <c r="B28" s="25">
        <v>331.49</v>
      </c>
      <c r="C28" s="20" t="s">
        <v>109</v>
      </c>
      <c r="D28" s="46">
        <v>422759</v>
      </c>
      <c r="E28" s="46">
        <v>-3451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419308</v>
      </c>
      <c r="O28" s="47">
        <f t="shared" si="1"/>
        <v>29.965554205674266</v>
      </c>
      <c r="P28" s="9"/>
    </row>
    <row r="29" spans="1:16">
      <c r="A29" s="12"/>
      <c r="B29" s="25">
        <v>331.7</v>
      </c>
      <c r="C29" s="20" t="s">
        <v>98</v>
      </c>
      <c r="D29" s="46">
        <v>0</v>
      </c>
      <c r="E29" s="46">
        <v>146231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146231</v>
      </c>
      <c r="O29" s="47">
        <f t="shared" si="1"/>
        <v>10.450296576859859</v>
      </c>
      <c r="P29" s="9"/>
    </row>
    <row r="30" spans="1:16">
      <c r="A30" s="12"/>
      <c r="B30" s="25">
        <v>334.49</v>
      </c>
      <c r="C30" s="20" t="s">
        <v>122</v>
      </c>
      <c r="D30" s="46">
        <v>83298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7" si="6">SUM(D30:M30)</f>
        <v>83298</v>
      </c>
      <c r="O30" s="47">
        <f t="shared" si="1"/>
        <v>5.9528335596369617</v>
      </c>
      <c r="P30" s="9"/>
    </row>
    <row r="31" spans="1:16">
      <c r="A31" s="12"/>
      <c r="B31" s="25">
        <v>334.5</v>
      </c>
      <c r="C31" s="20" t="s">
        <v>92</v>
      </c>
      <c r="D31" s="46">
        <v>25000</v>
      </c>
      <c r="E31" s="46">
        <v>0</v>
      </c>
      <c r="F31" s="46">
        <v>0</v>
      </c>
      <c r="G31" s="46">
        <v>1270000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1295000</v>
      </c>
      <c r="O31" s="47">
        <f t="shared" si="1"/>
        <v>92.546273136568288</v>
      </c>
      <c r="P31" s="9"/>
    </row>
    <row r="32" spans="1:16">
      <c r="A32" s="12"/>
      <c r="B32" s="25">
        <v>335.12</v>
      </c>
      <c r="C32" s="20" t="s">
        <v>110</v>
      </c>
      <c r="D32" s="46">
        <v>377894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377894</v>
      </c>
      <c r="O32" s="47">
        <f t="shared" si="1"/>
        <v>27.005931537197171</v>
      </c>
      <c r="P32" s="9"/>
    </row>
    <row r="33" spans="1:16">
      <c r="A33" s="12"/>
      <c r="B33" s="25">
        <v>335.14</v>
      </c>
      <c r="C33" s="20" t="s">
        <v>111</v>
      </c>
      <c r="D33" s="46">
        <v>304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304</v>
      </c>
      <c r="O33" s="47">
        <f t="shared" si="1"/>
        <v>2.1725148288429929E-2</v>
      </c>
      <c r="P33" s="9"/>
    </row>
    <row r="34" spans="1:16">
      <c r="A34" s="12"/>
      <c r="B34" s="25">
        <v>335.15</v>
      </c>
      <c r="C34" s="20" t="s">
        <v>112</v>
      </c>
      <c r="D34" s="46">
        <v>16108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16108</v>
      </c>
      <c r="O34" s="47">
        <f t="shared" si="1"/>
        <v>1.1511470020724648</v>
      </c>
      <c r="P34" s="9"/>
    </row>
    <row r="35" spans="1:16">
      <c r="A35" s="12"/>
      <c r="B35" s="25">
        <v>335.18</v>
      </c>
      <c r="C35" s="20" t="s">
        <v>113</v>
      </c>
      <c r="D35" s="46">
        <v>831161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831161</v>
      </c>
      <c r="O35" s="47">
        <f t="shared" si="1"/>
        <v>59.398342028156932</v>
      </c>
      <c r="P35" s="9"/>
    </row>
    <row r="36" spans="1:16">
      <c r="A36" s="12"/>
      <c r="B36" s="25">
        <v>335.21</v>
      </c>
      <c r="C36" s="20" t="s">
        <v>37</v>
      </c>
      <c r="D36" s="46">
        <v>5020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5020</v>
      </c>
      <c r="O36" s="47">
        <f t="shared" si="1"/>
        <v>0.3587508039734153</v>
      </c>
      <c r="P36" s="9"/>
    </row>
    <row r="37" spans="1:16">
      <c r="A37" s="12"/>
      <c r="B37" s="25">
        <v>335.49</v>
      </c>
      <c r="C37" s="20" t="s">
        <v>38</v>
      </c>
      <c r="D37" s="46">
        <v>57431</v>
      </c>
      <c r="E37" s="46">
        <v>0</v>
      </c>
      <c r="F37" s="46">
        <v>0</v>
      </c>
      <c r="G37" s="46">
        <v>0</v>
      </c>
      <c r="H37" s="46">
        <v>0</v>
      </c>
      <c r="I37" s="46">
        <v>10556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67987</v>
      </c>
      <c r="O37" s="47">
        <f t="shared" ref="O37:O68" si="7">(N37/O$72)</f>
        <v>4.8586436075180446</v>
      </c>
      <c r="P37" s="9"/>
    </row>
    <row r="38" spans="1:16">
      <c r="A38" s="12"/>
      <c r="B38" s="25">
        <v>337.2</v>
      </c>
      <c r="C38" s="20" t="s">
        <v>123</v>
      </c>
      <c r="D38" s="46">
        <v>3000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3000</v>
      </c>
      <c r="O38" s="47">
        <f t="shared" si="7"/>
        <v>0.21439291074108482</v>
      </c>
      <c r="P38" s="9"/>
    </row>
    <row r="39" spans="1:16">
      <c r="A39" s="12"/>
      <c r="B39" s="25">
        <v>337.3</v>
      </c>
      <c r="C39" s="20" t="s">
        <v>39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61203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61203</v>
      </c>
      <c r="O39" s="47">
        <f t="shared" si="7"/>
        <v>4.3738297720288717</v>
      </c>
      <c r="P39" s="9"/>
    </row>
    <row r="40" spans="1:16">
      <c r="A40" s="12"/>
      <c r="B40" s="25">
        <v>338</v>
      </c>
      <c r="C40" s="20" t="s">
        <v>40</v>
      </c>
      <c r="D40" s="46">
        <v>589984</v>
      </c>
      <c r="E40" s="46">
        <v>266033</v>
      </c>
      <c r="F40" s="46">
        <v>0</v>
      </c>
      <c r="G40" s="46">
        <v>0</v>
      </c>
      <c r="H40" s="46">
        <v>0</v>
      </c>
      <c r="I40" s="46">
        <v>10480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866497</v>
      </c>
      <c r="O40" s="47">
        <f t="shared" si="7"/>
        <v>61.923604659472595</v>
      </c>
      <c r="P40" s="9"/>
    </row>
    <row r="41" spans="1:16">
      <c r="A41" s="12"/>
      <c r="B41" s="25">
        <v>339</v>
      </c>
      <c r="C41" s="20" t="s">
        <v>41</v>
      </c>
      <c r="D41" s="46">
        <v>73427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73427</v>
      </c>
      <c r="O41" s="47">
        <f t="shared" si="7"/>
        <v>5.2474094189952121</v>
      </c>
      <c r="P41" s="9"/>
    </row>
    <row r="42" spans="1:16" ht="15.75">
      <c r="A42" s="29" t="s">
        <v>46</v>
      </c>
      <c r="B42" s="30"/>
      <c r="C42" s="31"/>
      <c r="D42" s="32">
        <f t="shared" ref="D42:M42" si="8">SUM(D43:D54)</f>
        <v>368193</v>
      </c>
      <c r="E42" s="32">
        <f t="shared" si="8"/>
        <v>0</v>
      </c>
      <c r="F42" s="32">
        <f t="shared" si="8"/>
        <v>0</v>
      </c>
      <c r="G42" s="32">
        <f t="shared" si="8"/>
        <v>0</v>
      </c>
      <c r="H42" s="32">
        <f t="shared" si="8"/>
        <v>0</v>
      </c>
      <c r="I42" s="32">
        <f t="shared" si="8"/>
        <v>10160957</v>
      </c>
      <c r="J42" s="32">
        <f t="shared" si="8"/>
        <v>0</v>
      </c>
      <c r="K42" s="32">
        <f t="shared" si="8"/>
        <v>0</v>
      </c>
      <c r="L42" s="32">
        <f t="shared" si="8"/>
        <v>0</v>
      </c>
      <c r="M42" s="32">
        <f t="shared" si="8"/>
        <v>0</v>
      </c>
      <c r="N42" s="32">
        <f>SUM(D42:M42)</f>
        <v>10529150</v>
      </c>
      <c r="O42" s="45">
        <f t="shared" si="7"/>
        <v>752.45837204316445</v>
      </c>
      <c r="P42" s="10"/>
    </row>
    <row r="43" spans="1:16">
      <c r="A43" s="12"/>
      <c r="B43" s="25">
        <v>341.9</v>
      </c>
      <c r="C43" s="20" t="s">
        <v>114</v>
      </c>
      <c r="D43" s="46">
        <v>23236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54" si="9">SUM(D43:M43)</f>
        <v>23236</v>
      </c>
      <c r="O43" s="47">
        <f t="shared" si="7"/>
        <v>1.6605445579932823</v>
      </c>
      <c r="P43" s="9"/>
    </row>
    <row r="44" spans="1:16">
      <c r="A44" s="12"/>
      <c r="B44" s="25">
        <v>342.2</v>
      </c>
      <c r="C44" s="20" t="s">
        <v>50</v>
      </c>
      <c r="D44" s="46">
        <v>24180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24180</v>
      </c>
      <c r="O44" s="47">
        <f t="shared" si="7"/>
        <v>1.7280068605731438</v>
      </c>
      <c r="P44" s="9"/>
    </row>
    <row r="45" spans="1:16">
      <c r="A45" s="12"/>
      <c r="B45" s="25">
        <v>342.5</v>
      </c>
      <c r="C45" s="20" t="s">
        <v>51</v>
      </c>
      <c r="D45" s="46">
        <v>900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900</v>
      </c>
      <c r="O45" s="47">
        <f t="shared" si="7"/>
        <v>6.4317873222325447E-2</v>
      </c>
      <c r="P45" s="9"/>
    </row>
    <row r="46" spans="1:16">
      <c r="A46" s="12"/>
      <c r="B46" s="25">
        <v>342.9</v>
      </c>
      <c r="C46" s="20" t="s">
        <v>126</v>
      </c>
      <c r="D46" s="46">
        <v>2300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2300</v>
      </c>
      <c r="O46" s="47">
        <f t="shared" si="7"/>
        <v>0.16436789823483169</v>
      </c>
      <c r="P46" s="9"/>
    </row>
    <row r="47" spans="1:16">
      <c r="A47" s="12"/>
      <c r="B47" s="25">
        <v>343.3</v>
      </c>
      <c r="C47" s="20" t="s">
        <v>99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3256339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3256339</v>
      </c>
      <c r="O47" s="47">
        <f t="shared" si="7"/>
        <v>232.71199885657114</v>
      </c>
      <c r="P47" s="9"/>
    </row>
    <row r="48" spans="1:16">
      <c r="A48" s="12"/>
      <c r="B48" s="25">
        <v>343.4</v>
      </c>
      <c r="C48" s="20" t="s">
        <v>52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2541225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2541225</v>
      </c>
      <c r="O48" s="47">
        <f t="shared" si="7"/>
        <v>181.60687486600443</v>
      </c>
      <c r="P48" s="9"/>
    </row>
    <row r="49" spans="1:16">
      <c r="A49" s="12"/>
      <c r="B49" s="25">
        <v>343.5</v>
      </c>
      <c r="C49" s="20" t="s">
        <v>100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3356754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3356754</v>
      </c>
      <c r="O49" s="47">
        <f t="shared" si="7"/>
        <v>239.88808690059315</v>
      </c>
      <c r="P49" s="9"/>
    </row>
    <row r="50" spans="1:16">
      <c r="A50" s="12"/>
      <c r="B50" s="25">
        <v>343.6</v>
      </c>
      <c r="C50" s="20" t="s">
        <v>53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352376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352376</v>
      </c>
      <c r="O50" s="47">
        <f t="shared" si="7"/>
        <v>25.182305438433502</v>
      </c>
      <c r="P50" s="9"/>
    </row>
    <row r="51" spans="1:16">
      <c r="A51" s="12"/>
      <c r="B51" s="25">
        <v>343.9</v>
      </c>
      <c r="C51" s="20" t="s">
        <v>54</v>
      </c>
      <c r="D51" s="46">
        <v>83437</v>
      </c>
      <c r="E51" s="46">
        <v>0</v>
      </c>
      <c r="F51" s="46">
        <v>0</v>
      </c>
      <c r="G51" s="46">
        <v>0</v>
      </c>
      <c r="H51" s="46">
        <v>0</v>
      </c>
      <c r="I51" s="46">
        <v>654263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737700</v>
      </c>
      <c r="O51" s="47">
        <f t="shared" si="7"/>
        <v>52.719216751232757</v>
      </c>
      <c r="P51" s="9"/>
    </row>
    <row r="52" spans="1:16">
      <c r="A52" s="12"/>
      <c r="B52" s="25">
        <v>344.5</v>
      </c>
      <c r="C52" s="20" t="s">
        <v>115</v>
      </c>
      <c r="D52" s="46">
        <v>16221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16221</v>
      </c>
      <c r="O52" s="47">
        <f t="shared" si="7"/>
        <v>1.1592224683770456</v>
      </c>
      <c r="P52" s="9"/>
    </row>
    <row r="53" spans="1:16">
      <c r="A53" s="12"/>
      <c r="B53" s="25">
        <v>347.2</v>
      </c>
      <c r="C53" s="20" t="s">
        <v>55</v>
      </c>
      <c r="D53" s="46">
        <v>211837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211837</v>
      </c>
      <c r="O53" s="47">
        <f t="shared" si="7"/>
        <v>15.138783677553063</v>
      </c>
      <c r="P53" s="9"/>
    </row>
    <row r="54" spans="1:16">
      <c r="A54" s="12"/>
      <c r="B54" s="25">
        <v>349</v>
      </c>
      <c r="C54" s="20" t="s">
        <v>84</v>
      </c>
      <c r="D54" s="46">
        <v>6082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6082</v>
      </c>
      <c r="O54" s="47">
        <f t="shared" si="7"/>
        <v>0.43464589437575929</v>
      </c>
      <c r="P54" s="9"/>
    </row>
    <row r="55" spans="1:16" ht="15.75">
      <c r="A55" s="29" t="s">
        <v>47</v>
      </c>
      <c r="B55" s="30"/>
      <c r="C55" s="31"/>
      <c r="D55" s="32">
        <f t="shared" ref="D55:M55" si="10">SUM(D56:D58)</f>
        <v>192056</v>
      </c>
      <c r="E55" s="32">
        <f t="shared" si="10"/>
        <v>0</v>
      </c>
      <c r="F55" s="32">
        <f t="shared" si="10"/>
        <v>0</v>
      </c>
      <c r="G55" s="32">
        <f t="shared" si="10"/>
        <v>0</v>
      </c>
      <c r="H55" s="32">
        <f t="shared" si="10"/>
        <v>0</v>
      </c>
      <c r="I55" s="32">
        <f t="shared" si="10"/>
        <v>0</v>
      </c>
      <c r="J55" s="32">
        <f t="shared" si="10"/>
        <v>0</v>
      </c>
      <c r="K55" s="32">
        <f t="shared" si="10"/>
        <v>0</v>
      </c>
      <c r="L55" s="32">
        <f t="shared" si="10"/>
        <v>0</v>
      </c>
      <c r="M55" s="32">
        <f t="shared" si="10"/>
        <v>0</v>
      </c>
      <c r="N55" s="32">
        <f t="shared" ref="N55:N60" si="11">SUM(D55:M55)</f>
        <v>192056</v>
      </c>
      <c r="O55" s="45">
        <f t="shared" si="7"/>
        <v>13.72514828842993</v>
      </c>
      <c r="P55" s="10"/>
    </row>
    <row r="56" spans="1:16">
      <c r="A56" s="13"/>
      <c r="B56" s="39">
        <v>351.1</v>
      </c>
      <c r="C56" s="21" t="s">
        <v>88</v>
      </c>
      <c r="D56" s="46">
        <v>116710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116710</v>
      </c>
      <c r="O56" s="47">
        <f t="shared" si="7"/>
        <v>8.3405988708640031</v>
      </c>
      <c r="P56" s="9"/>
    </row>
    <row r="57" spans="1:16">
      <c r="A57" s="13"/>
      <c r="B57" s="39">
        <v>352</v>
      </c>
      <c r="C57" s="21" t="s">
        <v>59</v>
      </c>
      <c r="D57" s="46">
        <v>14615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14615</v>
      </c>
      <c r="O57" s="47">
        <f t="shared" si="7"/>
        <v>1.0444507968269849</v>
      </c>
      <c r="P57" s="9"/>
    </row>
    <row r="58" spans="1:16">
      <c r="A58" s="13"/>
      <c r="B58" s="39">
        <v>354</v>
      </c>
      <c r="C58" s="21" t="s">
        <v>60</v>
      </c>
      <c r="D58" s="46">
        <v>60731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60731</v>
      </c>
      <c r="O58" s="47">
        <f t="shared" si="7"/>
        <v>4.3400986207389405</v>
      </c>
      <c r="P58" s="9"/>
    </row>
    <row r="59" spans="1:16" ht="15.75">
      <c r="A59" s="29" t="s">
        <v>3</v>
      </c>
      <c r="B59" s="30"/>
      <c r="C59" s="31"/>
      <c r="D59" s="32">
        <f t="shared" ref="D59:M59" si="12">SUM(D60:D67)</f>
        <v>1194903</v>
      </c>
      <c r="E59" s="32">
        <f t="shared" si="12"/>
        <v>42117</v>
      </c>
      <c r="F59" s="32">
        <f t="shared" si="12"/>
        <v>0</v>
      </c>
      <c r="G59" s="32">
        <f t="shared" si="12"/>
        <v>4106</v>
      </c>
      <c r="H59" s="32">
        <f t="shared" si="12"/>
        <v>0</v>
      </c>
      <c r="I59" s="32">
        <f t="shared" si="12"/>
        <v>96827</v>
      </c>
      <c r="J59" s="32">
        <f t="shared" si="12"/>
        <v>0</v>
      </c>
      <c r="K59" s="32">
        <f t="shared" si="12"/>
        <v>61237</v>
      </c>
      <c r="L59" s="32">
        <f t="shared" si="12"/>
        <v>0</v>
      </c>
      <c r="M59" s="32">
        <f t="shared" si="12"/>
        <v>0</v>
      </c>
      <c r="N59" s="32">
        <f t="shared" si="11"/>
        <v>1399190</v>
      </c>
      <c r="O59" s="45">
        <f t="shared" si="7"/>
        <v>99.99213892660616</v>
      </c>
      <c r="P59" s="10"/>
    </row>
    <row r="60" spans="1:16">
      <c r="A60" s="12"/>
      <c r="B60" s="25">
        <v>361.1</v>
      </c>
      <c r="C60" s="20" t="s">
        <v>61</v>
      </c>
      <c r="D60" s="46">
        <v>108854</v>
      </c>
      <c r="E60" s="46">
        <v>2045</v>
      </c>
      <c r="F60" s="46">
        <v>0</v>
      </c>
      <c r="G60" s="46">
        <v>4106</v>
      </c>
      <c r="H60" s="46">
        <v>0</v>
      </c>
      <c r="I60" s="46">
        <v>75727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190732</v>
      </c>
      <c r="O60" s="47">
        <f t="shared" si="7"/>
        <v>13.630529550489531</v>
      </c>
      <c r="P60" s="9"/>
    </row>
    <row r="61" spans="1:16">
      <c r="A61" s="12"/>
      <c r="B61" s="25">
        <v>361.3</v>
      </c>
      <c r="C61" s="20" t="s">
        <v>116</v>
      </c>
      <c r="D61" s="46">
        <v>8494</v>
      </c>
      <c r="E61" s="46">
        <v>0</v>
      </c>
      <c r="F61" s="46">
        <v>0</v>
      </c>
      <c r="G61" s="46">
        <v>0</v>
      </c>
      <c r="H61" s="46">
        <v>0</v>
      </c>
      <c r="I61" s="46">
        <v>17250</v>
      </c>
      <c r="J61" s="46">
        <v>0</v>
      </c>
      <c r="K61" s="46">
        <v>252</v>
      </c>
      <c r="L61" s="46">
        <v>0</v>
      </c>
      <c r="M61" s="46">
        <v>0</v>
      </c>
      <c r="N61" s="46">
        <f t="shared" ref="N61:N67" si="13">SUM(D61:M61)</f>
        <v>25996</v>
      </c>
      <c r="O61" s="47">
        <f t="shared" si="7"/>
        <v>1.8577860358750804</v>
      </c>
      <c r="P61" s="9"/>
    </row>
    <row r="62" spans="1:16">
      <c r="A62" s="12"/>
      <c r="B62" s="25">
        <v>362</v>
      </c>
      <c r="C62" s="20" t="s">
        <v>63</v>
      </c>
      <c r="D62" s="46">
        <v>80261</v>
      </c>
      <c r="E62" s="46">
        <v>40072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120333</v>
      </c>
      <c r="O62" s="47">
        <f t="shared" si="7"/>
        <v>8.5995140427356542</v>
      </c>
      <c r="P62" s="9"/>
    </row>
    <row r="63" spans="1:16">
      <c r="A63" s="12"/>
      <c r="B63" s="25">
        <v>364</v>
      </c>
      <c r="C63" s="20" t="s">
        <v>117</v>
      </c>
      <c r="D63" s="46">
        <v>480000</v>
      </c>
      <c r="E63" s="46">
        <v>0</v>
      </c>
      <c r="F63" s="46">
        <v>0</v>
      </c>
      <c r="G63" s="46">
        <v>0</v>
      </c>
      <c r="H63" s="46">
        <v>0</v>
      </c>
      <c r="I63" s="46">
        <v>-3170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476830</v>
      </c>
      <c r="O63" s="47">
        <f t="shared" si="7"/>
        <v>34.076323876223825</v>
      </c>
      <c r="P63" s="9"/>
    </row>
    <row r="64" spans="1:16">
      <c r="A64" s="12"/>
      <c r="B64" s="25">
        <v>365</v>
      </c>
      <c r="C64" s="20" t="s">
        <v>118</v>
      </c>
      <c r="D64" s="46">
        <v>26675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26675</v>
      </c>
      <c r="O64" s="47">
        <f t="shared" si="7"/>
        <v>1.9063102980061459</v>
      </c>
      <c r="P64" s="9"/>
    </row>
    <row r="65" spans="1:119">
      <c r="A65" s="12"/>
      <c r="B65" s="25">
        <v>366</v>
      </c>
      <c r="C65" s="20" t="s">
        <v>66</v>
      </c>
      <c r="D65" s="46">
        <v>38035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38035</v>
      </c>
      <c r="O65" s="47">
        <f t="shared" si="7"/>
        <v>2.718144786679054</v>
      </c>
      <c r="P65" s="9"/>
    </row>
    <row r="66" spans="1:119">
      <c r="A66" s="12"/>
      <c r="B66" s="25">
        <v>368</v>
      </c>
      <c r="C66" s="20" t="s">
        <v>67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60985</v>
      </c>
      <c r="L66" s="46">
        <v>0</v>
      </c>
      <c r="M66" s="46">
        <v>0</v>
      </c>
      <c r="N66" s="46">
        <f t="shared" si="13"/>
        <v>60985</v>
      </c>
      <c r="O66" s="47">
        <f t="shared" si="7"/>
        <v>4.3582505538483529</v>
      </c>
      <c r="P66" s="9"/>
    </row>
    <row r="67" spans="1:119">
      <c r="A67" s="12"/>
      <c r="B67" s="25">
        <v>369.9</v>
      </c>
      <c r="C67" s="20" t="s">
        <v>68</v>
      </c>
      <c r="D67" s="46">
        <v>452584</v>
      </c>
      <c r="E67" s="46">
        <v>0</v>
      </c>
      <c r="F67" s="46">
        <v>0</v>
      </c>
      <c r="G67" s="46">
        <v>0</v>
      </c>
      <c r="H67" s="46">
        <v>0</v>
      </c>
      <c r="I67" s="46">
        <v>7020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459604</v>
      </c>
      <c r="O67" s="47">
        <f t="shared" si="7"/>
        <v>32.84527978274852</v>
      </c>
      <c r="P67" s="9"/>
    </row>
    <row r="68" spans="1:119" ht="15.75">
      <c r="A68" s="29" t="s">
        <v>48</v>
      </c>
      <c r="B68" s="30"/>
      <c r="C68" s="31"/>
      <c r="D68" s="32">
        <f t="shared" ref="D68:M68" si="14">SUM(D69:D69)</f>
        <v>0</v>
      </c>
      <c r="E68" s="32">
        <f t="shared" si="14"/>
        <v>40000</v>
      </c>
      <c r="F68" s="32">
        <f t="shared" si="14"/>
        <v>0</v>
      </c>
      <c r="G68" s="32">
        <f t="shared" si="14"/>
        <v>700000</v>
      </c>
      <c r="H68" s="32">
        <f t="shared" si="14"/>
        <v>0</v>
      </c>
      <c r="I68" s="32">
        <f t="shared" si="14"/>
        <v>0</v>
      </c>
      <c r="J68" s="32">
        <f t="shared" si="14"/>
        <v>0</v>
      </c>
      <c r="K68" s="32">
        <f t="shared" si="14"/>
        <v>0</v>
      </c>
      <c r="L68" s="32">
        <f t="shared" si="14"/>
        <v>0</v>
      </c>
      <c r="M68" s="32">
        <f t="shared" si="14"/>
        <v>0</v>
      </c>
      <c r="N68" s="32">
        <f>SUM(D68:M68)</f>
        <v>740000</v>
      </c>
      <c r="O68" s="45">
        <f t="shared" si="7"/>
        <v>52.883584649467593</v>
      </c>
      <c r="P68" s="9"/>
    </row>
    <row r="69" spans="1:119" ht="15.75" thickBot="1">
      <c r="A69" s="12"/>
      <c r="B69" s="25">
        <v>381</v>
      </c>
      <c r="C69" s="20" t="s">
        <v>69</v>
      </c>
      <c r="D69" s="46">
        <v>0</v>
      </c>
      <c r="E69" s="46">
        <v>40000</v>
      </c>
      <c r="F69" s="46">
        <v>0</v>
      </c>
      <c r="G69" s="46">
        <v>700000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>SUM(D69:M69)</f>
        <v>740000</v>
      </c>
      <c r="O69" s="47">
        <f>(N69/O$72)</f>
        <v>52.883584649467593</v>
      </c>
      <c r="P69" s="9"/>
    </row>
    <row r="70" spans="1:119" ht="16.5" thickBot="1">
      <c r="A70" s="14" t="s">
        <v>56</v>
      </c>
      <c r="B70" s="23"/>
      <c r="C70" s="22"/>
      <c r="D70" s="15">
        <f t="shared" ref="D70:M70" si="15">SUM(D5,D15,D26,D42,D55,D59,D68)</f>
        <v>12860923</v>
      </c>
      <c r="E70" s="15">
        <f t="shared" si="15"/>
        <v>910260</v>
      </c>
      <c r="F70" s="15">
        <f t="shared" si="15"/>
        <v>172535</v>
      </c>
      <c r="G70" s="15">
        <f t="shared" si="15"/>
        <v>2884388</v>
      </c>
      <c r="H70" s="15">
        <f t="shared" si="15"/>
        <v>0</v>
      </c>
      <c r="I70" s="15">
        <f t="shared" si="15"/>
        <v>11048720</v>
      </c>
      <c r="J70" s="15">
        <f t="shared" si="15"/>
        <v>0</v>
      </c>
      <c r="K70" s="15">
        <f t="shared" si="15"/>
        <v>174137</v>
      </c>
      <c r="L70" s="15">
        <f t="shared" si="15"/>
        <v>0</v>
      </c>
      <c r="M70" s="15">
        <f t="shared" si="15"/>
        <v>0</v>
      </c>
      <c r="N70" s="15">
        <f>SUM(D70:M70)</f>
        <v>28050963</v>
      </c>
      <c r="O70" s="38">
        <f>(N70/O$72)</f>
        <v>2004.6425355534911</v>
      </c>
      <c r="P70" s="6"/>
      <c r="Q70" s="2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</row>
    <row r="71" spans="1:119">
      <c r="A71" s="16"/>
      <c r="B71" s="18"/>
      <c r="C71" s="1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9"/>
    </row>
    <row r="72" spans="1:119">
      <c r="A72" s="40"/>
      <c r="B72" s="41"/>
      <c r="C72" s="41"/>
      <c r="D72" s="42"/>
      <c r="E72" s="42"/>
      <c r="F72" s="42"/>
      <c r="G72" s="42"/>
      <c r="H72" s="42"/>
      <c r="I72" s="42"/>
      <c r="J72" s="42"/>
      <c r="K72" s="42"/>
      <c r="L72" s="121" t="s">
        <v>127</v>
      </c>
      <c r="M72" s="121"/>
      <c r="N72" s="121"/>
      <c r="O72" s="43">
        <v>13993</v>
      </c>
    </row>
    <row r="73" spans="1:119">
      <c r="A73" s="122"/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100"/>
    </row>
    <row r="74" spans="1:119" ht="15.75" customHeight="1" thickBot="1">
      <c r="A74" s="123" t="s">
        <v>86</v>
      </c>
      <c r="B74" s="102"/>
      <c r="C74" s="102"/>
      <c r="D74" s="102"/>
      <c r="E74" s="102"/>
      <c r="F74" s="102"/>
      <c r="G74" s="102"/>
      <c r="H74" s="102"/>
      <c r="I74" s="102"/>
      <c r="J74" s="102"/>
      <c r="K74" s="102"/>
      <c r="L74" s="102"/>
      <c r="M74" s="102"/>
      <c r="N74" s="102"/>
      <c r="O74" s="103"/>
    </row>
  </sheetData>
  <mergeCells count="10">
    <mergeCell ref="L72:N72"/>
    <mergeCell ref="A73:O73"/>
    <mergeCell ref="A74:O7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2025-04-22T18:54:32Z</cp:lastPrinted>
  <dcterms:created xsi:type="dcterms:W3CDTF">2000-08-31T21:26:31Z</dcterms:created>
  <dcterms:modified xsi:type="dcterms:W3CDTF">2025-04-22T18:54:36Z</dcterms:modified>
</cp:coreProperties>
</file>