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AA1DA621F83DB8C6BBFB9DA43278E00EC3224E92" xr6:coauthVersionLast="47" xr6:coauthVersionMax="47" xr10:uidLastSave="{27FA9B37-6E3A-4193-AE80-23F388B2295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'2008'!$A$1:$O$34</definedName>
    <definedName name="_xlnm.Print_Area" localSheetId="14">'2009'!$A$1:$O$36</definedName>
    <definedName name="_xlnm.Print_Area" localSheetId="13">'2010'!$A$1:$O$36</definedName>
    <definedName name="_xlnm.Print_Area" localSheetId="12">'2011'!$A$1:$O$36</definedName>
    <definedName name="_xlnm.Print_Area" localSheetId="11">'2012'!$A$1:$O$35</definedName>
    <definedName name="_xlnm.Print_Area" localSheetId="10">'2013'!$A$1:$O$37</definedName>
    <definedName name="_xlnm.Print_Area" localSheetId="9">'2014'!$A$1:$O$37</definedName>
    <definedName name="_xlnm.Print_Area" localSheetId="8">'2015'!$A$1:$O$37</definedName>
    <definedName name="_xlnm.Print_Area" localSheetId="7">'2016'!$A$1:$O$37</definedName>
    <definedName name="_xlnm.Print_Area" localSheetId="6">'2017'!$A$1:$O$37</definedName>
    <definedName name="_xlnm.Print_Area" localSheetId="5">'2018'!$A$1:$O$37</definedName>
    <definedName name="_xlnm.Print_Area" localSheetId="4">'2019'!$A$1:$O$39</definedName>
    <definedName name="_xlnm.Print_Area" localSheetId="3">'2020'!$A$1:$O$39</definedName>
    <definedName name="_xlnm.Print_Area" localSheetId="2">'2021'!$A$1:$P$39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29" i="49"/>
  <c r="P29" i="49" s="1"/>
  <c r="O25" i="49"/>
  <c r="P25" i="49" s="1"/>
  <c r="O18" i="49"/>
  <c r="P18" i="49" s="1"/>
  <c r="O14" i="49"/>
  <c r="P14" i="49" s="1"/>
  <c r="O5" i="49"/>
  <c r="P5" i="49" s="1"/>
  <c r="O27" i="49"/>
  <c r="P27" i="49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J36" i="48" s="1"/>
  <c r="I5" i="48"/>
  <c r="H5" i="48"/>
  <c r="G5" i="48"/>
  <c r="F5" i="48"/>
  <c r="E5" i="48"/>
  <c r="E36" i="48" s="1"/>
  <c r="D5" i="48"/>
  <c r="O36" i="49" l="1"/>
  <c r="P36" i="49" s="1"/>
  <c r="G36" i="48"/>
  <c r="H36" i="48"/>
  <c r="M36" i="48"/>
  <c r="N36" i="48"/>
  <c r="F36" i="48"/>
  <c r="I36" i="48"/>
  <c r="K36" i="48"/>
  <c r="L36" i="48"/>
  <c r="D36" i="48"/>
  <c r="O33" i="48"/>
  <c r="P33" i="48" s="1"/>
  <c r="O29" i="48"/>
  <c r="P29" i="48" s="1"/>
  <c r="O27" i="48"/>
  <c r="P27" i="48" s="1"/>
  <c r="O25" i="48"/>
  <c r="P25" i="48" s="1"/>
  <c r="O18" i="48"/>
  <c r="P18" i="48" s="1"/>
  <c r="O14" i="48"/>
  <c r="P14" i="48" s="1"/>
  <c r="O5" i="48"/>
  <c r="P5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/>
  <c r="O22" i="47"/>
  <c r="P22" i="47" s="1"/>
  <c r="O21" i="47"/>
  <c r="P21" i="47" s="1"/>
  <c r="O20" i="47"/>
  <c r="P20" i="47" s="1"/>
  <c r="O19" i="47"/>
  <c r="P19" i="47"/>
  <c r="N18" i="47"/>
  <c r="M18" i="47"/>
  <c r="M35" i="47" s="1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K35" i="47" s="1"/>
  <c r="J5" i="47"/>
  <c r="I5" i="47"/>
  <c r="I35" i="47" s="1"/>
  <c r="H5" i="47"/>
  <c r="G5" i="47"/>
  <c r="F5" i="47"/>
  <c r="E5" i="47"/>
  <c r="D5" i="47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3" i="46" s="1"/>
  <c r="O33" i="46" s="1"/>
  <c r="N32" i="46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/>
  <c r="M27" i="46"/>
  <c r="L27" i="46"/>
  <c r="K27" i="46"/>
  <c r="J27" i="46"/>
  <c r="I27" i="46"/>
  <c r="H27" i="46"/>
  <c r="N27" i="46" s="1"/>
  <c r="O27" i="46" s="1"/>
  <c r="G27" i="46"/>
  <c r="F27" i="46"/>
  <c r="E27" i="46"/>
  <c r="D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I35" i="46" s="1"/>
  <c r="H18" i="46"/>
  <c r="G18" i="46"/>
  <c r="F18" i="46"/>
  <c r="E18" i="46"/>
  <c r="D18" i="46"/>
  <c r="D35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/>
  <c r="N7" i="46"/>
  <c r="O7" i="46" s="1"/>
  <c r="N6" i="46"/>
  <c r="O6" i="46" s="1"/>
  <c r="M5" i="46"/>
  <c r="M35" i="46" s="1"/>
  <c r="L5" i="46"/>
  <c r="K5" i="46"/>
  <c r="J5" i="46"/>
  <c r="I5" i="46"/>
  <c r="H5" i="46"/>
  <c r="G5" i="46"/>
  <c r="F5" i="46"/>
  <c r="E5" i="46"/>
  <c r="D5" i="46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H35" i="45" s="1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I33" i="44" s="1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D33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M33" i="44" s="1"/>
  <c r="L5" i="44"/>
  <c r="K5" i="44"/>
  <c r="J5" i="44"/>
  <c r="I5" i="44"/>
  <c r="H5" i="44"/>
  <c r="G5" i="44"/>
  <c r="F5" i="44"/>
  <c r="E5" i="44"/>
  <c r="D5" i="44"/>
  <c r="N32" i="43"/>
  <c r="O32" i="43" s="1"/>
  <c r="M31" i="43"/>
  <c r="L31" i="43"/>
  <c r="K31" i="43"/>
  <c r="J31" i="43"/>
  <c r="I31" i="43"/>
  <c r="H31" i="43"/>
  <c r="G31" i="43"/>
  <c r="F31" i="43"/>
  <c r="N31" i="43" s="1"/>
  <c r="O31" i="43" s="1"/>
  <c r="E31" i="43"/>
  <c r="D31" i="43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L33" i="43" s="1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G33" i="43" s="1"/>
  <c r="F14" i="43"/>
  <c r="E14" i="43"/>
  <c r="D14" i="43"/>
  <c r="N13" i="43"/>
  <c r="O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32" i="42"/>
  <c r="O32" i="42"/>
  <c r="M31" i="42"/>
  <c r="L31" i="42"/>
  <c r="K31" i="42"/>
  <c r="J31" i="42"/>
  <c r="I31" i="42"/>
  <c r="H31" i="42"/>
  <c r="N31" i="42" s="1"/>
  <c r="O31" i="42" s="1"/>
  <c r="G31" i="42"/>
  <c r="F31" i="42"/>
  <c r="E31" i="42"/>
  <c r="D31" i="42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I33" i="42" s="1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M33" i="42" s="1"/>
  <c r="L5" i="42"/>
  <c r="K5" i="42"/>
  <c r="J5" i="42"/>
  <c r="I5" i="42"/>
  <c r="H5" i="42"/>
  <c r="G5" i="42"/>
  <c r="F5" i="42"/>
  <c r="E5" i="42"/>
  <c r="D5" i="42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H33" i="41" s="1"/>
  <c r="G24" i="41"/>
  <c r="F24" i="41"/>
  <c r="E24" i="41"/>
  <c r="D24" i="41"/>
  <c r="N23" i="41"/>
  <c r="O23" i="41" s="1"/>
  <c r="N22" i="41"/>
  <c r="O22" i="4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M31" i="40" s="1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E31" i="40" s="1"/>
  <c r="D17" i="40"/>
  <c r="N17" i="40" s="1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31" i="40" s="1"/>
  <c r="K5" i="40"/>
  <c r="J5" i="40"/>
  <c r="I5" i="40"/>
  <c r="H5" i="40"/>
  <c r="G5" i="40"/>
  <c r="F5" i="40"/>
  <c r="E5" i="40"/>
  <c r="D5" i="40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K33" i="39" s="1"/>
  <c r="J24" i="39"/>
  <c r="I24" i="39"/>
  <c r="H24" i="39"/>
  <c r="G24" i="39"/>
  <c r="G33" i="39" s="1"/>
  <c r="F24" i="39"/>
  <c r="E24" i="39"/>
  <c r="D24" i="39"/>
  <c r="N24" i="39" s="1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" i="39"/>
  <c r="O5" i="39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G33" i="38"/>
  <c r="F5" i="38"/>
  <c r="E5" i="38"/>
  <c r="D5" i="38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/>
  <c r="N19" i="37"/>
  <c r="O19" i="37" s="1"/>
  <c r="N18" i="37"/>
  <c r="O18" i="37" s="1"/>
  <c r="M17" i="37"/>
  <c r="L17" i="37"/>
  <c r="L30" i="37" s="1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I30" i="37" s="1"/>
  <c r="H5" i="37"/>
  <c r="G5" i="37"/>
  <c r="G30" i="37" s="1"/>
  <c r="F5" i="37"/>
  <c r="E5" i="37"/>
  <c r="N5" i="37" s="1"/>
  <c r="O5" i="37" s="1"/>
  <c r="D5" i="37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F31" i="36" s="1"/>
  <c r="E24" i="36"/>
  <c r="D24" i="36"/>
  <c r="N24" i="36" s="1"/>
  <c r="O24" i="36" s="1"/>
  <c r="N23" i="36"/>
  <c r="O23" i="36" s="1"/>
  <c r="N22" i="36"/>
  <c r="O22" i="36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H31" i="36" s="1"/>
  <c r="G18" i="36"/>
  <c r="F18" i="36"/>
  <c r="E18" i="36"/>
  <c r="D18" i="36"/>
  <c r="N18" i="36" s="1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/>
  <c r="N15" i="35"/>
  <c r="O15" i="35" s="1"/>
  <c r="M14" i="35"/>
  <c r="L14" i="35"/>
  <c r="L32" i="35" s="1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L5" i="35"/>
  <c r="K5" i="35"/>
  <c r="K32" i="35" s="1"/>
  <c r="J5" i="35"/>
  <c r="I5" i="35"/>
  <c r="H5" i="35"/>
  <c r="G5" i="35"/>
  <c r="F5" i="35"/>
  <c r="E5" i="35"/>
  <c r="D5" i="35"/>
  <c r="N31" i="34"/>
  <c r="O31" i="34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L32" i="34" s="1"/>
  <c r="K25" i="34"/>
  <c r="K32" i="34" s="1"/>
  <c r="J25" i="34"/>
  <c r="I25" i="34"/>
  <c r="H25" i="34"/>
  <c r="G25" i="34"/>
  <c r="F25" i="34"/>
  <c r="E25" i="34"/>
  <c r="D25" i="34"/>
  <c r="N24" i="34"/>
  <c r="O24" i="34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M32" i="34" s="1"/>
  <c r="L5" i="34"/>
  <c r="K5" i="34"/>
  <c r="J5" i="34"/>
  <c r="I5" i="34"/>
  <c r="H5" i="34"/>
  <c r="G5" i="34"/>
  <c r="F5" i="34"/>
  <c r="E5" i="34"/>
  <c r="D5" i="34"/>
  <c r="E30" i="33"/>
  <c r="F30" i="33"/>
  <c r="G30" i="33"/>
  <c r="H30" i="33"/>
  <c r="I30" i="33"/>
  <c r="N30" i="33" s="1"/>
  <c r="O30" i="33" s="1"/>
  <c r="J30" i="33"/>
  <c r="K30" i="33"/>
  <c r="L30" i="33"/>
  <c r="M30" i="33"/>
  <c r="D30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18" i="33"/>
  <c r="F18" i="33"/>
  <c r="G18" i="33"/>
  <c r="H18" i="33"/>
  <c r="I18" i="33"/>
  <c r="J18" i="33"/>
  <c r="K18" i="33"/>
  <c r="K32" i="33" s="1"/>
  <c r="L18" i="33"/>
  <c r="M18" i="33"/>
  <c r="E14" i="33"/>
  <c r="F14" i="33"/>
  <c r="F32" i="33" s="1"/>
  <c r="G14" i="33"/>
  <c r="H14" i="33"/>
  <c r="I14" i="33"/>
  <c r="J14" i="33"/>
  <c r="K14" i="33"/>
  <c r="L14" i="33"/>
  <c r="M14" i="33"/>
  <c r="E5" i="33"/>
  <c r="F5" i="33"/>
  <c r="G5" i="33"/>
  <c r="H5" i="33"/>
  <c r="N5" i="33" s="1"/>
  <c r="O5" i="33" s="1"/>
  <c r="I5" i="33"/>
  <c r="J5" i="33"/>
  <c r="K5" i="33"/>
  <c r="L5" i="33"/>
  <c r="M5" i="33"/>
  <c r="D27" i="33"/>
  <c r="D23" i="33"/>
  <c r="D18" i="33"/>
  <c r="D32" i="33" s="1"/>
  <c r="D14" i="33"/>
  <c r="D5" i="33"/>
  <c r="N31" i="33"/>
  <c r="O31" i="33" s="1"/>
  <c r="N28" i="33"/>
  <c r="O28" i="33" s="1"/>
  <c r="N29" i="33"/>
  <c r="O29" i="33"/>
  <c r="D25" i="33"/>
  <c r="N26" i="33"/>
  <c r="O26" i="33" s="1"/>
  <c r="N24" i="33"/>
  <c r="O24" i="33" s="1"/>
  <c r="N16" i="33"/>
  <c r="O16" i="33"/>
  <c r="N17" i="33"/>
  <c r="O17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 s="1"/>
  <c r="N19" i="33"/>
  <c r="O19" i="33" s="1"/>
  <c r="N20" i="33"/>
  <c r="O20" i="33" s="1"/>
  <c r="N21" i="33"/>
  <c r="O21" i="33"/>
  <c r="N22" i="33"/>
  <c r="O22" i="33" s="1"/>
  <c r="N15" i="33"/>
  <c r="O15" i="33" s="1"/>
  <c r="G31" i="36"/>
  <c r="H30" i="37"/>
  <c r="N24" i="43" l="1"/>
  <c r="O24" i="43" s="1"/>
  <c r="N24" i="41"/>
  <c r="O24" i="41" s="1"/>
  <c r="N18" i="42"/>
  <c r="O18" i="42" s="1"/>
  <c r="N28" i="42"/>
  <c r="O28" i="42" s="1"/>
  <c r="N18" i="44"/>
  <c r="O18" i="44" s="1"/>
  <c r="N29" i="45"/>
  <c r="O29" i="45" s="1"/>
  <c r="G32" i="33"/>
  <c r="N5" i="34"/>
  <c r="O5" i="34" s="1"/>
  <c r="N5" i="35"/>
  <c r="O5" i="35" s="1"/>
  <c r="D31" i="36"/>
  <c r="F31" i="40"/>
  <c r="E33" i="43"/>
  <c r="N14" i="45"/>
  <c r="O14" i="45" s="1"/>
  <c r="O27" i="47"/>
  <c r="P27" i="47" s="1"/>
  <c r="K31" i="40"/>
  <c r="M31" i="36"/>
  <c r="F30" i="37"/>
  <c r="N18" i="38"/>
  <c r="O18" i="38" s="1"/>
  <c r="N28" i="38"/>
  <c r="O28" i="38" s="1"/>
  <c r="H32" i="33"/>
  <c r="N18" i="39"/>
  <c r="O18" i="39" s="1"/>
  <c r="N21" i="40"/>
  <c r="O21" i="40" s="1"/>
  <c r="I31" i="40"/>
  <c r="F32" i="34"/>
  <c r="N25" i="37"/>
  <c r="O25" i="37" s="1"/>
  <c r="D33" i="42"/>
  <c r="E35" i="45"/>
  <c r="G32" i="34"/>
  <c r="H32" i="35"/>
  <c r="M33" i="38"/>
  <c r="I33" i="39"/>
  <c r="F33" i="41"/>
  <c r="N33" i="41" s="1"/>
  <c r="O33" i="41" s="1"/>
  <c r="N18" i="41"/>
  <c r="O18" i="41" s="1"/>
  <c r="E33" i="42"/>
  <c r="E33" i="44"/>
  <c r="N5" i="45"/>
  <c r="O5" i="45" s="1"/>
  <c r="N29" i="46"/>
  <c r="O29" i="46" s="1"/>
  <c r="O25" i="47"/>
  <c r="P25" i="47" s="1"/>
  <c r="O33" i="47"/>
  <c r="P33" i="47" s="1"/>
  <c r="L32" i="33"/>
  <c r="K33" i="38"/>
  <c r="N14" i="34"/>
  <c r="O14" i="34" s="1"/>
  <c r="N31" i="38"/>
  <c r="O31" i="38" s="1"/>
  <c r="D31" i="40"/>
  <c r="F33" i="42"/>
  <c r="H33" i="43"/>
  <c r="F33" i="44"/>
  <c r="G35" i="45"/>
  <c r="N5" i="46"/>
  <c r="O5" i="46" s="1"/>
  <c r="L35" i="47"/>
  <c r="E33" i="38"/>
  <c r="N28" i="41"/>
  <c r="O28" i="41" s="1"/>
  <c r="G32" i="35"/>
  <c r="N23" i="40"/>
  <c r="O23" i="40" s="1"/>
  <c r="J32" i="33"/>
  <c r="N25" i="34"/>
  <c r="O25" i="34" s="1"/>
  <c r="N14" i="35"/>
  <c r="O14" i="35" s="1"/>
  <c r="J32" i="35"/>
  <c r="N25" i="35"/>
  <c r="O25" i="35" s="1"/>
  <c r="F33" i="39"/>
  <c r="J33" i="39"/>
  <c r="N5" i="40"/>
  <c r="O5" i="40" s="1"/>
  <c r="G33" i="42"/>
  <c r="I33" i="43"/>
  <c r="N14" i="43"/>
  <c r="O14" i="43" s="1"/>
  <c r="G33" i="44"/>
  <c r="N14" i="44"/>
  <c r="O14" i="44" s="1"/>
  <c r="F35" i="46"/>
  <c r="N14" i="41"/>
  <c r="O14" i="41" s="1"/>
  <c r="N26" i="39"/>
  <c r="O26" i="39" s="1"/>
  <c r="N30" i="34"/>
  <c r="O30" i="34" s="1"/>
  <c r="J30" i="37"/>
  <c r="N35" i="47"/>
  <c r="D32" i="34"/>
  <c r="N32" i="34" s="1"/>
  <c r="O32" i="34" s="1"/>
  <c r="M30" i="37"/>
  <c r="L33" i="38"/>
  <c r="H32" i="34"/>
  <c r="N5" i="41"/>
  <c r="O5" i="41" s="1"/>
  <c r="N26" i="36"/>
  <c r="O26" i="36" s="1"/>
  <c r="E30" i="37"/>
  <c r="I33" i="41"/>
  <c r="H33" i="42"/>
  <c r="N5" i="43"/>
  <c r="O5" i="43" s="1"/>
  <c r="N5" i="44"/>
  <c r="O5" i="44" s="1"/>
  <c r="I35" i="45"/>
  <c r="G35" i="46"/>
  <c r="N24" i="42"/>
  <c r="O24" i="42" s="1"/>
  <c r="E33" i="41"/>
  <c r="L33" i="39"/>
  <c r="G31" i="40"/>
  <c r="J33" i="41"/>
  <c r="K33" i="43"/>
  <c r="N26" i="44"/>
  <c r="O26" i="44" s="1"/>
  <c r="J35" i="45"/>
  <c r="E35" i="47"/>
  <c r="L35" i="46"/>
  <c r="I33" i="38"/>
  <c r="F33" i="38"/>
  <c r="N24" i="44"/>
  <c r="O24" i="44" s="1"/>
  <c r="I32" i="34"/>
  <c r="N33" i="45"/>
  <c r="O33" i="45" s="1"/>
  <c r="N18" i="33"/>
  <c r="O18" i="33" s="1"/>
  <c r="E32" i="35"/>
  <c r="D33" i="43"/>
  <c r="N28" i="43"/>
  <c r="O28" i="43" s="1"/>
  <c r="N27" i="33"/>
  <c r="O27" i="33" s="1"/>
  <c r="J32" i="34"/>
  <c r="I31" i="36"/>
  <c r="N5" i="38"/>
  <c r="O5" i="38" s="1"/>
  <c r="N24" i="38"/>
  <c r="O24" i="38" s="1"/>
  <c r="M33" i="39"/>
  <c r="H31" i="40"/>
  <c r="K33" i="41"/>
  <c r="N26" i="41"/>
  <c r="O26" i="41" s="1"/>
  <c r="N14" i="42"/>
  <c r="O14" i="42" s="1"/>
  <c r="N26" i="43"/>
  <c r="O26" i="43" s="1"/>
  <c r="J33" i="44"/>
  <c r="N31" i="44"/>
  <c r="O31" i="44" s="1"/>
  <c r="K35" i="45"/>
  <c r="N27" i="45"/>
  <c r="O27" i="45" s="1"/>
  <c r="F35" i="47"/>
  <c r="O14" i="47"/>
  <c r="P14" i="47" s="1"/>
  <c r="H33" i="38"/>
  <c r="O29" i="47"/>
  <c r="P29" i="47" s="1"/>
  <c r="M32" i="33"/>
  <c r="N18" i="45"/>
  <c r="O18" i="45" s="1"/>
  <c r="K30" i="37"/>
  <c r="E31" i="36"/>
  <c r="K31" i="36"/>
  <c r="J31" i="36"/>
  <c r="N31" i="36" s="1"/>
  <c r="O31" i="36" s="1"/>
  <c r="L33" i="41"/>
  <c r="K33" i="42"/>
  <c r="N26" i="42"/>
  <c r="O26" i="42" s="1"/>
  <c r="M33" i="43"/>
  <c r="K33" i="44"/>
  <c r="L35" i="45"/>
  <c r="J35" i="46"/>
  <c r="N14" i="46"/>
  <c r="O14" i="46" s="1"/>
  <c r="G35" i="47"/>
  <c r="O18" i="47"/>
  <c r="P18" i="47" s="1"/>
  <c r="D33" i="39"/>
  <c r="J33" i="38"/>
  <c r="H33" i="39"/>
  <c r="N31" i="41"/>
  <c r="O31" i="41" s="1"/>
  <c r="N25" i="33"/>
  <c r="O25" i="33" s="1"/>
  <c r="N27" i="34"/>
  <c r="O27" i="34" s="1"/>
  <c r="N18" i="34"/>
  <c r="O18" i="34" s="1"/>
  <c r="N28" i="44"/>
  <c r="O28" i="44" s="1"/>
  <c r="I32" i="33"/>
  <c r="N18" i="46"/>
  <c r="O18" i="46" s="1"/>
  <c r="N25" i="46"/>
  <c r="O25" i="46" s="1"/>
  <c r="E32" i="34"/>
  <c r="N14" i="33"/>
  <c r="O14" i="33" s="1"/>
  <c r="N23" i="33"/>
  <c r="O23" i="33" s="1"/>
  <c r="M32" i="35"/>
  <c r="I32" i="35"/>
  <c r="N30" i="35"/>
  <c r="O30" i="35" s="1"/>
  <c r="L31" i="36"/>
  <c r="D30" i="37"/>
  <c r="J31" i="40"/>
  <c r="N29" i="40"/>
  <c r="O29" i="40" s="1"/>
  <c r="M33" i="41"/>
  <c r="D33" i="41"/>
  <c r="L33" i="42"/>
  <c r="L33" i="44"/>
  <c r="M35" i="45"/>
  <c r="K35" i="46"/>
  <c r="H35" i="47"/>
  <c r="O36" i="48"/>
  <c r="P36" i="48" s="1"/>
  <c r="N33" i="42"/>
  <c r="O33" i="42" s="1"/>
  <c r="D35" i="47"/>
  <c r="N14" i="36"/>
  <c r="O14" i="36" s="1"/>
  <c r="F32" i="35"/>
  <c r="E33" i="39"/>
  <c r="J33" i="43"/>
  <c r="F35" i="45"/>
  <c r="G33" i="41"/>
  <c r="N5" i="42"/>
  <c r="O5" i="42" s="1"/>
  <c r="J33" i="42"/>
  <c r="E32" i="33"/>
  <c r="D33" i="38"/>
  <c r="F33" i="43"/>
  <c r="H33" i="44"/>
  <c r="N33" i="44" s="1"/>
  <c r="O33" i="44" s="1"/>
  <c r="D35" i="45"/>
  <c r="H35" i="46"/>
  <c r="J35" i="47"/>
  <c r="N17" i="37"/>
  <c r="O17" i="37" s="1"/>
  <c r="O5" i="47"/>
  <c r="P5" i="47" s="1"/>
  <c r="N13" i="40"/>
  <c r="O13" i="40" s="1"/>
  <c r="E35" i="46"/>
  <c r="D32" i="35"/>
  <c r="N5" i="36"/>
  <c r="O5" i="36" s="1"/>
  <c r="N30" i="37" l="1"/>
  <c r="O30" i="37" s="1"/>
  <c r="N35" i="46"/>
  <c r="O35" i="46" s="1"/>
  <c r="N33" i="39"/>
  <c r="O33" i="39" s="1"/>
  <c r="N31" i="40"/>
  <c r="O31" i="40" s="1"/>
  <c r="N35" i="45"/>
  <c r="O35" i="45" s="1"/>
  <c r="N33" i="43"/>
  <c r="O33" i="43" s="1"/>
  <c r="N33" i="38"/>
  <c r="O33" i="38" s="1"/>
  <c r="N32" i="33"/>
  <c r="O32" i="33" s="1"/>
  <c r="O35" i="47"/>
  <c r="P35" i="47" s="1"/>
  <c r="N32" i="35"/>
  <c r="O32" i="35" s="1"/>
</calcChain>
</file>

<file path=xl/sharedStrings.xml><?xml version="1.0" encoding="utf-8"?>
<sst xmlns="http://schemas.openxmlformats.org/spreadsheetml/2006/main" count="838" uniqueCount="97">
  <si>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</si>
  <si>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</si>
  <si>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</si>
  <si>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</si>
  <si>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</si>
  <si>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</si>
  <si>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</si>
  <si>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</si>
  <si>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</si>
  <si>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</si>
  <si>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</si>
  <si>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</si>
  <si>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</si>
  <si>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</si>
  <si>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</si>
  <si>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</si>
  <si>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</si>
  <si>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</si>
  <si>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</si>
  <si>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</si>
  <si>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</si>
  <si>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</si>
  <si>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</si>
  <si>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</si>
  <si>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</si>
  <si>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</si>
  <si>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</si>
  <si>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</si>
  <si>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</si>
  <si>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</si>
  <si>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</si>
  <si>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</si>
  <si>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</si>
  <si>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</si>
  <si>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</si>
  <si>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</si>
  <si>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</si>
  <si>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</si>
  <si>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Economic Environment</t>
  </si>
  <si>
    <t>Industry Development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</si>
  <si>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</si>
  <si>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</si>
  <si>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</si>
  <si>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</si>
  <si>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</si>
  <si>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</si>
  <si>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Oldsmar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</si>
  <si>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</si>
  <si>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</si>
  <si>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</si>
  <si>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</si>
  <si>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</si>
  <si>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</si>
  <si>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Water-Sewer Combination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</si>
  <si>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</si>
  <si>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</si>
  <si>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</si>
  <si>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</si>
  <si>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</si>
  <si>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</si>
  <si>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</si>
  <si>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</si>
  <si>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</si>
  <si>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</si>
  <si>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</si>
  <si>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</si>
  <si>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</si>
  <si>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</si>
  <si>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</si>
  <si>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</si>
  <si>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Cultural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</si>
  <si>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</si>
  <si>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</si>
  <si>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</si>
  <si>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</si>
  <si>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</si>
  <si>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</si>
  <si>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</si>
  <si>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</si>
  <si>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</si>
  <si>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</si>
  <si>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Conservation / Resource Management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</si>
  <si>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</si>
  <si>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</si>
  <si>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</si>
  <si>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</si>
  <si>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</si>
  <si>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</si>
  <si>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</si>
  <si>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Conservation and Resource Management</t>
  </si>
  <si>
    <t>Inter-fund Group Transfers Out</t>
  </si>
  <si>
    <t>2021 Municipal Population:</t>
  </si>
  <si>
    <t>Local Fiscal Year Ended September 30, 2022</t>
  </si>
  <si>
    <t>Lease Acquisitions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</si>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</sst>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45D1-DB35-46A5-A2AC-390FC76B8046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4157073</v>
      </c>
      <c r="E5" s="103">
        <f>SUM(E6:E13)</f>
        <v>0</v>
      </c>
      <c r="F5" s="103">
        <f>SUM(F6:F13)</f>
        <v>549659</v>
      </c>
      <c r="G5" s="103">
        <f>SUM(G6:G13)</f>
        <v>0</v>
      </c>
      <c r="H5" s="103">
        <f>SUM(H6:H13)</f>
        <v>0</v>
      </c>
      <c r="I5" s="103">
        <f>SUM(I6:I13)</f>
        <v>1192950</v>
      </c>
      <c r="J5" s="103">
        <f>SUM(J6:J13)</f>
        <v>0</v>
      </c>
      <c r="K5" s="103">
        <f>SUM(K6:K13)</f>
        <v>133012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6032694</v>
      </c>
      <c r="P5" s="105">
        <f>(O5/P$38)</f>
        <v>404.11937299035372</v>
      </c>
      <c r="Q5" s="106"/>
    </row>
    <row r="6" spans="1:134">
      <c r="A6" s="108"/>
      <c r="B6" s="109">
        <v>511</v>
      </c>
      <c r="C6" s="110" t="s">
        <v>19</v>
      </c>
      <c r="D6" s="111">
        <v>164024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164024</v>
      </c>
      <c r="P6" s="112">
        <f>(O6/P$38)</f>
        <v>10.987674169346196</v>
      </c>
      <c r="Q6" s="113"/>
    </row>
    <row r="7" spans="1:134">
      <c r="A7" s="108"/>
      <c r="B7" s="109">
        <v>512</v>
      </c>
      <c r="C7" s="110" t="s">
        <v>20</v>
      </c>
      <c r="D7" s="111">
        <v>1152851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1152851</v>
      </c>
      <c r="P7" s="112">
        <f>(O7/P$38)</f>
        <v>77.22742497320472</v>
      </c>
      <c r="Q7" s="113"/>
    </row>
    <row r="8" spans="1:134">
      <c r="A8" s="108"/>
      <c r="B8" s="109">
        <v>513</v>
      </c>
      <c r="C8" s="110" t="s">
        <v>21</v>
      </c>
      <c r="D8" s="111">
        <v>1100552</v>
      </c>
      <c r="E8" s="111">
        <v>0</v>
      </c>
      <c r="F8" s="111">
        <v>0</v>
      </c>
      <c r="G8" s="111">
        <v>0</v>
      </c>
      <c r="H8" s="111">
        <v>0</v>
      </c>
      <c r="I8" s="111">
        <v>1130550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2231102</v>
      </c>
      <c r="P8" s="112">
        <f>(O8/P$38)</f>
        <v>149.45752947481245</v>
      </c>
      <c r="Q8" s="113"/>
    </row>
    <row r="9" spans="1:134">
      <c r="A9" s="108"/>
      <c r="B9" s="109">
        <v>514</v>
      </c>
      <c r="C9" s="110" t="s">
        <v>22</v>
      </c>
      <c r="D9" s="111">
        <v>263219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263219</v>
      </c>
      <c r="P9" s="112">
        <f>(O9/P$38)</f>
        <v>17.63256966773848</v>
      </c>
      <c r="Q9" s="113"/>
    </row>
    <row r="10" spans="1:134">
      <c r="A10" s="108"/>
      <c r="B10" s="109">
        <v>515</v>
      </c>
      <c r="C10" s="110" t="s">
        <v>23</v>
      </c>
      <c r="D10" s="111">
        <v>716426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716426</v>
      </c>
      <c r="P10" s="112">
        <f>(O10/P$38)</f>
        <v>47.992095391211144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549659</v>
      </c>
      <c r="G11" s="111">
        <v>0</v>
      </c>
      <c r="H11" s="111">
        <v>0</v>
      </c>
      <c r="I11" s="111">
        <v>62400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612059</v>
      </c>
      <c r="P11" s="112">
        <f>(O11/P$38)</f>
        <v>41.000736870310824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133012</v>
      </c>
      <c r="L12" s="111">
        <v>0</v>
      </c>
      <c r="M12" s="111">
        <v>0</v>
      </c>
      <c r="N12" s="111">
        <v>0</v>
      </c>
      <c r="O12" s="111">
        <f t="shared" si="0"/>
        <v>133012</v>
      </c>
      <c r="P12" s="112">
        <f>(O12/P$38)</f>
        <v>8.910235798499464</v>
      </c>
      <c r="Q12" s="113"/>
    </row>
    <row r="13" spans="1:134">
      <c r="A13" s="108"/>
      <c r="B13" s="109">
        <v>519</v>
      </c>
      <c r="C13" s="110" t="s">
        <v>26</v>
      </c>
      <c r="D13" s="111">
        <v>760001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760001</v>
      </c>
      <c r="P13" s="112">
        <f>(O13/P$38)</f>
        <v>50.91110664523044</v>
      </c>
      <c r="Q13" s="113"/>
    </row>
    <row r="14" spans="1:134" ht="15.75">
      <c r="A14" s="114" t="s">
        <v>27</v>
      </c>
      <c r="B14" s="115"/>
      <c r="C14" s="116"/>
      <c r="D14" s="117">
        <f>SUM(D15:D17)</f>
        <v>5513425</v>
      </c>
      <c r="E14" s="117">
        <f>SUM(E15:E17)</f>
        <v>145693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5659118</v>
      </c>
      <c r="P14" s="119">
        <f>(O14/P$38)</f>
        <v>379.0941854233655</v>
      </c>
      <c r="Q14" s="120"/>
    </row>
    <row r="15" spans="1:134">
      <c r="A15" s="108"/>
      <c r="B15" s="109">
        <v>521</v>
      </c>
      <c r="C15" s="110" t="s">
        <v>28</v>
      </c>
      <c r="D15" s="111">
        <v>2011481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2011481</v>
      </c>
      <c r="P15" s="112">
        <f>(O15/P$38)</f>
        <v>134.74551178992496</v>
      </c>
      <c r="Q15" s="113"/>
    </row>
    <row r="16" spans="1:134">
      <c r="A16" s="108"/>
      <c r="B16" s="109">
        <v>522</v>
      </c>
      <c r="C16" s="110" t="s">
        <v>29</v>
      </c>
      <c r="D16" s="111">
        <v>2968559</v>
      </c>
      <c r="E16" s="111">
        <v>145693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3114252</v>
      </c>
      <c r="P16" s="112">
        <f>(O16/P$38)</f>
        <v>208.61816720257235</v>
      </c>
      <c r="Q16" s="113"/>
    </row>
    <row r="17" spans="1:17">
      <c r="A17" s="108"/>
      <c r="B17" s="109">
        <v>524</v>
      </c>
      <c r="C17" s="110" t="s">
        <v>30</v>
      </c>
      <c r="D17" s="111">
        <v>533385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533385</v>
      </c>
      <c r="P17" s="112">
        <f>(O17/P$38)</f>
        <v>35.730506430868168</v>
      </c>
      <c r="Q17" s="113"/>
    </row>
    <row r="18" spans="1:17" ht="15.75">
      <c r="A18" s="114" t="s">
        <v>31</v>
      </c>
      <c r="B18" s="115"/>
      <c r="C18" s="116"/>
      <c r="D18" s="117">
        <f>SUM(D19:D24)</f>
        <v>0</v>
      </c>
      <c r="E18" s="117">
        <f>SUM(E19:E24)</f>
        <v>0</v>
      </c>
      <c r="F18" s="117">
        <f>SUM(F19:F24)</f>
        <v>0</v>
      </c>
      <c r="G18" s="117">
        <f>SUM(G19:G24)</f>
        <v>0</v>
      </c>
      <c r="H18" s="117">
        <f>SUM(H19:H24)</f>
        <v>0</v>
      </c>
      <c r="I18" s="117">
        <f>SUM(I19:I24)</f>
        <v>11114483</v>
      </c>
      <c r="J18" s="117">
        <f>SUM(J19:J24)</f>
        <v>0</v>
      </c>
      <c r="K18" s="117">
        <f>SUM(K19:K24)</f>
        <v>0</v>
      </c>
      <c r="L18" s="117">
        <f>SUM(L19:L24)</f>
        <v>0</v>
      </c>
      <c r="M18" s="117">
        <f>SUM(M19:M24)</f>
        <v>0</v>
      </c>
      <c r="N18" s="117">
        <f>SUM(N19:N24)</f>
        <v>0</v>
      </c>
      <c r="O18" s="118">
        <f>SUM(D18:N18)</f>
        <v>11114483</v>
      </c>
      <c r="P18" s="119">
        <f>(O18/P$38)</f>
        <v>744.53932207931405</v>
      </c>
      <c r="Q18" s="120"/>
    </row>
    <row r="19" spans="1:17">
      <c r="A19" s="108"/>
      <c r="B19" s="109">
        <v>533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4179980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2" si="2">SUM(D19:N19)</f>
        <v>4179980</v>
      </c>
      <c r="P19" s="112">
        <f>(O19/P$38)</f>
        <v>280.0093783494105</v>
      </c>
      <c r="Q19" s="113"/>
    </row>
    <row r="20" spans="1:17">
      <c r="A20" s="108"/>
      <c r="B20" s="109">
        <v>534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2876804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2876804</v>
      </c>
      <c r="P20" s="112">
        <f>(O20/P$38)</f>
        <v>192.71195069667738</v>
      </c>
      <c r="Q20" s="113"/>
    </row>
    <row r="21" spans="1:17">
      <c r="A21" s="108"/>
      <c r="B21" s="109">
        <v>535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2254770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2254770</v>
      </c>
      <c r="P21" s="112">
        <f>(O21/P$38)</f>
        <v>151.04300643086816</v>
      </c>
      <c r="Q21" s="113"/>
    </row>
    <row r="22" spans="1:17">
      <c r="A22" s="108"/>
      <c r="B22" s="109">
        <v>536</v>
      </c>
      <c r="C22" s="110" t="s">
        <v>53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526534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526534</v>
      </c>
      <c r="P22" s="112">
        <f>(O22/P$38)</f>
        <v>35.27157020364416</v>
      </c>
      <c r="Q22" s="113"/>
    </row>
    <row r="23" spans="1:17">
      <c r="A23" s="108"/>
      <c r="B23" s="109">
        <v>537</v>
      </c>
      <c r="C23" s="110" t="s">
        <v>89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389049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389049</v>
      </c>
      <c r="P23" s="112">
        <f>(O23/P$38)</f>
        <v>26.0616961414791</v>
      </c>
      <c r="Q23" s="113"/>
    </row>
    <row r="24" spans="1:17">
      <c r="A24" s="108"/>
      <c r="B24" s="109">
        <v>538</v>
      </c>
      <c r="C24" s="110" t="s">
        <v>35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887346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887346</v>
      </c>
      <c r="P24" s="112">
        <f>(O24/P$38)</f>
        <v>59.441720257234728</v>
      </c>
      <c r="Q24" s="113"/>
    </row>
    <row r="25" spans="1:17" ht="15.75">
      <c r="A25" s="114" t="s">
        <v>36</v>
      </c>
      <c r="B25" s="115"/>
      <c r="C25" s="116"/>
      <c r="D25" s="117">
        <f>SUM(D26:D26)</f>
        <v>1321721</v>
      </c>
      <c r="E25" s="117">
        <f>SUM(E26:E26)</f>
        <v>0</v>
      </c>
      <c r="F25" s="117">
        <f>SUM(F26:F26)</f>
        <v>0</v>
      </c>
      <c r="G25" s="117">
        <f>SUM(G26:G26)</f>
        <v>3321773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4643494</v>
      </c>
      <c r="P25" s="119">
        <f>(O25/P$38)</f>
        <v>311.05935155412647</v>
      </c>
      <c r="Q25" s="120"/>
    </row>
    <row r="26" spans="1:17">
      <c r="A26" s="108"/>
      <c r="B26" s="109">
        <v>541</v>
      </c>
      <c r="C26" s="110" t="s">
        <v>37</v>
      </c>
      <c r="D26" s="111">
        <v>1321721</v>
      </c>
      <c r="E26" s="111">
        <v>0</v>
      </c>
      <c r="F26" s="111">
        <v>0</v>
      </c>
      <c r="G26" s="111">
        <v>3321773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4643494</v>
      </c>
      <c r="P26" s="112">
        <f>(O26/P$38)</f>
        <v>311.05935155412647</v>
      </c>
      <c r="Q26" s="113"/>
    </row>
    <row r="27" spans="1:17" ht="15.75">
      <c r="A27" s="114" t="s">
        <v>38</v>
      </c>
      <c r="B27" s="115"/>
      <c r="C27" s="116"/>
      <c r="D27" s="117">
        <f>SUM(D28:D28)</f>
        <v>0</v>
      </c>
      <c r="E27" s="117">
        <f>SUM(E28:E28)</f>
        <v>961551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961551</v>
      </c>
      <c r="P27" s="119">
        <f>(O27/P$38)</f>
        <v>64.412580385852095</v>
      </c>
      <c r="Q27" s="120"/>
    </row>
    <row r="28" spans="1:17">
      <c r="A28" s="121"/>
      <c r="B28" s="122">
        <v>552</v>
      </c>
      <c r="C28" s="123" t="s">
        <v>39</v>
      </c>
      <c r="D28" s="111">
        <v>0</v>
      </c>
      <c r="E28" s="111">
        <v>961551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961551</v>
      </c>
      <c r="P28" s="112">
        <f>(O28/P$38)</f>
        <v>64.412580385852095</v>
      </c>
      <c r="Q28" s="113"/>
    </row>
    <row r="29" spans="1:17" ht="15.75">
      <c r="A29" s="114" t="s">
        <v>40</v>
      </c>
      <c r="B29" s="115"/>
      <c r="C29" s="116"/>
      <c r="D29" s="117">
        <f>SUM(D30:D32)</f>
        <v>4721569</v>
      </c>
      <c r="E29" s="117">
        <f>SUM(E30:E32)</f>
        <v>0</v>
      </c>
      <c r="F29" s="117">
        <f>SUM(F30:F32)</f>
        <v>0</v>
      </c>
      <c r="G29" s="117">
        <f>SUM(G30:G32)</f>
        <v>174400</v>
      </c>
      <c r="H29" s="117">
        <f>SUM(H30:H32)</f>
        <v>0</v>
      </c>
      <c r="I29" s="117">
        <f>SUM(I30:I32)</f>
        <v>0</v>
      </c>
      <c r="J29" s="117">
        <f>SUM(J30:J32)</f>
        <v>0</v>
      </c>
      <c r="K29" s="117">
        <f>SUM(K30:K32)</f>
        <v>0</v>
      </c>
      <c r="L29" s="117">
        <f>SUM(L30:L32)</f>
        <v>0</v>
      </c>
      <c r="M29" s="117">
        <f>SUM(M30:M32)</f>
        <v>0</v>
      </c>
      <c r="N29" s="117">
        <f>SUM(N30:N32)</f>
        <v>0</v>
      </c>
      <c r="O29" s="117">
        <f>SUM(D29:N29)</f>
        <v>4895969</v>
      </c>
      <c r="P29" s="119">
        <f>(O29/P$38)</f>
        <v>327.97219989281888</v>
      </c>
      <c r="Q29" s="113"/>
    </row>
    <row r="30" spans="1:17">
      <c r="A30" s="108"/>
      <c r="B30" s="109">
        <v>571</v>
      </c>
      <c r="C30" s="110" t="s">
        <v>41</v>
      </c>
      <c r="D30" s="111">
        <v>1112974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1112974</v>
      </c>
      <c r="P30" s="112">
        <f>(O30/P$38)</f>
        <v>74.556136120042879</v>
      </c>
      <c r="Q30" s="113"/>
    </row>
    <row r="31" spans="1:17">
      <c r="A31" s="108"/>
      <c r="B31" s="109">
        <v>572</v>
      </c>
      <c r="C31" s="110" t="s">
        <v>42</v>
      </c>
      <c r="D31" s="111">
        <v>3267747</v>
      </c>
      <c r="E31" s="111">
        <v>0</v>
      </c>
      <c r="F31" s="111">
        <v>0</v>
      </c>
      <c r="G31" s="111">
        <v>174400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3442147</v>
      </c>
      <c r="P31" s="112">
        <f>(O31/P$38)</f>
        <v>230.58326634512326</v>
      </c>
      <c r="Q31" s="113"/>
    </row>
    <row r="32" spans="1:17">
      <c r="A32" s="108"/>
      <c r="B32" s="109">
        <v>573</v>
      </c>
      <c r="C32" s="110" t="s">
        <v>70</v>
      </c>
      <c r="D32" s="111">
        <v>340848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340848</v>
      </c>
      <c r="P32" s="112">
        <f>(O32/P$38)</f>
        <v>22.832797427652732</v>
      </c>
      <c r="Q32" s="113"/>
    </row>
    <row r="33" spans="1:120" ht="15.75">
      <c r="A33" s="114" t="s">
        <v>44</v>
      </c>
      <c r="B33" s="115"/>
      <c r="C33" s="116"/>
      <c r="D33" s="117">
        <f>SUM(D34:D35)</f>
        <v>579465</v>
      </c>
      <c r="E33" s="117">
        <f>SUM(E34:E35)</f>
        <v>0</v>
      </c>
      <c r="F33" s="117">
        <f>SUM(F34:F35)</f>
        <v>0</v>
      </c>
      <c r="G33" s="117">
        <f>SUM(G34:G35)</f>
        <v>0</v>
      </c>
      <c r="H33" s="117">
        <f>SUM(H34:H35)</f>
        <v>0</v>
      </c>
      <c r="I33" s="117">
        <f>SUM(I34:I35)</f>
        <v>821</v>
      </c>
      <c r="J33" s="117">
        <f>SUM(J34:J35)</f>
        <v>0</v>
      </c>
      <c r="K33" s="117">
        <f>SUM(K34:K35)</f>
        <v>0</v>
      </c>
      <c r="L33" s="117">
        <f>SUM(L34:L35)</f>
        <v>0</v>
      </c>
      <c r="M33" s="117">
        <f>SUM(M34:M35)</f>
        <v>0</v>
      </c>
      <c r="N33" s="117">
        <f>SUM(N34:N35)</f>
        <v>0</v>
      </c>
      <c r="O33" s="117">
        <f>SUM(D33:N33)</f>
        <v>580286</v>
      </c>
      <c r="P33" s="119">
        <f>(O33/P$38)</f>
        <v>38.872320471597</v>
      </c>
      <c r="Q33" s="113"/>
    </row>
    <row r="34" spans="1:120">
      <c r="A34" s="108"/>
      <c r="B34" s="109">
        <v>581</v>
      </c>
      <c r="C34" s="110" t="s">
        <v>90</v>
      </c>
      <c r="D34" s="111">
        <v>563947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563947</v>
      </c>
      <c r="P34" s="112">
        <f>(O34/P$38)</f>
        <v>37.777800107181136</v>
      </c>
      <c r="Q34" s="113"/>
    </row>
    <row r="35" spans="1:120" ht="15.75" thickBot="1">
      <c r="A35" s="108"/>
      <c r="B35" s="109">
        <v>584</v>
      </c>
      <c r="C35" s="110" t="s">
        <v>93</v>
      </c>
      <c r="D35" s="111">
        <v>15518</v>
      </c>
      <c r="E35" s="111">
        <v>0</v>
      </c>
      <c r="F35" s="111">
        <v>0</v>
      </c>
      <c r="G35" s="111">
        <v>0</v>
      </c>
      <c r="H35" s="111">
        <v>0</v>
      </c>
      <c r="I35" s="111">
        <v>821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ref="O35" si="3">SUM(D35:N35)</f>
        <v>16339</v>
      </c>
      <c r="P35" s="112">
        <f>(O35/P$38)</f>
        <v>1.0945203644158628</v>
      </c>
      <c r="Q35" s="113"/>
    </row>
    <row r="36" spans="1:120" ht="16.5" thickBot="1">
      <c r="A36" s="124" t="s">
        <v>10</v>
      </c>
      <c r="B36" s="125"/>
      <c r="C36" s="126"/>
      <c r="D36" s="127">
        <f>SUM(D5,D14,D18,D25,D27,D29,D33)</f>
        <v>16293253</v>
      </c>
      <c r="E36" s="127">
        <f t="shared" ref="E36:N36" si="4">SUM(E5,E14,E18,E25,E27,E29,E33)</f>
        <v>1107244</v>
      </c>
      <c r="F36" s="127">
        <f t="shared" si="4"/>
        <v>549659</v>
      </c>
      <c r="G36" s="127">
        <f t="shared" si="4"/>
        <v>3496173</v>
      </c>
      <c r="H36" s="127">
        <f t="shared" si="4"/>
        <v>0</v>
      </c>
      <c r="I36" s="127">
        <f t="shared" si="4"/>
        <v>12308254</v>
      </c>
      <c r="J36" s="127">
        <f t="shared" si="4"/>
        <v>0</v>
      </c>
      <c r="K36" s="127">
        <f t="shared" si="4"/>
        <v>133012</v>
      </c>
      <c r="L36" s="127">
        <f t="shared" si="4"/>
        <v>0</v>
      </c>
      <c r="M36" s="127">
        <f t="shared" si="4"/>
        <v>0</v>
      </c>
      <c r="N36" s="127">
        <f t="shared" si="4"/>
        <v>0</v>
      </c>
      <c r="O36" s="127">
        <f>SUM(D36:N36)</f>
        <v>33887595</v>
      </c>
      <c r="P36" s="128">
        <f>(O36/P$38)</f>
        <v>2270.0693327974277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96</v>
      </c>
      <c r="N38" s="139"/>
      <c r="O38" s="139"/>
      <c r="P38" s="137">
        <v>14928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3746192</v>
      </c>
      <c r="E5" s="59">
        <f t="shared" si="0"/>
        <v>0</v>
      </c>
      <c r="F5" s="59">
        <f t="shared" si="0"/>
        <v>167335</v>
      </c>
      <c r="G5" s="59">
        <f t="shared" si="0"/>
        <v>0</v>
      </c>
      <c r="H5" s="59">
        <f t="shared" si="0"/>
        <v>0</v>
      </c>
      <c r="I5" s="59">
        <f t="shared" si="0"/>
        <v>1157210</v>
      </c>
      <c r="J5" s="59">
        <f t="shared" si="0"/>
        <v>0</v>
      </c>
      <c r="K5" s="59">
        <f t="shared" si="0"/>
        <v>75975</v>
      </c>
      <c r="L5" s="59">
        <f t="shared" si="0"/>
        <v>0</v>
      </c>
      <c r="M5" s="59">
        <f t="shared" si="0"/>
        <v>0</v>
      </c>
      <c r="N5" s="60">
        <f>SUM(D5:M5)</f>
        <v>5146712</v>
      </c>
      <c r="O5" s="61">
        <f t="shared" ref="O5:O33" si="1">(N5/O$35)</f>
        <v>371.36243596219066</v>
      </c>
      <c r="P5" s="62"/>
    </row>
    <row r="6" spans="1:133">
      <c r="A6" s="64"/>
      <c r="B6" s="65">
        <v>511</v>
      </c>
      <c r="C6" s="66" t="s">
        <v>19</v>
      </c>
      <c r="D6" s="67">
        <v>114487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114487</v>
      </c>
      <c r="O6" s="68">
        <f t="shared" si="1"/>
        <v>8.2608413305433288</v>
      </c>
      <c r="P6" s="69"/>
    </row>
    <row r="7" spans="1:133">
      <c r="A7" s="64"/>
      <c r="B7" s="65">
        <v>512</v>
      </c>
      <c r="C7" s="66" t="s">
        <v>20</v>
      </c>
      <c r="D7" s="67">
        <v>614866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614866</v>
      </c>
      <c r="O7" s="68">
        <f t="shared" si="1"/>
        <v>44.365827260264091</v>
      </c>
      <c r="P7" s="69"/>
    </row>
    <row r="8" spans="1:133">
      <c r="A8" s="64"/>
      <c r="B8" s="65">
        <v>513</v>
      </c>
      <c r="C8" s="66" t="s">
        <v>21</v>
      </c>
      <c r="D8" s="67">
        <v>928054</v>
      </c>
      <c r="E8" s="67">
        <v>0</v>
      </c>
      <c r="F8" s="67">
        <v>0</v>
      </c>
      <c r="G8" s="67">
        <v>0</v>
      </c>
      <c r="H8" s="67">
        <v>0</v>
      </c>
      <c r="I8" s="67">
        <v>700714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1628768</v>
      </c>
      <c r="O8" s="68">
        <f t="shared" si="1"/>
        <v>117.5242080958222</v>
      </c>
      <c r="P8" s="69"/>
    </row>
    <row r="9" spans="1:133">
      <c r="A9" s="64"/>
      <c r="B9" s="65">
        <v>514</v>
      </c>
      <c r="C9" s="66" t="s">
        <v>22</v>
      </c>
      <c r="D9" s="67">
        <v>171488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171488</v>
      </c>
      <c r="O9" s="68">
        <f t="shared" si="1"/>
        <v>12.373764340861534</v>
      </c>
      <c r="P9" s="69"/>
    </row>
    <row r="10" spans="1:133">
      <c r="A10" s="64"/>
      <c r="B10" s="65">
        <v>515</v>
      </c>
      <c r="C10" s="66" t="s">
        <v>23</v>
      </c>
      <c r="D10" s="67">
        <v>1265412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1265412</v>
      </c>
      <c r="O10" s="68">
        <f t="shared" si="1"/>
        <v>91.306154845226928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167335</v>
      </c>
      <c r="G11" s="67">
        <v>0</v>
      </c>
      <c r="H11" s="67">
        <v>0</v>
      </c>
      <c r="I11" s="67">
        <v>456496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623831</v>
      </c>
      <c r="O11" s="68">
        <f t="shared" si="1"/>
        <v>45.012699328955911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75975</v>
      </c>
      <c r="L12" s="67">
        <v>0</v>
      </c>
      <c r="M12" s="67">
        <v>0</v>
      </c>
      <c r="N12" s="67">
        <f t="shared" si="2"/>
        <v>75975</v>
      </c>
      <c r="O12" s="68">
        <f t="shared" si="1"/>
        <v>5.4819972580994296</v>
      </c>
      <c r="P12" s="69"/>
    </row>
    <row r="13" spans="1:133">
      <c r="A13" s="64"/>
      <c r="B13" s="65">
        <v>519</v>
      </c>
      <c r="C13" s="66" t="s">
        <v>60</v>
      </c>
      <c r="D13" s="67">
        <v>651885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651885</v>
      </c>
      <c r="O13" s="68">
        <f t="shared" si="1"/>
        <v>47.036943502417202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3831739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3" si="4">SUM(D14:M14)</f>
        <v>3831739</v>
      </c>
      <c r="O14" s="75">
        <f t="shared" si="1"/>
        <v>276.48019337614545</v>
      </c>
      <c r="P14" s="76"/>
    </row>
    <row r="15" spans="1:133">
      <c r="A15" s="64"/>
      <c r="B15" s="65">
        <v>521</v>
      </c>
      <c r="C15" s="66" t="s">
        <v>28</v>
      </c>
      <c r="D15" s="67">
        <v>1763404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1763404</v>
      </c>
      <c r="O15" s="68">
        <f t="shared" si="1"/>
        <v>127.23890612598312</v>
      </c>
      <c r="P15" s="69"/>
    </row>
    <row r="16" spans="1:133">
      <c r="A16" s="64"/>
      <c r="B16" s="65">
        <v>522</v>
      </c>
      <c r="C16" s="66" t="s">
        <v>29</v>
      </c>
      <c r="D16" s="67">
        <v>1903018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1903018</v>
      </c>
      <c r="O16" s="68">
        <f t="shared" si="1"/>
        <v>137.31279313081751</v>
      </c>
      <c r="P16" s="69"/>
    </row>
    <row r="17" spans="1:16">
      <c r="A17" s="64"/>
      <c r="B17" s="65">
        <v>524</v>
      </c>
      <c r="C17" s="66" t="s">
        <v>30</v>
      </c>
      <c r="D17" s="67">
        <v>165317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165317</v>
      </c>
      <c r="O17" s="68">
        <f t="shared" si="1"/>
        <v>11.92849411934483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SUM(D19:D23)</f>
        <v>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8425122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8425122</v>
      </c>
      <c r="O18" s="75">
        <f t="shared" si="1"/>
        <v>607.91702143011764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2973271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2973271</v>
      </c>
      <c r="O19" s="68">
        <f t="shared" si="1"/>
        <v>214.53719604589077</v>
      </c>
      <c r="P19" s="69"/>
    </row>
    <row r="20" spans="1:16">
      <c r="A20" s="64"/>
      <c r="B20" s="65">
        <v>534</v>
      </c>
      <c r="C20" s="66" t="s">
        <v>61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2381573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2381573</v>
      </c>
      <c r="O20" s="68">
        <f t="shared" si="1"/>
        <v>171.84306227000505</v>
      </c>
      <c r="P20" s="69"/>
    </row>
    <row r="21" spans="1:16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2014116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2014116</v>
      </c>
      <c r="O21" s="68">
        <f t="shared" si="1"/>
        <v>145.32910022368137</v>
      </c>
      <c r="P21" s="69"/>
    </row>
    <row r="22" spans="1:16">
      <c r="A22" s="64"/>
      <c r="B22" s="65">
        <v>536</v>
      </c>
      <c r="C22" s="66" t="s">
        <v>62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313240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313240</v>
      </c>
      <c r="O22" s="68">
        <f t="shared" si="1"/>
        <v>22.601919330399017</v>
      </c>
      <c r="P22" s="69"/>
    </row>
    <row r="23" spans="1:16">
      <c r="A23" s="64"/>
      <c r="B23" s="65">
        <v>538</v>
      </c>
      <c r="C23" s="66" t="s">
        <v>63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742922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742922</v>
      </c>
      <c r="O23" s="68">
        <f t="shared" si="1"/>
        <v>53.605743560141427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SUM(D25:D25)</f>
        <v>1126747</v>
      </c>
      <c r="E24" s="73">
        <f t="shared" si="6"/>
        <v>192268</v>
      </c>
      <c r="F24" s="73">
        <f t="shared" si="6"/>
        <v>0</v>
      </c>
      <c r="G24" s="73">
        <f t="shared" si="6"/>
        <v>340534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1659549</v>
      </c>
      <c r="O24" s="75">
        <f t="shared" si="1"/>
        <v>119.74521971282199</v>
      </c>
      <c r="P24" s="76"/>
    </row>
    <row r="25" spans="1:16">
      <c r="A25" s="64"/>
      <c r="B25" s="65">
        <v>541</v>
      </c>
      <c r="C25" s="66" t="s">
        <v>64</v>
      </c>
      <c r="D25" s="67">
        <v>1126747</v>
      </c>
      <c r="E25" s="67">
        <v>192268</v>
      </c>
      <c r="F25" s="67">
        <v>0</v>
      </c>
      <c r="G25" s="67">
        <v>340534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1659549</v>
      </c>
      <c r="O25" s="68">
        <f t="shared" si="1"/>
        <v>119.74521971282199</v>
      </c>
      <c r="P25" s="69"/>
    </row>
    <row r="26" spans="1:16" ht="15.75">
      <c r="A26" s="70" t="s">
        <v>38</v>
      </c>
      <c r="B26" s="71"/>
      <c r="C26" s="72"/>
      <c r="D26" s="73">
        <f t="shared" ref="D26:M26" si="7">SUM(D27:D27)</f>
        <v>0</v>
      </c>
      <c r="E26" s="73">
        <f t="shared" si="7"/>
        <v>325286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4"/>
        <v>325286</v>
      </c>
      <c r="O26" s="75">
        <f t="shared" si="1"/>
        <v>23.471101811097483</v>
      </c>
      <c r="P26" s="76"/>
    </row>
    <row r="27" spans="1:16">
      <c r="A27" s="64"/>
      <c r="B27" s="65">
        <v>552</v>
      </c>
      <c r="C27" s="66" t="s">
        <v>39</v>
      </c>
      <c r="D27" s="67">
        <v>0</v>
      </c>
      <c r="E27" s="67">
        <v>325286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325286</v>
      </c>
      <c r="O27" s="68">
        <f t="shared" si="1"/>
        <v>23.471101811097483</v>
      </c>
      <c r="P27" s="69"/>
    </row>
    <row r="28" spans="1:16" ht="15.75">
      <c r="A28" s="70" t="s">
        <v>40</v>
      </c>
      <c r="B28" s="71"/>
      <c r="C28" s="72"/>
      <c r="D28" s="73">
        <f t="shared" ref="D28:M28" si="8">SUM(D29:D30)</f>
        <v>4297347</v>
      </c>
      <c r="E28" s="73">
        <f t="shared" si="8"/>
        <v>337130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4"/>
        <v>4634477</v>
      </c>
      <c r="O28" s="75">
        <f t="shared" si="1"/>
        <v>334.40197705462157</v>
      </c>
      <c r="P28" s="69"/>
    </row>
    <row r="29" spans="1:16">
      <c r="A29" s="64"/>
      <c r="B29" s="65">
        <v>571</v>
      </c>
      <c r="C29" s="66" t="s">
        <v>41</v>
      </c>
      <c r="D29" s="67">
        <v>835215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835215</v>
      </c>
      <c r="O29" s="68">
        <f t="shared" si="1"/>
        <v>60.265170647232843</v>
      </c>
      <c r="P29" s="69"/>
    </row>
    <row r="30" spans="1:16">
      <c r="A30" s="64"/>
      <c r="B30" s="65">
        <v>572</v>
      </c>
      <c r="C30" s="66" t="s">
        <v>65</v>
      </c>
      <c r="D30" s="67">
        <v>3462132</v>
      </c>
      <c r="E30" s="67">
        <v>337130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3799262</v>
      </c>
      <c r="O30" s="68">
        <f t="shared" si="1"/>
        <v>274.13680640738869</v>
      </c>
      <c r="P30" s="69"/>
    </row>
    <row r="31" spans="1:16" ht="15.75">
      <c r="A31" s="70" t="s">
        <v>66</v>
      </c>
      <c r="B31" s="71"/>
      <c r="C31" s="72"/>
      <c r="D31" s="73">
        <f t="shared" ref="D31:M31" si="9">SUM(D32:D32)</f>
        <v>100000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4"/>
        <v>100000</v>
      </c>
      <c r="O31" s="75">
        <f t="shared" si="1"/>
        <v>7.2155278158597298</v>
      </c>
      <c r="P31" s="69"/>
    </row>
    <row r="32" spans="1:16" ht="15.75" thickBot="1">
      <c r="A32" s="64"/>
      <c r="B32" s="65">
        <v>581</v>
      </c>
      <c r="C32" s="66" t="s">
        <v>67</v>
      </c>
      <c r="D32" s="67">
        <v>100000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100000</v>
      </c>
      <c r="O32" s="68">
        <f t="shared" si="1"/>
        <v>7.2155278158597298</v>
      </c>
      <c r="P32" s="69"/>
    </row>
    <row r="33" spans="1:119" ht="16.5" thickBot="1">
      <c r="A33" s="77" t="s">
        <v>10</v>
      </c>
      <c r="B33" s="78"/>
      <c r="C33" s="79"/>
      <c r="D33" s="80">
        <f>SUM(D5,D14,D18,D24,D26,D28,D31)</f>
        <v>13102025</v>
      </c>
      <c r="E33" s="80">
        <f t="shared" ref="E33:M33" si="10">SUM(E5,E14,E18,E24,E26,E28,E31)</f>
        <v>854684</v>
      </c>
      <c r="F33" s="80">
        <f t="shared" si="10"/>
        <v>167335</v>
      </c>
      <c r="G33" s="80">
        <f t="shared" si="10"/>
        <v>340534</v>
      </c>
      <c r="H33" s="80">
        <f t="shared" si="10"/>
        <v>0</v>
      </c>
      <c r="I33" s="80">
        <f t="shared" si="10"/>
        <v>9582332</v>
      </c>
      <c r="J33" s="80">
        <f t="shared" si="10"/>
        <v>0</v>
      </c>
      <c r="K33" s="80">
        <f t="shared" si="10"/>
        <v>75975</v>
      </c>
      <c r="L33" s="80">
        <f t="shared" si="10"/>
        <v>0</v>
      </c>
      <c r="M33" s="80">
        <f t="shared" si="10"/>
        <v>0</v>
      </c>
      <c r="N33" s="80">
        <f t="shared" si="4"/>
        <v>24122885</v>
      </c>
      <c r="O33" s="81">
        <f t="shared" si="1"/>
        <v>1740.5934771628545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68</v>
      </c>
      <c r="M35" s="177"/>
      <c r="N35" s="177"/>
      <c r="O35" s="91">
        <v>13859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49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3119265</v>
      </c>
      <c r="E5" s="26">
        <f t="shared" si="0"/>
        <v>0</v>
      </c>
      <c r="F5" s="26">
        <f t="shared" si="0"/>
        <v>1713398</v>
      </c>
      <c r="G5" s="26">
        <f t="shared" si="0"/>
        <v>0</v>
      </c>
      <c r="H5" s="26">
        <f t="shared" si="0"/>
        <v>0</v>
      </c>
      <c r="I5" s="26">
        <f t="shared" si="0"/>
        <v>1149464</v>
      </c>
      <c r="J5" s="26">
        <f t="shared" si="0"/>
        <v>0</v>
      </c>
      <c r="K5" s="26">
        <f t="shared" si="0"/>
        <v>79399</v>
      </c>
      <c r="L5" s="26">
        <f t="shared" si="0"/>
        <v>0</v>
      </c>
      <c r="M5" s="26">
        <f t="shared" si="0"/>
        <v>0</v>
      </c>
      <c r="N5" s="27">
        <f>SUM(D5:M5)</f>
        <v>6061526</v>
      </c>
      <c r="O5" s="32">
        <f t="shared" ref="O5:O33" si="1">(N5/O$35)</f>
        <v>441.64123861566486</v>
      </c>
      <c r="P5" s="6"/>
    </row>
    <row r="6" spans="1:133">
      <c r="A6" s="12"/>
      <c r="B6" s="44">
        <v>511</v>
      </c>
      <c r="C6" s="20" t="s">
        <v>19</v>
      </c>
      <c r="D6" s="46">
        <v>117364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117364</v>
      </c>
      <c r="O6" s="47">
        <f t="shared" si="1"/>
        <v>8.551111111111112</v>
      </c>
      <c r="P6" s="9"/>
    </row>
    <row r="7" spans="1:133">
      <c r="A7" s="12"/>
      <c r="B7" s="44">
        <v>512</v>
      </c>
      <c r="C7" s="20" t="s">
        <v>20</v>
      </c>
      <c r="D7" s="46">
        <v>653428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653428</v>
      </c>
      <c r="O7" s="47">
        <f t="shared" si="1"/>
        <v>47.608597449908928</v>
      </c>
      <c r="P7" s="9"/>
    </row>
    <row r="8" spans="1:133">
      <c r="A8" s="12"/>
      <c r="B8" s="44">
        <v>513</v>
      </c>
      <c r="C8" s="20" t="s">
        <v>21</v>
      </c>
      <c r="D8" s="46">
        <v>892368</v>
      </c>
      <c r="E8" s="46">
        <v>0</v>
      </c>
      <c r="F8" s="46">
        <v>0</v>
      </c>
      <c r="G8" s="46">
        <v>0</v>
      </c>
      <c r="H8" s="46">
        <v>0</v>
      </c>
      <c r="I8" s="46">
        <v>654540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1546908</v>
      </c>
      <c r="O8" s="47">
        <f t="shared" si="1"/>
        <v>112.70732240437158</v>
      </c>
      <c r="P8" s="9"/>
    </row>
    <row r="9" spans="1:133">
      <c r="A9" s="12"/>
      <c r="B9" s="44">
        <v>514</v>
      </c>
      <c r="C9" s="20" t="s">
        <v>22</v>
      </c>
      <c r="D9" s="46">
        <v>114915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114915</v>
      </c>
      <c r="O9" s="47">
        <f t="shared" si="1"/>
        <v>8.3726775956284154</v>
      </c>
      <c r="P9" s="9"/>
    </row>
    <row r="10" spans="1:133">
      <c r="A10" s="12"/>
      <c r="B10" s="44">
        <v>515</v>
      </c>
      <c r="C10" s="20" t="s">
        <v>23</v>
      </c>
      <c r="D10" s="46">
        <v>674722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674722</v>
      </c>
      <c r="O10" s="47">
        <f t="shared" si="1"/>
        <v>49.160072859744993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1713398</v>
      </c>
      <c r="G11" s="46">
        <v>0</v>
      </c>
      <c r="H11" s="46">
        <v>0</v>
      </c>
      <c r="I11" s="46">
        <v>494924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2208322</v>
      </c>
      <c r="O11" s="47">
        <f t="shared" si="1"/>
        <v>160.89777777777778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79399</v>
      </c>
      <c r="L12" s="46">
        <v>0</v>
      </c>
      <c r="M12" s="46">
        <v>0</v>
      </c>
      <c r="N12" s="46">
        <f t="shared" si="2"/>
        <v>79399</v>
      </c>
      <c r="O12" s="47">
        <f t="shared" si="1"/>
        <v>5.7849908925318765</v>
      </c>
      <c r="P12" s="9"/>
    </row>
    <row r="13" spans="1:133">
      <c r="A13" s="12"/>
      <c r="B13" s="44">
        <v>519</v>
      </c>
      <c r="C13" s="20" t="s">
        <v>26</v>
      </c>
      <c r="D13" s="46">
        <v>666468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666468</v>
      </c>
      <c r="O13" s="47">
        <f t="shared" si="1"/>
        <v>48.558688524590167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4034134</v>
      </c>
      <c r="E14" s="31">
        <f t="shared" si="3"/>
        <v>437250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4471384</v>
      </c>
      <c r="O14" s="43">
        <f t="shared" si="1"/>
        <v>325.78389799635704</v>
      </c>
      <c r="P14" s="10"/>
    </row>
    <row r="15" spans="1:133">
      <c r="A15" s="12"/>
      <c r="B15" s="44">
        <v>521</v>
      </c>
      <c r="C15" s="20" t="s">
        <v>28</v>
      </c>
      <c r="D15" s="46">
        <v>1762965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1762965</v>
      </c>
      <c r="O15" s="47">
        <f t="shared" si="1"/>
        <v>128.44918032786885</v>
      </c>
      <c r="P15" s="9"/>
    </row>
    <row r="16" spans="1:133">
      <c r="A16" s="12"/>
      <c r="B16" s="44">
        <v>522</v>
      </c>
      <c r="C16" s="20" t="s">
        <v>29</v>
      </c>
      <c r="D16" s="46">
        <v>2114103</v>
      </c>
      <c r="E16" s="46">
        <v>437250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2551353</v>
      </c>
      <c r="O16" s="47">
        <f t="shared" si="1"/>
        <v>185.89092896174864</v>
      </c>
      <c r="P16" s="9"/>
    </row>
    <row r="17" spans="1:16">
      <c r="A17" s="12"/>
      <c r="B17" s="44">
        <v>524</v>
      </c>
      <c r="C17" s="20" t="s">
        <v>30</v>
      </c>
      <c r="D17" s="46">
        <v>157066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157066</v>
      </c>
      <c r="O17" s="47">
        <f t="shared" si="1"/>
        <v>11.443788706739527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8485453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8485453</v>
      </c>
      <c r="O18" s="43">
        <f t="shared" si="1"/>
        <v>618.24794171220401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1867900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1867900</v>
      </c>
      <c r="O19" s="47">
        <f t="shared" si="1"/>
        <v>136.09471766848816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2297004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2297004</v>
      </c>
      <c r="O20" s="47">
        <f t="shared" si="1"/>
        <v>167.35912568306011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2123254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2123254</v>
      </c>
      <c r="O21" s="47">
        <f t="shared" si="1"/>
        <v>154.69974499089253</v>
      </c>
      <c r="P21" s="9"/>
    </row>
    <row r="22" spans="1:16">
      <c r="A22" s="12"/>
      <c r="B22" s="44">
        <v>536</v>
      </c>
      <c r="C22" s="20" t="s">
        <v>53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1522339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1522339</v>
      </c>
      <c r="O22" s="47">
        <f t="shared" si="1"/>
        <v>110.91723132969035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674956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674956</v>
      </c>
      <c r="O23" s="47">
        <f t="shared" si="1"/>
        <v>49.177122040072859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1007028</v>
      </c>
      <c r="E24" s="31">
        <f t="shared" si="6"/>
        <v>156636</v>
      </c>
      <c r="F24" s="31">
        <f t="shared" si="6"/>
        <v>0</v>
      </c>
      <c r="G24" s="31">
        <f t="shared" si="6"/>
        <v>203046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1366710</v>
      </c>
      <c r="O24" s="43">
        <f t="shared" si="1"/>
        <v>99.578142076502729</v>
      </c>
      <c r="P24" s="10"/>
    </row>
    <row r="25" spans="1:16">
      <c r="A25" s="12"/>
      <c r="B25" s="44">
        <v>541</v>
      </c>
      <c r="C25" s="20" t="s">
        <v>37</v>
      </c>
      <c r="D25" s="46">
        <v>1007028</v>
      </c>
      <c r="E25" s="46">
        <v>156636</v>
      </c>
      <c r="F25" s="46">
        <v>0</v>
      </c>
      <c r="G25" s="46">
        <v>203046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1366710</v>
      </c>
      <c r="O25" s="47">
        <f t="shared" si="1"/>
        <v>99.578142076502729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1577996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1577996</v>
      </c>
      <c r="O26" s="43">
        <f t="shared" si="1"/>
        <v>114.97238615664845</v>
      </c>
      <c r="P26" s="10"/>
    </row>
    <row r="27" spans="1:16">
      <c r="A27" s="13"/>
      <c r="B27" s="45">
        <v>552</v>
      </c>
      <c r="C27" s="21" t="s">
        <v>39</v>
      </c>
      <c r="D27" s="46">
        <v>0</v>
      </c>
      <c r="E27" s="46">
        <v>1577996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1577996</v>
      </c>
      <c r="O27" s="47">
        <f t="shared" si="1"/>
        <v>114.97238615664845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4246335</v>
      </c>
      <c r="E28" s="31">
        <f t="shared" si="8"/>
        <v>121855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4368190</v>
      </c>
      <c r="O28" s="43">
        <f t="shared" si="1"/>
        <v>318.26520947176687</v>
      </c>
      <c r="P28" s="9"/>
    </row>
    <row r="29" spans="1:16">
      <c r="A29" s="12"/>
      <c r="B29" s="44">
        <v>571</v>
      </c>
      <c r="C29" s="20" t="s">
        <v>41</v>
      </c>
      <c r="D29" s="46">
        <v>832368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832368</v>
      </c>
      <c r="O29" s="47">
        <f t="shared" si="1"/>
        <v>60.646120218579235</v>
      </c>
      <c r="P29" s="9"/>
    </row>
    <row r="30" spans="1:16">
      <c r="A30" s="12"/>
      <c r="B30" s="44">
        <v>572</v>
      </c>
      <c r="C30" s="20" t="s">
        <v>42</v>
      </c>
      <c r="D30" s="46">
        <v>3413967</v>
      </c>
      <c r="E30" s="46">
        <v>121855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3535822</v>
      </c>
      <c r="O30" s="47">
        <f t="shared" si="1"/>
        <v>257.61908925318761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450000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450000</v>
      </c>
      <c r="O31" s="43">
        <f t="shared" si="1"/>
        <v>32.786885245901637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450000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450000</v>
      </c>
      <c r="O32" s="47">
        <f t="shared" si="1"/>
        <v>32.786885245901637</v>
      </c>
      <c r="P32" s="9"/>
    </row>
    <row r="33" spans="1:119" ht="16.5" thickBot="1">
      <c r="A33" s="14" t="s">
        <v>10</v>
      </c>
      <c r="B33" s="23"/>
      <c r="C33" s="22"/>
      <c r="D33" s="15">
        <f>SUM(D5,D14,D18,D24,D26,D28,D31)</f>
        <v>12856762</v>
      </c>
      <c r="E33" s="15">
        <f t="shared" ref="E33:M33" si="10">SUM(E5,E14,E18,E24,E26,E28,E31)</f>
        <v>2293737</v>
      </c>
      <c r="F33" s="15">
        <f t="shared" si="10"/>
        <v>1713398</v>
      </c>
      <c r="G33" s="15">
        <f t="shared" si="10"/>
        <v>203046</v>
      </c>
      <c r="H33" s="15">
        <f t="shared" si="10"/>
        <v>0</v>
      </c>
      <c r="I33" s="15">
        <f t="shared" si="10"/>
        <v>9634917</v>
      </c>
      <c r="J33" s="15">
        <f t="shared" si="10"/>
        <v>0</v>
      </c>
      <c r="K33" s="15">
        <f t="shared" si="10"/>
        <v>79399</v>
      </c>
      <c r="L33" s="15">
        <f t="shared" si="10"/>
        <v>0</v>
      </c>
      <c r="M33" s="15">
        <f t="shared" si="10"/>
        <v>0</v>
      </c>
      <c r="N33" s="15">
        <f t="shared" si="4"/>
        <v>26781259</v>
      </c>
      <c r="O33" s="37">
        <f t="shared" si="1"/>
        <v>1951.2757012750455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58</v>
      </c>
      <c r="M35" s="163"/>
      <c r="N35" s="163"/>
      <c r="O35" s="41">
        <v>13725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3076618</v>
      </c>
      <c r="E5" s="26">
        <f t="shared" si="0"/>
        <v>0</v>
      </c>
      <c r="F5" s="26">
        <f t="shared" si="0"/>
        <v>196645</v>
      </c>
      <c r="G5" s="26">
        <f t="shared" si="0"/>
        <v>0</v>
      </c>
      <c r="H5" s="26">
        <f t="shared" si="0"/>
        <v>0</v>
      </c>
      <c r="I5" s="26">
        <f t="shared" si="0"/>
        <v>958554</v>
      </c>
      <c r="J5" s="26">
        <f t="shared" si="0"/>
        <v>0</v>
      </c>
      <c r="K5" s="26">
        <f t="shared" si="0"/>
        <v>35509</v>
      </c>
      <c r="L5" s="26">
        <f t="shared" si="0"/>
        <v>0</v>
      </c>
      <c r="M5" s="26">
        <f t="shared" si="0"/>
        <v>0</v>
      </c>
      <c r="N5" s="27">
        <f>SUM(D5:M5)</f>
        <v>4267326</v>
      </c>
      <c r="O5" s="32">
        <f t="shared" ref="O5:O31" si="1">(N5/O$33)</f>
        <v>314.16667893690641</v>
      </c>
      <c r="P5" s="6"/>
    </row>
    <row r="6" spans="1:133">
      <c r="A6" s="12"/>
      <c r="B6" s="44">
        <v>511</v>
      </c>
      <c r="C6" s="20" t="s">
        <v>19</v>
      </c>
      <c r="D6" s="46">
        <v>115615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115615</v>
      </c>
      <c r="O6" s="47">
        <f t="shared" si="1"/>
        <v>8.5117426194507839</v>
      </c>
      <c r="P6" s="9"/>
    </row>
    <row r="7" spans="1:133">
      <c r="A7" s="12"/>
      <c r="B7" s="44">
        <v>512</v>
      </c>
      <c r="C7" s="20" t="s">
        <v>20</v>
      </c>
      <c r="D7" s="46">
        <v>625216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625216</v>
      </c>
      <c r="O7" s="47">
        <f t="shared" si="1"/>
        <v>46.029301332548037</v>
      </c>
      <c r="P7" s="9"/>
    </row>
    <row r="8" spans="1:133">
      <c r="A8" s="12"/>
      <c r="B8" s="44">
        <v>513</v>
      </c>
      <c r="C8" s="20" t="s">
        <v>21</v>
      </c>
      <c r="D8" s="46">
        <v>885984</v>
      </c>
      <c r="E8" s="46">
        <v>0</v>
      </c>
      <c r="F8" s="46">
        <v>0</v>
      </c>
      <c r="G8" s="46">
        <v>0</v>
      </c>
      <c r="H8" s="46">
        <v>0</v>
      </c>
      <c r="I8" s="46">
        <v>632453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1518437</v>
      </c>
      <c r="O8" s="47">
        <f t="shared" si="1"/>
        <v>111.78951630714865</v>
      </c>
      <c r="P8" s="9"/>
    </row>
    <row r="9" spans="1:133">
      <c r="A9" s="12"/>
      <c r="B9" s="44">
        <v>514</v>
      </c>
      <c r="C9" s="20" t="s">
        <v>22</v>
      </c>
      <c r="D9" s="46">
        <v>109144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109144</v>
      </c>
      <c r="O9" s="47">
        <f t="shared" si="1"/>
        <v>8.0353382905101967</v>
      </c>
      <c r="P9" s="9"/>
    </row>
    <row r="10" spans="1:133">
      <c r="A10" s="12"/>
      <c r="B10" s="44">
        <v>515</v>
      </c>
      <c r="C10" s="20" t="s">
        <v>23</v>
      </c>
      <c r="D10" s="46">
        <v>693143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693143</v>
      </c>
      <c r="O10" s="47">
        <f t="shared" si="1"/>
        <v>51.030184789810789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196645</v>
      </c>
      <c r="G11" s="46">
        <v>0</v>
      </c>
      <c r="H11" s="46">
        <v>0</v>
      </c>
      <c r="I11" s="46">
        <v>326101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522746</v>
      </c>
      <c r="O11" s="47">
        <f t="shared" si="1"/>
        <v>38.485312523006698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35509</v>
      </c>
      <c r="L12" s="46">
        <v>0</v>
      </c>
      <c r="M12" s="46">
        <v>0</v>
      </c>
      <c r="N12" s="46">
        <f t="shared" si="2"/>
        <v>35509</v>
      </c>
      <c r="O12" s="47">
        <f t="shared" si="1"/>
        <v>2.614223661930354</v>
      </c>
      <c r="P12" s="9"/>
    </row>
    <row r="13" spans="1:133">
      <c r="A13" s="12"/>
      <c r="B13" s="44">
        <v>519</v>
      </c>
      <c r="C13" s="20" t="s">
        <v>26</v>
      </c>
      <c r="D13" s="46">
        <v>647516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647516</v>
      </c>
      <c r="O13" s="47">
        <f t="shared" si="1"/>
        <v>47.671059412500924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3860069</v>
      </c>
      <c r="E14" s="31">
        <f t="shared" si="3"/>
        <v>17982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3878051</v>
      </c>
      <c r="O14" s="43">
        <f t="shared" si="1"/>
        <v>285.50769344032983</v>
      </c>
      <c r="P14" s="10"/>
    </row>
    <row r="15" spans="1:133">
      <c r="A15" s="12"/>
      <c r="B15" s="44">
        <v>521</v>
      </c>
      <c r="C15" s="20" t="s">
        <v>28</v>
      </c>
      <c r="D15" s="46">
        <v>1560087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1560087</v>
      </c>
      <c r="O15" s="47">
        <f t="shared" si="1"/>
        <v>114.85584922329382</v>
      </c>
      <c r="P15" s="9"/>
    </row>
    <row r="16" spans="1:133">
      <c r="A16" s="12"/>
      <c r="B16" s="44">
        <v>522</v>
      </c>
      <c r="C16" s="20" t="s">
        <v>29</v>
      </c>
      <c r="D16" s="46">
        <v>2147378</v>
      </c>
      <c r="E16" s="46">
        <v>17982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2165360</v>
      </c>
      <c r="O16" s="47">
        <f t="shared" si="1"/>
        <v>159.41691820658176</v>
      </c>
      <c r="P16" s="9"/>
    </row>
    <row r="17" spans="1:119">
      <c r="A17" s="12"/>
      <c r="B17" s="44">
        <v>524</v>
      </c>
      <c r="C17" s="20" t="s">
        <v>30</v>
      </c>
      <c r="D17" s="46">
        <v>152604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152604</v>
      </c>
      <c r="O17" s="47">
        <f t="shared" si="1"/>
        <v>11.234926010454243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8249173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8249173</v>
      </c>
      <c r="O18" s="43">
        <f t="shared" si="1"/>
        <v>607.31598321431204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3162024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3162024</v>
      </c>
      <c r="O19" s="47">
        <f t="shared" si="1"/>
        <v>232.7927556504454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2304475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2304475</v>
      </c>
      <c r="O20" s="47">
        <f t="shared" si="1"/>
        <v>169.65876463226093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1829215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1829215</v>
      </c>
      <c r="O21" s="47">
        <f t="shared" si="1"/>
        <v>134.66943974085254</v>
      </c>
      <c r="P21" s="9"/>
    </row>
    <row r="22" spans="1:119">
      <c r="A22" s="12"/>
      <c r="B22" s="44">
        <v>536</v>
      </c>
      <c r="C22" s="20" t="s">
        <v>53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312964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312964</v>
      </c>
      <c r="O22" s="47">
        <f t="shared" si="1"/>
        <v>23.040859898402413</v>
      </c>
      <c r="P22" s="9"/>
    </row>
    <row r="23" spans="1:119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640495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640495</v>
      </c>
      <c r="O23" s="47">
        <f t="shared" si="1"/>
        <v>47.154163292350731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1026736</v>
      </c>
      <c r="E24" s="31">
        <f t="shared" si="6"/>
        <v>0</v>
      </c>
      <c r="F24" s="31">
        <f t="shared" si="6"/>
        <v>0</v>
      </c>
      <c r="G24" s="31">
        <f t="shared" si="6"/>
        <v>116763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1143499</v>
      </c>
      <c r="O24" s="43">
        <f t="shared" si="1"/>
        <v>84.186041375248479</v>
      </c>
      <c r="P24" s="10"/>
    </row>
    <row r="25" spans="1:119">
      <c r="A25" s="12"/>
      <c r="B25" s="44">
        <v>541</v>
      </c>
      <c r="C25" s="20" t="s">
        <v>37</v>
      </c>
      <c r="D25" s="46">
        <v>1026736</v>
      </c>
      <c r="E25" s="46">
        <v>0</v>
      </c>
      <c r="F25" s="46">
        <v>0</v>
      </c>
      <c r="G25" s="46">
        <v>116763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1143499</v>
      </c>
      <c r="O25" s="47">
        <f t="shared" si="1"/>
        <v>84.186041375248479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657861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657861</v>
      </c>
      <c r="O26" s="43">
        <f t="shared" si="1"/>
        <v>48.432673194434216</v>
      </c>
      <c r="P26" s="10"/>
    </row>
    <row r="27" spans="1:119">
      <c r="A27" s="13"/>
      <c r="B27" s="45">
        <v>552</v>
      </c>
      <c r="C27" s="21" t="s">
        <v>39</v>
      </c>
      <c r="D27" s="46">
        <v>0</v>
      </c>
      <c r="E27" s="46">
        <v>657861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657861</v>
      </c>
      <c r="O27" s="47">
        <f t="shared" si="1"/>
        <v>48.432673194434216</v>
      </c>
      <c r="P27" s="9"/>
    </row>
    <row r="28" spans="1:119" ht="15.75">
      <c r="A28" s="28" t="s">
        <v>40</v>
      </c>
      <c r="B28" s="29"/>
      <c r="C28" s="30"/>
      <c r="D28" s="31">
        <f t="shared" ref="D28:M28" si="8">SUM(D29:D30)</f>
        <v>2777206</v>
      </c>
      <c r="E28" s="31">
        <f t="shared" si="8"/>
        <v>246852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3024058</v>
      </c>
      <c r="O28" s="43">
        <f t="shared" si="1"/>
        <v>222.63550025767503</v>
      </c>
      <c r="P28" s="9"/>
    </row>
    <row r="29" spans="1:119">
      <c r="A29" s="12"/>
      <c r="B29" s="44">
        <v>571</v>
      </c>
      <c r="C29" s="20" t="s">
        <v>41</v>
      </c>
      <c r="D29" s="46">
        <v>803405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803405</v>
      </c>
      <c r="O29" s="47">
        <f t="shared" si="1"/>
        <v>59.147831848634326</v>
      </c>
      <c r="P29" s="9"/>
    </row>
    <row r="30" spans="1:119" ht="15.75" thickBot="1">
      <c r="A30" s="12"/>
      <c r="B30" s="44">
        <v>572</v>
      </c>
      <c r="C30" s="20" t="s">
        <v>42</v>
      </c>
      <c r="D30" s="46">
        <v>1973801</v>
      </c>
      <c r="E30" s="46">
        <v>246852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2220653</v>
      </c>
      <c r="O30" s="47">
        <f t="shared" si="1"/>
        <v>163.48766840904071</v>
      </c>
      <c r="P30" s="9"/>
    </row>
    <row r="31" spans="1:119" ht="16.5" thickBot="1">
      <c r="A31" s="14" t="s">
        <v>10</v>
      </c>
      <c r="B31" s="23"/>
      <c r="C31" s="22"/>
      <c r="D31" s="15">
        <f>SUM(D5,D14,D18,D24,D26,D28)</f>
        <v>10740629</v>
      </c>
      <c r="E31" s="15">
        <f t="shared" ref="E31:M31" si="9">SUM(E5,E14,E18,E24,E26,E28)</f>
        <v>922695</v>
      </c>
      <c r="F31" s="15">
        <f t="shared" si="9"/>
        <v>196645</v>
      </c>
      <c r="G31" s="15">
        <f t="shared" si="9"/>
        <v>116763</v>
      </c>
      <c r="H31" s="15">
        <f t="shared" si="9"/>
        <v>0</v>
      </c>
      <c r="I31" s="15">
        <f t="shared" si="9"/>
        <v>9207727</v>
      </c>
      <c r="J31" s="15">
        <f t="shared" si="9"/>
        <v>0</v>
      </c>
      <c r="K31" s="15">
        <f t="shared" si="9"/>
        <v>35509</v>
      </c>
      <c r="L31" s="15">
        <f t="shared" si="9"/>
        <v>0</v>
      </c>
      <c r="M31" s="15">
        <f t="shared" si="9"/>
        <v>0</v>
      </c>
      <c r="N31" s="15">
        <f t="shared" si="4"/>
        <v>21219968</v>
      </c>
      <c r="O31" s="37">
        <f t="shared" si="1"/>
        <v>1562.2445704189061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54</v>
      </c>
      <c r="M33" s="163"/>
      <c r="N33" s="163"/>
      <c r="O33" s="41">
        <v>13583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3498848</v>
      </c>
      <c r="E5" s="26">
        <f t="shared" si="0"/>
        <v>0</v>
      </c>
      <c r="F5" s="26">
        <f t="shared" si="0"/>
        <v>191550</v>
      </c>
      <c r="G5" s="26">
        <f t="shared" si="0"/>
        <v>1565439</v>
      </c>
      <c r="H5" s="26">
        <f t="shared" si="0"/>
        <v>0</v>
      </c>
      <c r="I5" s="26">
        <f t="shared" si="0"/>
        <v>1012255</v>
      </c>
      <c r="J5" s="26">
        <f t="shared" si="0"/>
        <v>0</v>
      </c>
      <c r="K5" s="26">
        <f t="shared" si="0"/>
        <v>30245</v>
      </c>
      <c r="L5" s="26">
        <f t="shared" si="0"/>
        <v>0</v>
      </c>
      <c r="M5" s="26">
        <f t="shared" si="0"/>
        <v>0</v>
      </c>
      <c r="N5" s="27">
        <f>SUM(D5:M5)</f>
        <v>6298337</v>
      </c>
      <c r="O5" s="32">
        <f t="shared" ref="O5:O32" si="1">(N5/O$34)</f>
        <v>463.21519452820473</v>
      </c>
      <c r="P5" s="6"/>
    </row>
    <row r="6" spans="1:133">
      <c r="A6" s="12"/>
      <c r="B6" s="44">
        <v>511</v>
      </c>
      <c r="C6" s="20" t="s">
        <v>19</v>
      </c>
      <c r="D6" s="46">
        <v>139249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139249</v>
      </c>
      <c r="O6" s="47">
        <f t="shared" si="1"/>
        <v>10.241156137383246</v>
      </c>
      <c r="P6" s="9"/>
    </row>
    <row r="7" spans="1:133">
      <c r="A7" s="12"/>
      <c r="B7" s="44">
        <v>512</v>
      </c>
      <c r="C7" s="20" t="s">
        <v>20</v>
      </c>
      <c r="D7" s="46">
        <v>610535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610535</v>
      </c>
      <c r="O7" s="47">
        <f t="shared" si="1"/>
        <v>44.90218430536148</v>
      </c>
      <c r="P7" s="9"/>
    </row>
    <row r="8" spans="1:133">
      <c r="A8" s="12"/>
      <c r="B8" s="44">
        <v>513</v>
      </c>
      <c r="C8" s="20" t="s">
        <v>21</v>
      </c>
      <c r="D8" s="46">
        <v>967713</v>
      </c>
      <c r="E8" s="46">
        <v>0</v>
      </c>
      <c r="F8" s="46">
        <v>0</v>
      </c>
      <c r="G8" s="46">
        <v>0</v>
      </c>
      <c r="H8" s="46">
        <v>0</v>
      </c>
      <c r="I8" s="46">
        <v>664048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1631761</v>
      </c>
      <c r="O8" s="47">
        <f t="shared" si="1"/>
        <v>120.00889902184305</v>
      </c>
      <c r="P8" s="9"/>
    </row>
    <row r="9" spans="1:133">
      <c r="A9" s="12"/>
      <c r="B9" s="44">
        <v>514</v>
      </c>
      <c r="C9" s="20" t="s">
        <v>22</v>
      </c>
      <c r="D9" s="46">
        <v>96701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96701</v>
      </c>
      <c r="O9" s="47">
        <f t="shared" si="1"/>
        <v>7.1119364565713026</v>
      </c>
      <c r="P9" s="9"/>
    </row>
    <row r="10" spans="1:133">
      <c r="A10" s="12"/>
      <c r="B10" s="44">
        <v>515</v>
      </c>
      <c r="C10" s="20" t="s">
        <v>23</v>
      </c>
      <c r="D10" s="46">
        <v>739206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739206</v>
      </c>
      <c r="O10" s="47">
        <f t="shared" si="1"/>
        <v>54.365374715010667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191550</v>
      </c>
      <c r="G11" s="46">
        <v>0</v>
      </c>
      <c r="H11" s="46">
        <v>0</v>
      </c>
      <c r="I11" s="46">
        <v>348207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539757</v>
      </c>
      <c r="O11" s="47">
        <f t="shared" si="1"/>
        <v>39.696771346620579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30245</v>
      </c>
      <c r="L12" s="46">
        <v>0</v>
      </c>
      <c r="M12" s="46">
        <v>0</v>
      </c>
      <c r="N12" s="46">
        <f t="shared" si="2"/>
        <v>30245</v>
      </c>
      <c r="O12" s="47">
        <f t="shared" si="1"/>
        <v>2.2243877325880708</v>
      </c>
      <c r="P12" s="9"/>
    </row>
    <row r="13" spans="1:133">
      <c r="A13" s="12"/>
      <c r="B13" s="44">
        <v>519</v>
      </c>
      <c r="C13" s="20" t="s">
        <v>26</v>
      </c>
      <c r="D13" s="46">
        <v>945444</v>
      </c>
      <c r="E13" s="46">
        <v>0</v>
      </c>
      <c r="F13" s="46">
        <v>0</v>
      </c>
      <c r="G13" s="46">
        <v>1565439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2510883</v>
      </c>
      <c r="O13" s="47">
        <f t="shared" si="1"/>
        <v>184.66448481282634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4064721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4064721</v>
      </c>
      <c r="O14" s="43">
        <f t="shared" si="1"/>
        <v>298.94248731337797</v>
      </c>
      <c r="P14" s="10"/>
    </row>
    <row r="15" spans="1:133">
      <c r="A15" s="12"/>
      <c r="B15" s="44">
        <v>521</v>
      </c>
      <c r="C15" s="20" t="s">
        <v>28</v>
      </c>
      <c r="D15" s="46">
        <v>1540696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1540696</v>
      </c>
      <c r="O15" s="47">
        <f t="shared" si="1"/>
        <v>113.31146576450688</v>
      </c>
      <c r="P15" s="9"/>
    </row>
    <row r="16" spans="1:133">
      <c r="A16" s="12"/>
      <c r="B16" s="44">
        <v>522</v>
      </c>
      <c r="C16" s="20" t="s">
        <v>29</v>
      </c>
      <c r="D16" s="46">
        <v>2316920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2316920</v>
      </c>
      <c r="O16" s="47">
        <f t="shared" si="1"/>
        <v>170.39935279841143</v>
      </c>
      <c r="P16" s="9"/>
    </row>
    <row r="17" spans="1:119">
      <c r="A17" s="12"/>
      <c r="B17" s="44">
        <v>524</v>
      </c>
      <c r="C17" s="20" t="s">
        <v>30</v>
      </c>
      <c r="D17" s="46">
        <v>207105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207105</v>
      </c>
      <c r="O17" s="47">
        <f t="shared" si="1"/>
        <v>15.23166875045966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8096835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8096835</v>
      </c>
      <c r="O18" s="43">
        <f t="shared" si="1"/>
        <v>595.48687210414062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3064254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3064254</v>
      </c>
      <c r="O19" s="47">
        <f t="shared" si="1"/>
        <v>225.36250643524306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2240027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2240027</v>
      </c>
      <c r="O20" s="47">
        <f t="shared" si="1"/>
        <v>164.74420828123851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2214232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2214232</v>
      </c>
      <c r="O21" s="47">
        <f t="shared" si="1"/>
        <v>162.84709862469663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578322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578322</v>
      </c>
      <c r="O22" s="47">
        <f t="shared" si="1"/>
        <v>42.533058762962419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1077458</v>
      </c>
      <c r="E23" s="31">
        <f t="shared" si="6"/>
        <v>0</v>
      </c>
      <c r="F23" s="31">
        <f t="shared" si="6"/>
        <v>0</v>
      </c>
      <c r="G23" s="31">
        <f t="shared" si="6"/>
        <v>162730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1240188</v>
      </c>
      <c r="O23" s="43">
        <f t="shared" si="1"/>
        <v>91.21041406192542</v>
      </c>
      <c r="P23" s="10"/>
    </row>
    <row r="24" spans="1:119">
      <c r="A24" s="12"/>
      <c r="B24" s="44">
        <v>541</v>
      </c>
      <c r="C24" s="20" t="s">
        <v>37</v>
      </c>
      <c r="D24" s="46">
        <v>1077458</v>
      </c>
      <c r="E24" s="46">
        <v>0</v>
      </c>
      <c r="F24" s="46">
        <v>0</v>
      </c>
      <c r="G24" s="46">
        <v>162730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1240188</v>
      </c>
      <c r="O24" s="47">
        <f t="shared" si="1"/>
        <v>91.21041406192542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130297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130297</v>
      </c>
      <c r="O25" s="43">
        <f t="shared" si="1"/>
        <v>9.5827756122674117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130297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130297</v>
      </c>
      <c r="O26" s="47">
        <f t="shared" si="1"/>
        <v>9.5827756122674117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2720401</v>
      </c>
      <c r="E27" s="31">
        <f t="shared" si="8"/>
        <v>550974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3271375</v>
      </c>
      <c r="O27" s="43">
        <f t="shared" si="1"/>
        <v>240.5953519158638</v>
      </c>
      <c r="P27" s="9"/>
    </row>
    <row r="28" spans="1:119">
      <c r="A28" s="12"/>
      <c r="B28" s="44">
        <v>571</v>
      </c>
      <c r="C28" s="20" t="s">
        <v>41</v>
      </c>
      <c r="D28" s="46">
        <v>807977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807977</v>
      </c>
      <c r="O28" s="47">
        <f t="shared" si="1"/>
        <v>59.42318158417298</v>
      </c>
      <c r="P28" s="9"/>
    </row>
    <row r="29" spans="1:119">
      <c r="A29" s="12"/>
      <c r="B29" s="44">
        <v>572</v>
      </c>
      <c r="C29" s="20" t="s">
        <v>42</v>
      </c>
      <c r="D29" s="46">
        <v>1912424</v>
      </c>
      <c r="E29" s="46">
        <v>550974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2463398</v>
      </c>
      <c r="O29" s="47">
        <f t="shared" si="1"/>
        <v>181.17217033169081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35000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35000</v>
      </c>
      <c r="O30" s="43">
        <f t="shared" si="1"/>
        <v>2.5740972273295579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35000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35000</v>
      </c>
      <c r="O31" s="47">
        <f t="shared" si="1"/>
        <v>2.5740972273295579</v>
      </c>
      <c r="P31" s="9"/>
    </row>
    <row r="32" spans="1:119" ht="16.5" thickBot="1">
      <c r="A32" s="14" t="s">
        <v>10</v>
      </c>
      <c r="B32" s="23"/>
      <c r="C32" s="22"/>
      <c r="D32" s="15">
        <f>SUM(D5,D14,D18,D23,D25,D27,D30)</f>
        <v>11396428</v>
      </c>
      <c r="E32" s="15">
        <f t="shared" ref="E32:M32" si="10">SUM(E5,E14,E18,E23,E25,E27,E30)</f>
        <v>681271</v>
      </c>
      <c r="F32" s="15">
        <f t="shared" si="10"/>
        <v>191550</v>
      </c>
      <c r="G32" s="15">
        <f t="shared" si="10"/>
        <v>1728169</v>
      </c>
      <c r="H32" s="15">
        <f t="shared" si="10"/>
        <v>0</v>
      </c>
      <c r="I32" s="15">
        <f t="shared" si="10"/>
        <v>9109090</v>
      </c>
      <c r="J32" s="15">
        <f t="shared" si="10"/>
        <v>0</v>
      </c>
      <c r="K32" s="15">
        <f t="shared" si="10"/>
        <v>30245</v>
      </c>
      <c r="L32" s="15">
        <f t="shared" si="10"/>
        <v>0</v>
      </c>
      <c r="M32" s="15">
        <f t="shared" si="10"/>
        <v>0</v>
      </c>
      <c r="N32" s="15">
        <f t="shared" si="4"/>
        <v>23136753</v>
      </c>
      <c r="O32" s="37">
        <f t="shared" si="1"/>
        <v>1701.6071927631094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51</v>
      </c>
      <c r="M34" s="163"/>
      <c r="N34" s="163"/>
      <c r="O34" s="41">
        <v>13597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3036380</v>
      </c>
      <c r="E5" s="26">
        <f t="shared" ref="E5:M5" si="0">SUM(E6:E13)</f>
        <v>0</v>
      </c>
      <c r="F5" s="26">
        <f t="shared" si="0"/>
        <v>196570</v>
      </c>
      <c r="G5" s="26">
        <f t="shared" si="0"/>
        <v>296080</v>
      </c>
      <c r="H5" s="26">
        <f t="shared" si="0"/>
        <v>0</v>
      </c>
      <c r="I5" s="26">
        <f t="shared" si="0"/>
        <v>1080903</v>
      </c>
      <c r="J5" s="26">
        <f t="shared" si="0"/>
        <v>0</v>
      </c>
      <c r="K5" s="26">
        <f t="shared" si="0"/>
        <v>18284</v>
      </c>
      <c r="L5" s="26">
        <f t="shared" si="0"/>
        <v>0</v>
      </c>
      <c r="M5" s="26">
        <f t="shared" si="0"/>
        <v>0</v>
      </c>
      <c r="N5" s="27">
        <f>SUM(D5:M5)</f>
        <v>4628217</v>
      </c>
      <c r="O5" s="32">
        <f t="shared" ref="O5:O32" si="1">(N5/O$34)</f>
        <v>340.53542785666986</v>
      </c>
      <c r="P5" s="6"/>
    </row>
    <row r="6" spans="1:133">
      <c r="A6" s="12"/>
      <c r="B6" s="44">
        <v>511</v>
      </c>
      <c r="C6" s="20" t="s">
        <v>19</v>
      </c>
      <c r="D6" s="46">
        <v>95607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95607</v>
      </c>
      <c r="O6" s="47">
        <f t="shared" si="1"/>
        <v>7.0345817084835556</v>
      </c>
      <c r="P6" s="9"/>
    </row>
    <row r="7" spans="1:133">
      <c r="A7" s="12"/>
      <c r="B7" s="44">
        <v>512</v>
      </c>
      <c r="C7" s="20" t="s">
        <v>20</v>
      </c>
      <c r="D7" s="46">
        <v>671773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671773</v>
      </c>
      <c r="O7" s="47">
        <f t="shared" si="1"/>
        <v>49.427783091751891</v>
      </c>
      <c r="P7" s="9"/>
    </row>
    <row r="8" spans="1:133">
      <c r="A8" s="12"/>
      <c r="B8" s="44">
        <v>513</v>
      </c>
      <c r="C8" s="20" t="s">
        <v>21</v>
      </c>
      <c r="D8" s="46">
        <v>857478</v>
      </c>
      <c r="E8" s="46">
        <v>0</v>
      </c>
      <c r="F8" s="46">
        <v>0</v>
      </c>
      <c r="G8" s="46">
        <v>0</v>
      </c>
      <c r="H8" s="46">
        <v>0</v>
      </c>
      <c r="I8" s="46">
        <v>707470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1564948</v>
      </c>
      <c r="O8" s="47">
        <f t="shared" si="1"/>
        <v>115.14590537855933</v>
      </c>
      <c r="P8" s="9"/>
    </row>
    <row r="9" spans="1:133">
      <c r="A9" s="12"/>
      <c r="B9" s="44">
        <v>514</v>
      </c>
      <c r="C9" s="20" t="s">
        <v>22</v>
      </c>
      <c r="D9" s="46">
        <v>79372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79372</v>
      </c>
      <c r="O9" s="47">
        <f t="shared" si="1"/>
        <v>5.8400412037377674</v>
      </c>
      <c r="P9" s="9"/>
    </row>
    <row r="10" spans="1:133">
      <c r="A10" s="12"/>
      <c r="B10" s="44">
        <v>515</v>
      </c>
      <c r="C10" s="20" t="s">
        <v>23</v>
      </c>
      <c r="D10" s="46">
        <v>683108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683108</v>
      </c>
      <c r="O10" s="47">
        <f t="shared" si="1"/>
        <v>50.261790891030827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196570</v>
      </c>
      <c r="G11" s="46">
        <v>0</v>
      </c>
      <c r="H11" s="46">
        <v>0</v>
      </c>
      <c r="I11" s="46">
        <v>373433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570003</v>
      </c>
      <c r="O11" s="47">
        <f t="shared" si="1"/>
        <v>41.939739533514825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18284</v>
      </c>
      <c r="L12" s="46">
        <v>0</v>
      </c>
      <c r="M12" s="46">
        <v>0</v>
      </c>
      <c r="N12" s="46">
        <f t="shared" si="2"/>
        <v>18284</v>
      </c>
      <c r="O12" s="47">
        <f t="shared" si="1"/>
        <v>1.3453020381134575</v>
      </c>
      <c r="P12" s="9"/>
    </row>
    <row r="13" spans="1:133">
      <c r="A13" s="12"/>
      <c r="B13" s="44">
        <v>519</v>
      </c>
      <c r="C13" s="20" t="s">
        <v>26</v>
      </c>
      <c r="D13" s="46">
        <v>649042</v>
      </c>
      <c r="E13" s="46">
        <v>0</v>
      </c>
      <c r="F13" s="46">
        <v>0</v>
      </c>
      <c r="G13" s="46">
        <v>296080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945122</v>
      </c>
      <c r="O13" s="47">
        <f t="shared" si="1"/>
        <v>69.540284011478178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4055632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4055632</v>
      </c>
      <c r="O14" s="43">
        <f t="shared" si="1"/>
        <v>298.40570966080492</v>
      </c>
      <c r="P14" s="10"/>
    </row>
    <row r="15" spans="1:133">
      <c r="A15" s="12"/>
      <c r="B15" s="44">
        <v>521</v>
      </c>
      <c r="C15" s="20" t="s">
        <v>28</v>
      </c>
      <c r="D15" s="46">
        <v>1504684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1504684</v>
      </c>
      <c r="O15" s="47">
        <f t="shared" si="1"/>
        <v>110.71179456993599</v>
      </c>
      <c r="P15" s="9"/>
    </row>
    <row r="16" spans="1:133">
      <c r="A16" s="12"/>
      <c r="B16" s="44">
        <v>522</v>
      </c>
      <c r="C16" s="20" t="s">
        <v>29</v>
      </c>
      <c r="D16" s="46">
        <v>2325962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2325962</v>
      </c>
      <c r="O16" s="47">
        <f t="shared" si="1"/>
        <v>171.13987197410052</v>
      </c>
      <c r="P16" s="9"/>
    </row>
    <row r="17" spans="1:119">
      <c r="A17" s="12"/>
      <c r="B17" s="44">
        <v>524</v>
      </c>
      <c r="C17" s="20" t="s">
        <v>30</v>
      </c>
      <c r="D17" s="46">
        <v>224986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224986</v>
      </c>
      <c r="O17" s="47">
        <f t="shared" si="1"/>
        <v>16.554043116768451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8140670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8140670</v>
      </c>
      <c r="O18" s="43">
        <f t="shared" si="1"/>
        <v>598.97505702302999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2955729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2955729</v>
      </c>
      <c r="O19" s="47">
        <f t="shared" si="1"/>
        <v>217.47693326466043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2314174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2314174</v>
      </c>
      <c r="O20" s="47">
        <f t="shared" si="1"/>
        <v>170.27253329409169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2346551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2346551</v>
      </c>
      <c r="O21" s="47">
        <f t="shared" si="1"/>
        <v>172.6547715399897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524216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524216</v>
      </c>
      <c r="O22" s="47">
        <f t="shared" si="1"/>
        <v>38.570818924288133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1145130</v>
      </c>
      <c r="E23" s="31">
        <f t="shared" si="6"/>
        <v>428730</v>
      </c>
      <c r="F23" s="31">
        <f t="shared" si="6"/>
        <v>0</v>
      </c>
      <c r="G23" s="31">
        <f t="shared" si="6"/>
        <v>127772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1701632</v>
      </c>
      <c r="O23" s="43">
        <f t="shared" si="1"/>
        <v>125.20285483040247</v>
      </c>
      <c r="P23" s="10"/>
    </row>
    <row r="24" spans="1:119">
      <c r="A24" s="12"/>
      <c r="B24" s="44">
        <v>541</v>
      </c>
      <c r="C24" s="20" t="s">
        <v>37</v>
      </c>
      <c r="D24" s="46">
        <v>1145130</v>
      </c>
      <c r="E24" s="46">
        <v>428730</v>
      </c>
      <c r="F24" s="46">
        <v>0</v>
      </c>
      <c r="G24" s="46">
        <v>127772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1701632</v>
      </c>
      <c r="O24" s="47">
        <f t="shared" si="1"/>
        <v>125.20285483040247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552512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552512</v>
      </c>
      <c r="O25" s="43">
        <f t="shared" si="1"/>
        <v>40.652784931204472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552512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552512</v>
      </c>
      <c r="O26" s="47">
        <f t="shared" si="1"/>
        <v>40.652784931204472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2833792</v>
      </c>
      <c r="E27" s="31">
        <f t="shared" si="8"/>
        <v>156373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2990165</v>
      </c>
      <c r="O27" s="43">
        <f t="shared" si="1"/>
        <v>220.01066882495769</v>
      </c>
      <c r="P27" s="9"/>
    </row>
    <row r="28" spans="1:119">
      <c r="A28" s="12"/>
      <c r="B28" s="44">
        <v>571</v>
      </c>
      <c r="C28" s="20" t="s">
        <v>41</v>
      </c>
      <c r="D28" s="46">
        <v>855622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855622</v>
      </c>
      <c r="O28" s="47">
        <f t="shared" si="1"/>
        <v>62.95504377897138</v>
      </c>
      <c r="P28" s="9"/>
    </row>
    <row r="29" spans="1:119">
      <c r="A29" s="12"/>
      <c r="B29" s="44">
        <v>572</v>
      </c>
      <c r="C29" s="20" t="s">
        <v>42</v>
      </c>
      <c r="D29" s="46">
        <v>1978170</v>
      </c>
      <c r="E29" s="46">
        <v>156373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2134543</v>
      </c>
      <c r="O29" s="47">
        <f t="shared" si="1"/>
        <v>157.05562504598632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800000</v>
      </c>
      <c r="E30" s="31">
        <f t="shared" si="9"/>
        <v>0</v>
      </c>
      <c r="F30" s="31">
        <f t="shared" si="9"/>
        <v>108013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908013</v>
      </c>
      <c r="O30" s="43">
        <f t="shared" si="1"/>
        <v>66.809874181443604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800000</v>
      </c>
      <c r="E31" s="46">
        <v>0</v>
      </c>
      <c r="F31" s="46">
        <v>108013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908013</v>
      </c>
      <c r="O31" s="47">
        <f t="shared" si="1"/>
        <v>66.809874181443604</v>
      </c>
      <c r="P31" s="9"/>
    </row>
    <row r="32" spans="1:119" ht="16.5" thickBot="1">
      <c r="A32" s="14" t="s">
        <v>10</v>
      </c>
      <c r="B32" s="23"/>
      <c r="C32" s="22"/>
      <c r="D32" s="15">
        <f>SUM(D5,D14,D18,D23,D25,D27,D30)</f>
        <v>11870934</v>
      </c>
      <c r="E32" s="15">
        <f t="shared" ref="E32:M32" si="10">SUM(E5,E14,E18,E23,E25,E27,E30)</f>
        <v>1137615</v>
      </c>
      <c r="F32" s="15">
        <f t="shared" si="10"/>
        <v>304583</v>
      </c>
      <c r="G32" s="15">
        <f t="shared" si="10"/>
        <v>423852</v>
      </c>
      <c r="H32" s="15">
        <f t="shared" si="10"/>
        <v>0</v>
      </c>
      <c r="I32" s="15">
        <f t="shared" si="10"/>
        <v>9221573</v>
      </c>
      <c r="J32" s="15">
        <f t="shared" si="10"/>
        <v>0</v>
      </c>
      <c r="K32" s="15">
        <f t="shared" si="10"/>
        <v>18284</v>
      </c>
      <c r="L32" s="15">
        <f t="shared" si="10"/>
        <v>0</v>
      </c>
      <c r="M32" s="15">
        <f t="shared" si="10"/>
        <v>0</v>
      </c>
      <c r="N32" s="15">
        <f t="shared" si="4"/>
        <v>22976841</v>
      </c>
      <c r="O32" s="37">
        <f t="shared" si="1"/>
        <v>1690.5923773085131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48</v>
      </c>
      <c r="M34" s="163"/>
      <c r="N34" s="163"/>
      <c r="O34" s="41">
        <v>13591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2931387</v>
      </c>
      <c r="E5" s="26">
        <f t="shared" ref="E5:M5" si="0">SUM(E6:E13)</f>
        <v>0</v>
      </c>
      <c r="F5" s="26">
        <f t="shared" si="0"/>
        <v>365750</v>
      </c>
      <c r="G5" s="26">
        <f t="shared" si="0"/>
        <v>634202</v>
      </c>
      <c r="H5" s="26">
        <f t="shared" si="0"/>
        <v>0</v>
      </c>
      <c r="I5" s="26">
        <f t="shared" si="0"/>
        <v>1092947</v>
      </c>
      <c r="J5" s="26">
        <f t="shared" si="0"/>
        <v>0</v>
      </c>
      <c r="K5" s="26">
        <f t="shared" si="0"/>
        <v>11910</v>
      </c>
      <c r="L5" s="26">
        <f t="shared" si="0"/>
        <v>0</v>
      </c>
      <c r="M5" s="26">
        <f t="shared" si="0"/>
        <v>0</v>
      </c>
      <c r="N5" s="27">
        <f>SUM(D5:M5)</f>
        <v>5036196</v>
      </c>
      <c r="O5" s="32">
        <f t="shared" ref="O5:O32" si="1">(N5/O$34)</f>
        <v>364.49272635159588</v>
      </c>
      <c r="P5" s="6"/>
    </row>
    <row r="6" spans="1:133">
      <c r="A6" s="12"/>
      <c r="B6" s="44">
        <v>511</v>
      </c>
      <c r="C6" s="20" t="s">
        <v>19</v>
      </c>
      <c r="D6" s="46">
        <v>98107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98107</v>
      </c>
      <c r="O6" s="47">
        <f t="shared" si="1"/>
        <v>7.1004559600492145</v>
      </c>
      <c r="P6" s="9"/>
    </row>
    <row r="7" spans="1:133">
      <c r="A7" s="12"/>
      <c r="B7" s="44">
        <v>512</v>
      </c>
      <c r="C7" s="20" t="s">
        <v>20</v>
      </c>
      <c r="D7" s="46">
        <v>750583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750583</v>
      </c>
      <c r="O7" s="47">
        <f t="shared" si="1"/>
        <v>54.323152638054573</v>
      </c>
      <c r="P7" s="9"/>
    </row>
    <row r="8" spans="1:133">
      <c r="A8" s="12"/>
      <c r="B8" s="44">
        <v>513</v>
      </c>
      <c r="C8" s="20" t="s">
        <v>21</v>
      </c>
      <c r="D8" s="46">
        <v>793785</v>
      </c>
      <c r="E8" s="46">
        <v>0</v>
      </c>
      <c r="F8" s="46">
        <v>0</v>
      </c>
      <c r="G8" s="46">
        <v>0</v>
      </c>
      <c r="H8" s="46">
        <v>0</v>
      </c>
      <c r="I8" s="46">
        <v>699589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1493374</v>
      </c>
      <c r="O8" s="47">
        <f t="shared" si="1"/>
        <v>108.0823623073026</v>
      </c>
      <c r="P8" s="9"/>
    </row>
    <row r="9" spans="1:133">
      <c r="A9" s="12"/>
      <c r="B9" s="44">
        <v>514</v>
      </c>
      <c r="C9" s="20" t="s">
        <v>22</v>
      </c>
      <c r="D9" s="46">
        <v>93499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93499</v>
      </c>
      <c r="O9" s="47">
        <f t="shared" si="1"/>
        <v>6.7669537526235795</v>
      </c>
      <c r="P9" s="9"/>
    </row>
    <row r="10" spans="1:133">
      <c r="A10" s="12"/>
      <c r="B10" s="44">
        <v>515</v>
      </c>
      <c r="C10" s="20" t="s">
        <v>23</v>
      </c>
      <c r="D10" s="46">
        <v>497088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497088</v>
      </c>
      <c r="O10" s="47">
        <f t="shared" si="1"/>
        <v>35.976550626040385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365750</v>
      </c>
      <c r="G11" s="46">
        <v>0</v>
      </c>
      <c r="H11" s="46">
        <v>0</v>
      </c>
      <c r="I11" s="46">
        <v>393358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759108</v>
      </c>
      <c r="O11" s="47">
        <f t="shared" si="1"/>
        <v>54.940146196714196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11910</v>
      </c>
      <c r="L12" s="46">
        <v>0</v>
      </c>
      <c r="M12" s="46">
        <v>0</v>
      </c>
      <c r="N12" s="46">
        <f t="shared" si="2"/>
        <v>11910</v>
      </c>
      <c r="O12" s="47">
        <f t="shared" si="1"/>
        <v>0.86198161684880947</v>
      </c>
      <c r="P12" s="9"/>
    </row>
    <row r="13" spans="1:133">
      <c r="A13" s="12"/>
      <c r="B13" s="44">
        <v>519</v>
      </c>
      <c r="C13" s="20" t="s">
        <v>26</v>
      </c>
      <c r="D13" s="46">
        <v>698325</v>
      </c>
      <c r="E13" s="46">
        <v>0</v>
      </c>
      <c r="F13" s="46">
        <v>0</v>
      </c>
      <c r="G13" s="46">
        <v>634202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1332527</v>
      </c>
      <c r="O13" s="47">
        <f t="shared" si="1"/>
        <v>96.441123253962516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4129848</v>
      </c>
      <c r="E14" s="31">
        <f t="shared" si="3"/>
        <v>24278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4154126</v>
      </c>
      <c r="O14" s="43">
        <f t="shared" si="1"/>
        <v>300.65325323876385</v>
      </c>
      <c r="P14" s="10"/>
    </row>
    <row r="15" spans="1:133">
      <c r="A15" s="12"/>
      <c r="B15" s="44">
        <v>521</v>
      </c>
      <c r="C15" s="20" t="s">
        <v>28</v>
      </c>
      <c r="D15" s="46">
        <v>1432141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1432141</v>
      </c>
      <c r="O15" s="47">
        <f t="shared" si="1"/>
        <v>103.65064775276834</v>
      </c>
      <c r="P15" s="9"/>
    </row>
    <row r="16" spans="1:133">
      <c r="A16" s="12"/>
      <c r="B16" s="44">
        <v>522</v>
      </c>
      <c r="C16" s="20" t="s">
        <v>29</v>
      </c>
      <c r="D16" s="46">
        <v>2189629</v>
      </c>
      <c r="E16" s="46">
        <v>24278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2213907</v>
      </c>
      <c r="O16" s="47">
        <f t="shared" si="1"/>
        <v>160.23065788521387</v>
      </c>
      <c r="P16" s="9"/>
    </row>
    <row r="17" spans="1:119">
      <c r="A17" s="12"/>
      <c r="B17" s="44">
        <v>524</v>
      </c>
      <c r="C17" s="20" t="s">
        <v>30</v>
      </c>
      <c r="D17" s="46">
        <v>508078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508078</v>
      </c>
      <c r="O17" s="47">
        <f t="shared" si="1"/>
        <v>36.771947600781644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35099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7796076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7831175</v>
      </c>
      <c r="O18" s="43">
        <f t="shared" si="1"/>
        <v>566.77824419193746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17159</v>
      </c>
      <c r="F19" s="46">
        <v>0</v>
      </c>
      <c r="G19" s="46">
        <v>0</v>
      </c>
      <c r="H19" s="46">
        <v>0</v>
      </c>
      <c r="I19" s="46">
        <v>2928552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2945711</v>
      </c>
      <c r="O19" s="47">
        <f t="shared" si="1"/>
        <v>213.1946877035536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2209242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2209242</v>
      </c>
      <c r="O20" s="47">
        <f t="shared" si="1"/>
        <v>159.89303032496201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17940</v>
      </c>
      <c r="F21" s="46">
        <v>0</v>
      </c>
      <c r="G21" s="46">
        <v>0</v>
      </c>
      <c r="H21" s="46">
        <v>0</v>
      </c>
      <c r="I21" s="46">
        <v>2305819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2323759</v>
      </c>
      <c r="O21" s="47">
        <f t="shared" si="1"/>
        <v>168.18115365129913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352463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352463</v>
      </c>
      <c r="O22" s="47">
        <f t="shared" si="1"/>
        <v>25.509372512122749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1300897</v>
      </c>
      <c r="E23" s="31">
        <f t="shared" si="6"/>
        <v>435316</v>
      </c>
      <c r="F23" s="31">
        <f t="shared" si="6"/>
        <v>0</v>
      </c>
      <c r="G23" s="31">
        <f t="shared" si="6"/>
        <v>307587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2043800</v>
      </c>
      <c r="O23" s="43">
        <f t="shared" si="1"/>
        <v>147.91922993413911</v>
      </c>
      <c r="P23" s="10"/>
    </row>
    <row r="24" spans="1:119">
      <c r="A24" s="12"/>
      <c r="B24" s="44">
        <v>541</v>
      </c>
      <c r="C24" s="20" t="s">
        <v>37</v>
      </c>
      <c r="D24" s="46">
        <v>1300897</v>
      </c>
      <c r="E24" s="46">
        <v>435316</v>
      </c>
      <c r="F24" s="46">
        <v>0</v>
      </c>
      <c r="G24" s="46">
        <v>307587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2043800</v>
      </c>
      <c r="O24" s="47">
        <f t="shared" si="1"/>
        <v>147.91922993413911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379765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379765</v>
      </c>
      <c r="O25" s="43">
        <f t="shared" si="1"/>
        <v>27.485344141275242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379765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379765</v>
      </c>
      <c r="O26" s="47">
        <f t="shared" si="1"/>
        <v>27.485344141275242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2998821</v>
      </c>
      <c r="E27" s="31">
        <f t="shared" si="8"/>
        <v>589936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3588757</v>
      </c>
      <c r="O27" s="43">
        <f t="shared" si="1"/>
        <v>259.73489179995659</v>
      </c>
      <c r="P27" s="9"/>
    </row>
    <row r="28" spans="1:119">
      <c r="A28" s="12"/>
      <c r="B28" s="44">
        <v>571</v>
      </c>
      <c r="C28" s="20" t="s">
        <v>41</v>
      </c>
      <c r="D28" s="46">
        <v>879359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879359</v>
      </c>
      <c r="O28" s="47">
        <f t="shared" si="1"/>
        <v>63.643265542447708</v>
      </c>
      <c r="P28" s="9"/>
    </row>
    <row r="29" spans="1:119">
      <c r="A29" s="12"/>
      <c r="B29" s="44">
        <v>572</v>
      </c>
      <c r="C29" s="20" t="s">
        <v>42</v>
      </c>
      <c r="D29" s="46">
        <v>2119462</v>
      </c>
      <c r="E29" s="46">
        <v>589936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2709398</v>
      </c>
      <c r="O29" s="47">
        <f t="shared" si="1"/>
        <v>196.09162625750886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435580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435580</v>
      </c>
      <c r="O30" s="43">
        <f t="shared" si="1"/>
        <v>31.524933053484837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435580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435580</v>
      </c>
      <c r="O31" s="47">
        <f t="shared" si="1"/>
        <v>31.524933053484837</v>
      </c>
      <c r="P31" s="9"/>
    </row>
    <row r="32" spans="1:119" ht="16.5" thickBot="1">
      <c r="A32" s="14" t="s">
        <v>10</v>
      </c>
      <c r="B32" s="23"/>
      <c r="C32" s="22"/>
      <c r="D32" s="15">
        <f>SUM(D5,D14,D18,D23,D25,D27,D30)</f>
        <v>11796533</v>
      </c>
      <c r="E32" s="15">
        <f t="shared" ref="E32:M32" si="10">SUM(E5,E14,E18,E23,E25,E27,E30)</f>
        <v>1464394</v>
      </c>
      <c r="F32" s="15">
        <f t="shared" si="10"/>
        <v>365750</v>
      </c>
      <c r="G32" s="15">
        <f t="shared" si="10"/>
        <v>941789</v>
      </c>
      <c r="H32" s="15">
        <f t="shared" si="10"/>
        <v>0</v>
      </c>
      <c r="I32" s="15">
        <f t="shared" si="10"/>
        <v>8889023</v>
      </c>
      <c r="J32" s="15">
        <f t="shared" si="10"/>
        <v>0</v>
      </c>
      <c r="K32" s="15">
        <f t="shared" si="10"/>
        <v>11910</v>
      </c>
      <c r="L32" s="15">
        <f t="shared" si="10"/>
        <v>0</v>
      </c>
      <c r="M32" s="15">
        <f t="shared" si="10"/>
        <v>0</v>
      </c>
      <c r="N32" s="15">
        <f t="shared" si="4"/>
        <v>23469399</v>
      </c>
      <c r="O32" s="37">
        <f t="shared" si="1"/>
        <v>1698.588622711153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13817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2995501</v>
      </c>
      <c r="E5" s="26">
        <f t="shared" si="0"/>
        <v>0</v>
      </c>
      <c r="F5" s="26">
        <f t="shared" si="0"/>
        <v>362384</v>
      </c>
      <c r="G5" s="26">
        <f t="shared" si="0"/>
        <v>1318</v>
      </c>
      <c r="H5" s="26">
        <f t="shared" si="0"/>
        <v>0</v>
      </c>
      <c r="I5" s="26">
        <f t="shared" si="0"/>
        <v>1093430</v>
      </c>
      <c r="J5" s="26">
        <f t="shared" si="0"/>
        <v>0</v>
      </c>
      <c r="K5" s="26">
        <f t="shared" si="0"/>
        <v>9580</v>
      </c>
      <c r="L5" s="26">
        <f t="shared" si="0"/>
        <v>0</v>
      </c>
      <c r="M5" s="26">
        <f t="shared" si="0"/>
        <v>0</v>
      </c>
      <c r="N5" s="27">
        <f>SUM(D5:M5)</f>
        <v>4462213</v>
      </c>
      <c r="O5" s="32">
        <f t="shared" ref="O5:O30" si="1">(N5/O$32)</f>
        <v>321.0225179856115</v>
      </c>
      <c r="P5" s="6"/>
    </row>
    <row r="6" spans="1:133">
      <c r="A6" s="12"/>
      <c r="B6" s="44">
        <v>511</v>
      </c>
      <c r="C6" s="20" t="s">
        <v>19</v>
      </c>
      <c r="D6" s="46">
        <v>101963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101963</v>
      </c>
      <c r="O6" s="47">
        <f t="shared" si="1"/>
        <v>7.3354676258992804</v>
      </c>
      <c r="P6" s="9"/>
    </row>
    <row r="7" spans="1:133">
      <c r="A7" s="12"/>
      <c r="B7" s="44">
        <v>512</v>
      </c>
      <c r="C7" s="20" t="s">
        <v>20</v>
      </c>
      <c r="D7" s="46">
        <v>692767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692767</v>
      </c>
      <c r="O7" s="47">
        <f t="shared" si="1"/>
        <v>49.83935251798561</v>
      </c>
      <c r="P7" s="9"/>
    </row>
    <row r="8" spans="1:133">
      <c r="A8" s="12"/>
      <c r="B8" s="44">
        <v>513</v>
      </c>
      <c r="C8" s="20" t="s">
        <v>21</v>
      </c>
      <c r="D8" s="46">
        <v>822702</v>
      </c>
      <c r="E8" s="46">
        <v>0</v>
      </c>
      <c r="F8" s="46">
        <v>0</v>
      </c>
      <c r="G8" s="46">
        <v>0</v>
      </c>
      <c r="H8" s="46">
        <v>0</v>
      </c>
      <c r="I8" s="46">
        <v>673561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1496263</v>
      </c>
      <c r="O8" s="47">
        <f t="shared" si="1"/>
        <v>107.64482014388489</v>
      </c>
      <c r="P8" s="9"/>
    </row>
    <row r="9" spans="1:133">
      <c r="A9" s="12"/>
      <c r="B9" s="44">
        <v>514</v>
      </c>
      <c r="C9" s="20" t="s">
        <v>22</v>
      </c>
      <c r="D9" s="46">
        <v>96937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96937</v>
      </c>
      <c r="O9" s="47">
        <f t="shared" si="1"/>
        <v>6.973884892086331</v>
      </c>
      <c r="P9" s="9"/>
    </row>
    <row r="10" spans="1:133">
      <c r="A10" s="12"/>
      <c r="B10" s="44">
        <v>515</v>
      </c>
      <c r="C10" s="20" t="s">
        <v>23</v>
      </c>
      <c r="D10" s="46">
        <v>558389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558389</v>
      </c>
      <c r="O10" s="47">
        <f t="shared" si="1"/>
        <v>40.17187050359712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362384</v>
      </c>
      <c r="G11" s="46">
        <v>0</v>
      </c>
      <c r="H11" s="46">
        <v>0</v>
      </c>
      <c r="I11" s="46">
        <v>419869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782253</v>
      </c>
      <c r="O11" s="47">
        <f t="shared" si="1"/>
        <v>56.277194244604317</v>
      </c>
      <c r="P11" s="9"/>
    </row>
    <row r="12" spans="1:133">
      <c r="A12" s="12"/>
      <c r="B12" s="44">
        <v>519</v>
      </c>
      <c r="C12" s="20" t="s">
        <v>26</v>
      </c>
      <c r="D12" s="46">
        <v>722743</v>
      </c>
      <c r="E12" s="46">
        <v>0</v>
      </c>
      <c r="F12" s="46">
        <v>0</v>
      </c>
      <c r="G12" s="46">
        <v>1318</v>
      </c>
      <c r="H12" s="46">
        <v>0</v>
      </c>
      <c r="I12" s="46">
        <v>0</v>
      </c>
      <c r="J12" s="46">
        <v>0</v>
      </c>
      <c r="K12" s="46">
        <v>9580</v>
      </c>
      <c r="L12" s="46">
        <v>0</v>
      </c>
      <c r="M12" s="46">
        <v>0</v>
      </c>
      <c r="N12" s="46">
        <f t="shared" si="2"/>
        <v>733641</v>
      </c>
      <c r="O12" s="47">
        <f t="shared" si="1"/>
        <v>52.77992805755396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4147159</v>
      </c>
      <c r="E13" s="31">
        <f t="shared" si="3"/>
        <v>67498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4214657</v>
      </c>
      <c r="O13" s="43">
        <f t="shared" si="1"/>
        <v>303.21273381294964</v>
      </c>
      <c r="P13" s="10"/>
    </row>
    <row r="14" spans="1:133">
      <c r="A14" s="12"/>
      <c r="B14" s="44">
        <v>521</v>
      </c>
      <c r="C14" s="20" t="s">
        <v>28</v>
      </c>
      <c r="D14" s="46">
        <v>1359305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1359305</v>
      </c>
      <c r="O14" s="47">
        <f t="shared" si="1"/>
        <v>97.791726618705042</v>
      </c>
      <c r="P14" s="9"/>
    </row>
    <row r="15" spans="1:133">
      <c r="A15" s="12"/>
      <c r="B15" s="44">
        <v>522</v>
      </c>
      <c r="C15" s="20" t="s">
        <v>29</v>
      </c>
      <c r="D15" s="46">
        <v>2234501</v>
      </c>
      <c r="E15" s="46">
        <v>67498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2301999</v>
      </c>
      <c r="O15" s="47">
        <f t="shared" si="1"/>
        <v>165.61143884892087</v>
      </c>
      <c r="P15" s="9"/>
    </row>
    <row r="16" spans="1:133">
      <c r="A16" s="12"/>
      <c r="B16" s="44">
        <v>524</v>
      </c>
      <c r="C16" s="20" t="s">
        <v>30</v>
      </c>
      <c r="D16" s="46">
        <v>553353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553353</v>
      </c>
      <c r="O16" s="47">
        <f t="shared" si="1"/>
        <v>39.80956834532374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56195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7228405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7284600</v>
      </c>
      <c r="O17" s="43">
        <f t="shared" si="1"/>
        <v>524.07194244604318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52133</v>
      </c>
      <c r="F18" s="46">
        <v>0</v>
      </c>
      <c r="G18" s="46">
        <v>0</v>
      </c>
      <c r="H18" s="46">
        <v>0</v>
      </c>
      <c r="I18" s="46">
        <v>2942939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2995072</v>
      </c>
      <c r="O18" s="47">
        <f t="shared" si="1"/>
        <v>215.47280575539568</v>
      </c>
      <c r="P18" s="9"/>
    </row>
    <row r="19" spans="1:119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1964948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1964948</v>
      </c>
      <c r="O19" s="47">
        <f t="shared" si="1"/>
        <v>141.36316546762589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4062</v>
      </c>
      <c r="F20" s="46">
        <v>0</v>
      </c>
      <c r="G20" s="46">
        <v>0</v>
      </c>
      <c r="H20" s="46">
        <v>0</v>
      </c>
      <c r="I20" s="46">
        <v>2320518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2324580</v>
      </c>
      <c r="O20" s="47">
        <f t="shared" si="1"/>
        <v>167.23597122302158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1286619</v>
      </c>
      <c r="E21" s="31">
        <f t="shared" si="6"/>
        <v>390107</v>
      </c>
      <c r="F21" s="31">
        <f t="shared" si="6"/>
        <v>0</v>
      </c>
      <c r="G21" s="31">
        <f t="shared" si="6"/>
        <v>237504</v>
      </c>
      <c r="H21" s="31">
        <f t="shared" si="6"/>
        <v>0</v>
      </c>
      <c r="I21" s="31">
        <f t="shared" si="6"/>
        <v>273404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2187634</v>
      </c>
      <c r="O21" s="43">
        <f t="shared" si="1"/>
        <v>157.38374100719423</v>
      </c>
      <c r="P21" s="10"/>
    </row>
    <row r="22" spans="1:119">
      <c r="A22" s="12"/>
      <c r="B22" s="44">
        <v>541</v>
      </c>
      <c r="C22" s="20" t="s">
        <v>37</v>
      </c>
      <c r="D22" s="46">
        <v>1286619</v>
      </c>
      <c r="E22" s="46">
        <v>390107</v>
      </c>
      <c r="F22" s="46">
        <v>0</v>
      </c>
      <c r="G22" s="46">
        <v>237504</v>
      </c>
      <c r="H22" s="46">
        <v>0</v>
      </c>
      <c r="I22" s="46">
        <v>273404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2187634</v>
      </c>
      <c r="O22" s="47">
        <f t="shared" si="1"/>
        <v>157.38374100719423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0</v>
      </c>
      <c r="E23" s="31">
        <f t="shared" si="7"/>
        <v>485404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485404</v>
      </c>
      <c r="O23" s="43">
        <f t="shared" si="1"/>
        <v>34.921151079136692</v>
      </c>
      <c r="P23" s="10"/>
    </row>
    <row r="24" spans="1:119">
      <c r="A24" s="13"/>
      <c r="B24" s="45">
        <v>552</v>
      </c>
      <c r="C24" s="21" t="s">
        <v>39</v>
      </c>
      <c r="D24" s="46">
        <v>0</v>
      </c>
      <c r="E24" s="46">
        <v>485404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485404</v>
      </c>
      <c r="O24" s="47">
        <f t="shared" si="1"/>
        <v>34.921151079136692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SUM(D26:D27)</f>
        <v>3347230</v>
      </c>
      <c r="E25" s="31">
        <f t="shared" si="8"/>
        <v>798334</v>
      </c>
      <c r="F25" s="31">
        <f t="shared" si="8"/>
        <v>0</v>
      </c>
      <c r="G25" s="31">
        <f t="shared" si="8"/>
        <v>246027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4391591</v>
      </c>
      <c r="O25" s="43">
        <f t="shared" si="1"/>
        <v>315.94179856115107</v>
      </c>
      <c r="P25" s="9"/>
    </row>
    <row r="26" spans="1:119">
      <c r="A26" s="12"/>
      <c r="B26" s="44">
        <v>571</v>
      </c>
      <c r="C26" s="20" t="s">
        <v>41</v>
      </c>
      <c r="D26" s="46">
        <v>1109280</v>
      </c>
      <c r="E26" s="46">
        <v>0</v>
      </c>
      <c r="F26" s="46">
        <v>0</v>
      </c>
      <c r="G26" s="46">
        <v>246027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1355307</v>
      </c>
      <c r="O26" s="47">
        <f t="shared" si="1"/>
        <v>97.504100719424457</v>
      </c>
      <c r="P26" s="9"/>
    </row>
    <row r="27" spans="1:119">
      <c r="A27" s="12"/>
      <c r="B27" s="44">
        <v>572</v>
      </c>
      <c r="C27" s="20" t="s">
        <v>42</v>
      </c>
      <c r="D27" s="46">
        <v>2237950</v>
      </c>
      <c r="E27" s="46">
        <v>798334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3036284</v>
      </c>
      <c r="O27" s="47">
        <f t="shared" si="1"/>
        <v>218.43769784172662</v>
      </c>
      <c r="P27" s="9"/>
    </row>
    <row r="28" spans="1:119" ht="15.75">
      <c r="A28" s="28" t="s">
        <v>44</v>
      </c>
      <c r="B28" s="29"/>
      <c r="C28" s="30"/>
      <c r="D28" s="31">
        <f t="shared" ref="D28:M28" si="9">SUM(D29:D29)</f>
        <v>340000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340000</v>
      </c>
      <c r="O28" s="43">
        <f t="shared" si="1"/>
        <v>24.46043165467626</v>
      </c>
      <c r="P28" s="9"/>
    </row>
    <row r="29" spans="1:119" ht="15.75" thickBot="1">
      <c r="A29" s="12"/>
      <c r="B29" s="44">
        <v>581</v>
      </c>
      <c r="C29" s="20" t="s">
        <v>43</v>
      </c>
      <c r="D29" s="46">
        <v>340000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340000</v>
      </c>
      <c r="O29" s="47">
        <f t="shared" si="1"/>
        <v>24.46043165467626</v>
      </c>
      <c r="P29" s="9"/>
    </row>
    <row r="30" spans="1:119" ht="16.5" thickBot="1">
      <c r="A30" s="14" t="s">
        <v>10</v>
      </c>
      <c r="B30" s="23"/>
      <c r="C30" s="22"/>
      <c r="D30" s="15">
        <f>SUM(D5,D13,D17,D21,D23,D25,D28)</f>
        <v>12116509</v>
      </c>
      <c r="E30" s="15">
        <f t="shared" ref="E30:M30" si="10">SUM(E5,E13,E17,E21,E23,E25,E28)</f>
        <v>1797538</v>
      </c>
      <c r="F30" s="15">
        <f t="shared" si="10"/>
        <v>362384</v>
      </c>
      <c r="G30" s="15">
        <f t="shared" si="10"/>
        <v>484849</v>
      </c>
      <c r="H30" s="15">
        <f t="shared" si="10"/>
        <v>0</v>
      </c>
      <c r="I30" s="15">
        <f t="shared" si="10"/>
        <v>8595239</v>
      </c>
      <c r="J30" s="15">
        <f t="shared" si="10"/>
        <v>0</v>
      </c>
      <c r="K30" s="15">
        <f t="shared" si="10"/>
        <v>9580</v>
      </c>
      <c r="L30" s="15">
        <f t="shared" si="10"/>
        <v>0</v>
      </c>
      <c r="M30" s="15">
        <f t="shared" si="10"/>
        <v>0</v>
      </c>
      <c r="N30" s="15">
        <f t="shared" si="4"/>
        <v>23366099</v>
      </c>
      <c r="O30" s="37">
        <f t="shared" si="1"/>
        <v>1681.0143165467625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56</v>
      </c>
      <c r="M32" s="163"/>
      <c r="N32" s="163"/>
      <c r="O32" s="41">
        <v>13900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2743856</v>
      </c>
      <c r="E5" s="26">
        <f t="shared" si="0"/>
        <v>0</v>
      </c>
      <c r="F5" s="26">
        <f t="shared" si="0"/>
        <v>416263</v>
      </c>
      <c r="G5" s="26">
        <f t="shared" si="0"/>
        <v>0</v>
      </c>
      <c r="H5" s="26">
        <f t="shared" si="0"/>
        <v>0</v>
      </c>
      <c r="I5" s="26">
        <f t="shared" si="0"/>
        <v>1018439</v>
      </c>
      <c r="J5" s="26">
        <f t="shared" si="0"/>
        <v>0</v>
      </c>
      <c r="K5" s="26">
        <f t="shared" si="0"/>
        <v>11015</v>
      </c>
      <c r="L5" s="26">
        <f t="shared" si="0"/>
        <v>0</v>
      </c>
      <c r="M5" s="26">
        <f t="shared" si="0"/>
        <v>0</v>
      </c>
      <c r="N5" s="27">
        <f>SUM(D5:M5)</f>
        <v>4189573</v>
      </c>
      <c r="O5" s="32">
        <f t="shared" ref="O5:O31" si="1">(N5/O$33)</f>
        <v>300.13417866609353</v>
      </c>
      <c r="P5" s="6"/>
    </row>
    <row r="6" spans="1:133">
      <c r="A6" s="12"/>
      <c r="B6" s="44">
        <v>511</v>
      </c>
      <c r="C6" s="20" t="s">
        <v>19</v>
      </c>
      <c r="D6" s="46">
        <v>92790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92790</v>
      </c>
      <c r="O6" s="47">
        <f t="shared" si="1"/>
        <v>6.6473243068987751</v>
      </c>
      <c r="P6" s="9"/>
    </row>
    <row r="7" spans="1:133">
      <c r="A7" s="12"/>
      <c r="B7" s="44">
        <v>512</v>
      </c>
      <c r="C7" s="20" t="s">
        <v>20</v>
      </c>
      <c r="D7" s="46">
        <v>722593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722593</v>
      </c>
      <c r="O7" s="47">
        <f t="shared" si="1"/>
        <v>51.765384339852424</v>
      </c>
      <c r="P7" s="9"/>
    </row>
    <row r="8" spans="1:133">
      <c r="A8" s="12"/>
      <c r="B8" s="44">
        <v>513</v>
      </c>
      <c r="C8" s="20" t="s">
        <v>21</v>
      </c>
      <c r="D8" s="46">
        <v>736683</v>
      </c>
      <c r="E8" s="46">
        <v>0</v>
      </c>
      <c r="F8" s="46">
        <v>0</v>
      </c>
      <c r="G8" s="46">
        <v>0</v>
      </c>
      <c r="H8" s="46">
        <v>0</v>
      </c>
      <c r="I8" s="46">
        <v>574750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1311433</v>
      </c>
      <c r="O8" s="47">
        <f t="shared" si="1"/>
        <v>93.948921842538866</v>
      </c>
      <c r="P8" s="9"/>
    </row>
    <row r="9" spans="1:133">
      <c r="A9" s="12"/>
      <c r="B9" s="44">
        <v>514</v>
      </c>
      <c r="C9" s="20" t="s">
        <v>22</v>
      </c>
      <c r="D9" s="46">
        <v>140584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140584</v>
      </c>
      <c r="O9" s="47">
        <f t="shared" si="1"/>
        <v>10.071208539293645</v>
      </c>
      <c r="P9" s="9"/>
    </row>
    <row r="10" spans="1:133">
      <c r="A10" s="12"/>
      <c r="B10" s="44">
        <v>515</v>
      </c>
      <c r="C10" s="20" t="s">
        <v>23</v>
      </c>
      <c r="D10" s="46">
        <v>583177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583177</v>
      </c>
      <c r="O10" s="47">
        <f t="shared" si="1"/>
        <v>41.777849416147291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416263</v>
      </c>
      <c r="G11" s="46">
        <v>0</v>
      </c>
      <c r="H11" s="46">
        <v>0</v>
      </c>
      <c r="I11" s="46">
        <v>443689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859952</v>
      </c>
      <c r="O11" s="47">
        <f t="shared" si="1"/>
        <v>61.605559137474032</v>
      </c>
      <c r="P11" s="9"/>
    </row>
    <row r="12" spans="1:133">
      <c r="A12" s="12"/>
      <c r="B12" s="44">
        <v>519</v>
      </c>
      <c r="C12" s="20" t="s">
        <v>26</v>
      </c>
      <c r="D12" s="46">
        <v>468029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11015</v>
      </c>
      <c r="L12" s="46">
        <v>0</v>
      </c>
      <c r="M12" s="46">
        <v>0</v>
      </c>
      <c r="N12" s="46">
        <f t="shared" si="2"/>
        <v>479044</v>
      </c>
      <c r="O12" s="47">
        <f t="shared" si="1"/>
        <v>34.317931083888531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3786145</v>
      </c>
      <c r="E13" s="31">
        <f t="shared" si="3"/>
        <v>52818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3838963</v>
      </c>
      <c r="O13" s="43">
        <f t="shared" si="1"/>
        <v>275.01704993194357</v>
      </c>
      <c r="P13" s="10"/>
    </row>
    <row r="14" spans="1:133">
      <c r="A14" s="12"/>
      <c r="B14" s="44">
        <v>521</v>
      </c>
      <c r="C14" s="20" t="s">
        <v>28</v>
      </c>
      <c r="D14" s="46">
        <v>1303643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1303643</v>
      </c>
      <c r="O14" s="47">
        <f t="shared" si="1"/>
        <v>93.390858944050436</v>
      </c>
      <c r="P14" s="9"/>
    </row>
    <row r="15" spans="1:133">
      <c r="A15" s="12"/>
      <c r="B15" s="44">
        <v>522</v>
      </c>
      <c r="C15" s="20" t="s">
        <v>29</v>
      </c>
      <c r="D15" s="46">
        <v>1989064</v>
      </c>
      <c r="E15" s="46">
        <v>52818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2041882</v>
      </c>
      <c r="O15" s="47">
        <f t="shared" si="1"/>
        <v>146.27709721326744</v>
      </c>
      <c r="P15" s="9"/>
    </row>
    <row r="16" spans="1:133">
      <c r="A16" s="12"/>
      <c r="B16" s="44">
        <v>524</v>
      </c>
      <c r="C16" s="20" t="s">
        <v>30</v>
      </c>
      <c r="D16" s="46">
        <v>493438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493438</v>
      </c>
      <c r="O16" s="47">
        <f t="shared" si="1"/>
        <v>35.349093774625686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7083603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7083603</v>
      </c>
      <c r="O17" s="43">
        <f t="shared" si="1"/>
        <v>507.45776918117343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2853748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2853748</v>
      </c>
      <c r="O18" s="47">
        <f t="shared" si="1"/>
        <v>204.43785371444946</v>
      </c>
      <c r="P18" s="9"/>
    </row>
    <row r="19" spans="1:119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1977595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1977595</v>
      </c>
      <c r="O19" s="47">
        <f t="shared" si="1"/>
        <v>141.6716813525324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2252260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2252260</v>
      </c>
      <c r="O20" s="47">
        <f t="shared" si="1"/>
        <v>161.34823411419157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1423925</v>
      </c>
      <c r="E21" s="31">
        <f t="shared" si="6"/>
        <v>137720</v>
      </c>
      <c r="F21" s="31">
        <f t="shared" si="6"/>
        <v>0</v>
      </c>
      <c r="G21" s="31">
        <f t="shared" si="6"/>
        <v>426132</v>
      </c>
      <c r="H21" s="31">
        <f t="shared" si="6"/>
        <v>0</v>
      </c>
      <c r="I21" s="31">
        <f t="shared" si="6"/>
        <v>268698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2256475</v>
      </c>
      <c r="O21" s="43">
        <f t="shared" si="1"/>
        <v>161.65018984167921</v>
      </c>
      <c r="P21" s="10"/>
    </row>
    <row r="22" spans="1:119">
      <c r="A22" s="12"/>
      <c r="B22" s="44">
        <v>541</v>
      </c>
      <c r="C22" s="20" t="s">
        <v>37</v>
      </c>
      <c r="D22" s="46">
        <v>1423925</v>
      </c>
      <c r="E22" s="46">
        <v>137720</v>
      </c>
      <c r="F22" s="46">
        <v>0</v>
      </c>
      <c r="G22" s="46">
        <v>426132</v>
      </c>
      <c r="H22" s="46">
        <v>0</v>
      </c>
      <c r="I22" s="46">
        <v>268698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2256475</v>
      </c>
      <c r="O22" s="47">
        <f t="shared" si="1"/>
        <v>161.65018984167921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0</v>
      </c>
      <c r="E23" s="31">
        <f t="shared" si="7"/>
        <v>335967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335967</v>
      </c>
      <c r="O23" s="43">
        <f t="shared" si="1"/>
        <v>24.068128089404684</v>
      </c>
      <c r="P23" s="10"/>
    </row>
    <row r="24" spans="1:119">
      <c r="A24" s="13"/>
      <c r="B24" s="45">
        <v>552</v>
      </c>
      <c r="C24" s="21" t="s">
        <v>39</v>
      </c>
      <c r="D24" s="46">
        <v>0</v>
      </c>
      <c r="E24" s="46">
        <v>335967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335967</v>
      </c>
      <c r="O24" s="47">
        <f t="shared" si="1"/>
        <v>24.068128089404684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SUM(D26:D28)</f>
        <v>2854357</v>
      </c>
      <c r="E25" s="31">
        <f t="shared" si="8"/>
        <v>950798</v>
      </c>
      <c r="F25" s="31">
        <f t="shared" si="8"/>
        <v>0</v>
      </c>
      <c r="G25" s="31">
        <f t="shared" si="8"/>
        <v>4709152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8514307</v>
      </c>
      <c r="O25" s="43">
        <f t="shared" si="1"/>
        <v>609.95107099362417</v>
      </c>
      <c r="P25" s="9"/>
    </row>
    <row r="26" spans="1:119">
      <c r="A26" s="12"/>
      <c r="B26" s="44">
        <v>571</v>
      </c>
      <c r="C26" s="20" t="s">
        <v>41</v>
      </c>
      <c r="D26" s="46">
        <v>723969</v>
      </c>
      <c r="E26" s="46">
        <v>0</v>
      </c>
      <c r="F26" s="46">
        <v>0</v>
      </c>
      <c r="G26" s="46">
        <v>4709152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5433121</v>
      </c>
      <c r="O26" s="47">
        <f t="shared" si="1"/>
        <v>389.2199297943979</v>
      </c>
      <c r="P26" s="9"/>
    </row>
    <row r="27" spans="1:119">
      <c r="A27" s="12"/>
      <c r="B27" s="44">
        <v>572</v>
      </c>
      <c r="C27" s="20" t="s">
        <v>42</v>
      </c>
      <c r="D27" s="46">
        <v>2061166</v>
      </c>
      <c r="E27" s="46">
        <v>950798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3011964</v>
      </c>
      <c r="O27" s="47">
        <f t="shared" si="1"/>
        <v>215.77218998495593</v>
      </c>
      <c r="P27" s="9"/>
    </row>
    <row r="28" spans="1:119">
      <c r="A28" s="12"/>
      <c r="B28" s="44">
        <v>573</v>
      </c>
      <c r="C28" s="20" t="s">
        <v>70</v>
      </c>
      <c r="D28" s="46">
        <v>69222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69222</v>
      </c>
      <c r="O28" s="47">
        <f t="shared" si="1"/>
        <v>4.9589512142703631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937500</v>
      </c>
      <c r="E29" s="31">
        <f t="shared" si="9"/>
        <v>550000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1487500</v>
      </c>
      <c r="O29" s="43">
        <f t="shared" si="1"/>
        <v>106.56207464718103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937500</v>
      </c>
      <c r="E30" s="46">
        <v>550000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1487500</v>
      </c>
      <c r="O30" s="47">
        <f t="shared" si="1"/>
        <v>106.56207464718103</v>
      </c>
      <c r="P30" s="9"/>
    </row>
    <row r="31" spans="1:119" ht="16.5" thickBot="1">
      <c r="A31" s="14" t="s">
        <v>10</v>
      </c>
      <c r="B31" s="23"/>
      <c r="C31" s="22"/>
      <c r="D31" s="15">
        <f>SUM(D5,D13,D17,D21,D23,D25,D29)</f>
        <v>11745783</v>
      </c>
      <c r="E31" s="15">
        <f t="shared" ref="E31:M31" si="10">SUM(E5,E13,E17,E21,E23,E25,E29)</f>
        <v>2027303</v>
      </c>
      <c r="F31" s="15">
        <f t="shared" si="10"/>
        <v>416263</v>
      </c>
      <c r="G31" s="15">
        <f t="shared" si="10"/>
        <v>5135284</v>
      </c>
      <c r="H31" s="15">
        <f t="shared" si="10"/>
        <v>0</v>
      </c>
      <c r="I31" s="15">
        <f t="shared" si="10"/>
        <v>8370740</v>
      </c>
      <c r="J31" s="15">
        <f t="shared" si="10"/>
        <v>0</v>
      </c>
      <c r="K31" s="15">
        <f t="shared" si="10"/>
        <v>11015</v>
      </c>
      <c r="L31" s="15">
        <f t="shared" si="10"/>
        <v>0</v>
      </c>
      <c r="M31" s="15">
        <f t="shared" si="10"/>
        <v>0</v>
      </c>
      <c r="N31" s="15">
        <f t="shared" si="4"/>
        <v>27706388</v>
      </c>
      <c r="O31" s="37">
        <f t="shared" si="1"/>
        <v>1984.8404613510997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71</v>
      </c>
      <c r="M33" s="163"/>
      <c r="N33" s="163"/>
      <c r="O33" s="41">
        <v>13959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4133939</v>
      </c>
      <c r="E5" s="26">
        <f t="shared" si="0"/>
        <v>0</v>
      </c>
      <c r="F5" s="26">
        <f t="shared" si="0"/>
        <v>473314</v>
      </c>
      <c r="G5" s="26">
        <f t="shared" si="0"/>
        <v>0</v>
      </c>
      <c r="H5" s="26">
        <f t="shared" si="0"/>
        <v>0</v>
      </c>
      <c r="I5" s="26">
        <f t="shared" si="0"/>
        <v>1124272</v>
      </c>
      <c r="J5" s="26">
        <f t="shared" si="0"/>
        <v>0</v>
      </c>
      <c r="K5" s="26">
        <f t="shared" si="0"/>
        <v>133056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5864581</v>
      </c>
      <c r="P5" s="32">
        <f t="shared" ref="P5:P36" si="1">(O5/P$38)</f>
        <v>392.96307960332348</v>
      </c>
      <c r="Q5" s="6"/>
    </row>
    <row r="6" spans="1:134">
      <c r="A6" s="12"/>
      <c r="B6" s="44">
        <v>511</v>
      </c>
      <c r="C6" s="20" t="s">
        <v>19</v>
      </c>
      <c r="D6" s="46">
        <v>162022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162022</v>
      </c>
      <c r="P6" s="47">
        <f t="shared" si="1"/>
        <v>10.856472795497186</v>
      </c>
      <c r="Q6" s="9"/>
    </row>
    <row r="7" spans="1:134">
      <c r="A7" s="12"/>
      <c r="B7" s="44">
        <v>512</v>
      </c>
      <c r="C7" s="20" t="s">
        <v>20</v>
      </c>
      <c r="D7" s="46">
        <v>1185851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1185851</v>
      </c>
      <c r="P7" s="47">
        <f t="shared" si="1"/>
        <v>79.459327258107749</v>
      </c>
      <c r="Q7" s="9"/>
    </row>
    <row r="8" spans="1:134">
      <c r="A8" s="12"/>
      <c r="B8" s="44">
        <v>513</v>
      </c>
      <c r="C8" s="20" t="s">
        <v>21</v>
      </c>
      <c r="D8" s="46">
        <v>1143730</v>
      </c>
      <c r="E8" s="46">
        <v>0</v>
      </c>
      <c r="F8" s="46">
        <v>0</v>
      </c>
      <c r="G8" s="46">
        <v>0</v>
      </c>
      <c r="H8" s="46">
        <v>0</v>
      </c>
      <c r="I8" s="46">
        <v>1055754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2199484</v>
      </c>
      <c r="P8" s="47">
        <f t="shared" si="1"/>
        <v>147.37898686679173</v>
      </c>
      <c r="Q8" s="9"/>
    </row>
    <row r="9" spans="1:134">
      <c r="A9" s="12"/>
      <c r="B9" s="44">
        <v>514</v>
      </c>
      <c r="C9" s="20" t="s">
        <v>22</v>
      </c>
      <c r="D9" s="46">
        <v>254347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254347</v>
      </c>
      <c r="P9" s="47">
        <f t="shared" si="1"/>
        <v>17.042816939158403</v>
      </c>
      <c r="Q9" s="9"/>
    </row>
    <row r="10" spans="1:134">
      <c r="A10" s="12"/>
      <c r="B10" s="44">
        <v>515</v>
      </c>
      <c r="C10" s="20" t="s">
        <v>23</v>
      </c>
      <c r="D10" s="46">
        <v>622772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622772</v>
      </c>
      <c r="P10" s="47">
        <f t="shared" si="1"/>
        <v>41.729563119807025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473314</v>
      </c>
      <c r="G11" s="46">
        <v>0</v>
      </c>
      <c r="H11" s="46">
        <v>0</v>
      </c>
      <c r="I11" s="46">
        <v>68518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541832</v>
      </c>
      <c r="P11" s="47">
        <f t="shared" si="1"/>
        <v>36.306084159742696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133056</v>
      </c>
      <c r="L12" s="46">
        <v>0</v>
      </c>
      <c r="M12" s="46">
        <v>0</v>
      </c>
      <c r="N12" s="46">
        <v>0</v>
      </c>
      <c r="O12" s="46">
        <f t="shared" si="2"/>
        <v>133056</v>
      </c>
      <c r="P12" s="47">
        <f t="shared" si="1"/>
        <v>8.9155722326454026</v>
      </c>
      <c r="Q12" s="9"/>
    </row>
    <row r="13" spans="1:134">
      <c r="A13" s="12"/>
      <c r="B13" s="44">
        <v>519</v>
      </c>
      <c r="C13" s="20" t="s">
        <v>26</v>
      </c>
      <c r="D13" s="46">
        <v>765217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765217</v>
      </c>
      <c r="P13" s="47">
        <f t="shared" si="1"/>
        <v>51.274256231573304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4759763</v>
      </c>
      <c r="E14" s="31">
        <f t="shared" si="3"/>
        <v>77679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4837442</v>
      </c>
      <c r="P14" s="43">
        <f t="shared" si="1"/>
        <v>324.1384347359957</v>
      </c>
      <c r="Q14" s="10"/>
    </row>
    <row r="15" spans="1:134">
      <c r="A15" s="12"/>
      <c r="B15" s="44">
        <v>521</v>
      </c>
      <c r="C15" s="20" t="s">
        <v>28</v>
      </c>
      <c r="D15" s="46">
        <v>1915145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1915145</v>
      </c>
      <c r="P15" s="47">
        <f t="shared" si="1"/>
        <v>128.32652103993567</v>
      </c>
      <c r="Q15" s="9"/>
    </row>
    <row r="16" spans="1:134">
      <c r="A16" s="12"/>
      <c r="B16" s="44">
        <v>522</v>
      </c>
      <c r="C16" s="20" t="s">
        <v>29</v>
      </c>
      <c r="D16" s="46">
        <v>2456336</v>
      </c>
      <c r="E16" s="46">
        <v>77679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2534015</v>
      </c>
      <c r="P16" s="47">
        <f t="shared" si="1"/>
        <v>169.79462610560171</v>
      </c>
      <c r="Q16" s="9"/>
    </row>
    <row r="17" spans="1:17">
      <c r="A17" s="12"/>
      <c r="B17" s="44">
        <v>524</v>
      </c>
      <c r="C17" s="20" t="s">
        <v>30</v>
      </c>
      <c r="D17" s="46">
        <v>388282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388282</v>
      </c>
      <c r="P17" s="47">
        <f t="shared" si="1"/>
        <v>26.017287590458324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SUM(D19:D24)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10107703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10107703</v>
      </c>
      <c r="P18" s="43">
        <f t="shared" si="1"/>
        <v>677.27841061377649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3949624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2" si="6">SUM(D19:N19)</f>
        <v>3949624</v>
      </c>
      <c r="P19" s="47">
        <f t="shared" si="1"/>
        <v>264.64915572232644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2672927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2672927</v>
      </c>
      <c r="P20" s="47">
        <f t="shared" si="1"/>
        <v>179.10258643795228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2083388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2083388</v>
      </c>
      <c r="P21" s="47">
        <f t="shared" si="1"/>
        <v>139.59983918520504</v>
      </c>
      <c r="Q21" s="9"/>
    </row>
    <row r="22" spans="1:17">
      <c r="A22" s="12"/>
      <c r="B22" s="44">
        <v>536</v>
      </c>
      <c r="C22" s="20" t="s">
        <v>53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396407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396407</v>
      </c>
      <c r="P22" s="47">
        <f t="shared" si="1"/>
        <v>26.561712677566337</v>
      </c>
      <c r="Q22" s="9"/>
    </row>
    <row r="23" spans="1:17">
      <c r="A23" s="12"/>
      <c r="B23" s="44">
        <v>537</v>
      </c>
      <c r="C23" s="20" t="s">
        <v>89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218720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218720</v>
      </c>
      <c r="P23" s="47">
        <f t="shared" si="1"/>
        <v>14.6555883141249</v>
      </c>
      <c r="Q23" s="9"/>
    </row>
    <row r="24" spans="1:17">
      <c r="A24" s="12"/>
      <c r="B24" s="44">
        <v>538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786637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786637</v>
      </c>
      <c r="P24" s="47">
        <f t="shared" si="1"/>
        <v>52.709528276601446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SUM(D26:D26)</f>
        <v>1324881</v>
      </c>
      <c r="E25" s="31">
        <f t="shared" si="7"/>
        <v>0</v>
      </c>
      <c r="F25" s="31">
        <f t="shared" si="7"/>
        <v>0</v>
      </c>
      <c r="G25" s="31">
        <f t="shared" si="7"/>
        <v>1150848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2475729</v>
      </c>
      <c r="P25" s="43">
        <f t="shared" si="1"/>
        <v>165.88910479764138</v>
      </c>
      <c r="Q25" s="10"/>
    </row>
    <row r="26" spans="1:17">
      <c r="A26" s="12"/>
      <c r="B26" s="44">
        <v>541</v>
      </c>
      <c r="C26" s="20" t="s">
        <v>37</v>
      </c>
      <c r="D26" s="46">
        <v>1324881</v>
      </c>
      <c r="E26" s="46">
        <v>0</v>
      </c>
      <c r="F26" s="46">
        <v>0</v>
      </c>
      <c r="G26" s="46">
        <v>1150848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2475729</v>
      </c>
      <c r="P26" s="47">
        <f t="shared" si="1"/>
        <v>165.88910479764138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SUM(D28:D28)</f>
        <v>0</v>
      </c>
      <c r="E27" s="31">
        <f t="shared" si="8"/>
        <v>189314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189314</v>
      </c>
      <c r="P27" s="43">
        <f t="shared" si="1"/>
        <v>12.685205038863575</v>
      </c>
      <c r="Q27" s="10"/>
    </row>
    <row r="28" spans="1:17">
      <c r="A28" s="13"/>
      <c r="B28" s="45">
        <v>552</v>
      </c>
      <c r="C28" s="21" t="s">
        <v>39</v>
      </c>
      <c r="D28" s="46">
        <v>0</v>
      </c>
      <c r="E28" s="46">
        <v>189314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189314</v>
      </c>
      <c r="P28" s="47">
        <f t="shared" si="1"/>
        <v>12.685205038863575</v>
      </c>
      <c r="Q28" s="9"/>
    </row>
    <row r="29" spans="1:17" ht="15.75">
      <c r="A29" s="28" t="s">
        <v>40</v>
      </c>
      <c r="B29" s="29"/>
      <c r="C29" s="30"/>
      <c r="D29" s="31">
        <f t="shared" ref="D29:N29" si="9">SUM(D30:D32)</f>
        <v>4001609</v>
      </c>
      <c r="E29" s="31">
        <f t="shared" si="9"/>
        <v>0</v>
      </c>
      <c r="F29" s="31">
        <f t="shared" si="9"/>
        <v>0</v>
      </c>
      <c r="G29" s="31">
        <f t="shared" si="9"/>
        <v>4308665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>SUM(D29:N29)</f>
        <v>8310274</v>
      </c>
      <c r="P29" s="43">
        <f t="shared" si="1"/>
        <v>556.83958724202625</v>
      </c>
      <c r="Q29" s="9"/>
    </row>
    <row r="30" spans="1:17">
      <c r="A30" s="12"/>
      <c r="B30" s="44">
        <v>571</v>
      </c>
      <c r="C30" s="20" t="s">
        <v>41</v>
      </c>
      <c r="D30" s="46">
        <v>991711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991711</v>
      </c>
      <c r="P30" s="47">
        <f t="shared" si="1"/>
        <v>66.450750469043157</v>
      </c>
      <c r="Q30" s="9"/>
    </row>
    <row r="31" spans="1:17">
      <c r="A31" s="12"/>
      <c r="B31" s="44">
        <v>572</v>
      </c>
      <c r="C31" s="20" t="s">
        <v>42</v>
      </c>
      <c r="D31" s="46">
        <v>2757165</v>
      </c>
      <c r="E31" s="46">
        <v>0</v>
      </c>
      <c r="F31" s="46">
        <v>0</v>
      </c>
      <c r="G31" s="46">
        <v>4308665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7065830</v>
      </c>
      <c r="P31" s="47">
        <f t="shared" si="1"/>
        <v>473.45416778343605</v>
      </c>
      <c r="Q31" s="9"/>
    </row>
    <row r="32" spans="1:17">
      <c r="A32" s="12"/>
      <c r="B32" s="44">
        <v>573</v>
      </c>
      <c r="C32" s="20" t="s">
        <v>70</v>
      </c>
      <c r="D32" s="46">
        <v>252733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252733</v>
      </c>
      <c r="P32" s="47">
        <f t="shared" si="1"/>
        <v>16.934668989547038</v>
      </c>
      <c r="Q32" s="9"/>
    </row>
    <row r="33" spans="1:120" ht="15.75">
      <c r="A33" s="28" t="s">
        <v>44</v>
      </c>
      <c r="B33" s="29"/>
      <c r="C33" s="30"/>
      <c r="D33" s="31">
        <f t="shared" ref="D33:N33" si="10">SUM(D34:D35)</f>
        <v>493496</v>
      </c>
      <c r="E33" s="31">
        <f t="shared" si="10"/>
        <v>100000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382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593878</v>
      </c>
      <c r="P33" s="43">
        <f t="shared" si="1"/>
        <v>39.793487000804078</v>
      </c>
      <c r="Q33" s="9"/>
    </row>
    <row r="34" spans="1:120">
      <c r="A34" s="12"/>
      <c r="B34" s="44">
        <v>581</v>
      </c>
      <c r="C34" s="20" t="s">
        <v>90</v>
      </c>
      <c r="D34" s="46">
        <v>484030</v>
      </c>
      <c r="E34" s="46">
        <v>100000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584030</v>
      </c>
      <c r="P34" s="47">
        <f t="shared" si="1"/>
        <v>39.133610292146876</v>
      </c>
      <c r="Q34" s="9"/>
    </row>
    <row r="35" spans="1:120" ht="15.75" thickBot="1">
      <c r="A35" s="12"/>
      <c r="B35" s="44">
        <v>584</v>
      </c>
      <c r="C35" s="20" t="s">
        <v>93</v>
      </c>
      <c r="D35" s="46">
        <v>9466</v>
      </c>
      <c r="E35" s="46">
        <v>0</v>
      </c>
      <c r="F35" s="46">
        <v>0</v>
      </c>
      <c r="G35" s="46">
        <v>0</v>
      </c>
      <c r="H35" s="46">
        <v>0</v>
      </c>
      <c r="I35" s="46">
        <v>382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1">SUM(D35:N35)</f>
        <v>9848</v>
      </c>
      <c r="P35" s="47">
        <f t="shared" si="1"/>
        <v>0.6598767086571965</v>
      </c>
      <c r="Q35" s="9"/>
    </row>
    <row r="36" spans="1:120" ht="16.5" thickBot="1">
      <c r="A36" s="14" t="s">
        <v>10</v>
      </c>
      <c r="B36" s="23"/>
      <c r="C36" s="22"/>
      <c r="D36" s="15">
        <f>SUM(D5,D14,D18,D25,D27,D29,D33)</f>
        <v>14713688</v>
      </c>
      <c r="E36" s="15">
        <f t="shared" ref="E36:N36" si="12">SUM(E5,E14,E18,E25,E27,E29,E33)</f>
        <v>366993</v>
      </c>
      <c r="F36" s="15">
        <f t="shared" si="12"/>
        <v>473314</v>
      </c>
      <c r="G36" s="15">
        <f t="shared" si="12"/>
        <v>5459513</v>
      </c>
      <c r="H36" s="15">
        <f t="shared" si="12"/>
        <v>0</v>
      </c>
      <c r="I36" s="15">
        <f t="shared" si="12"/>
        <v>11232357</v>
      </c>
      <c r="J36" s="15">
        <f t="shared" si="12"/>
        <v>0</v>
      </c>
      <c r="K36" s="15">
        <f t="shared" si="12"/>
        <v>133056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32378921</v>
      </c>
      <c r="P36" s="37">
        <f t="shared" si="1"/>
        <v>2169.5873090324308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94</v>
      </c>
      <c r="N38" s="163"/>
      <c r="O38" s="163"/>
      <c r="P38" s="41">
        <v>14924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3917590</v>
      </c>
      <c r="E5" s="26">
        <f t="shared" si="0"/>
        <v>0</v>
      </c>
      <c r="F5" s="26">
        <f t="shared" si="0"/>
        <v>419930</v>
      </c>
      <c r="G5" s="26">
        <f t="shared" si="0"/>
        <v>73136</v>
      </c>
      <c r="H5" s="26">
        <f t="shared" si="0"/>
        <v>0</v>
      </c>
      <c r="I5" s="26">
        <f t="shared" si="0"/>
        <v>1096266</v>
      </c>
      <c r="J5" s="26">
        <f t="shared" si="0"/>
        <v>0</v>
      </c>
      <c r="K5" s="26">
        <f t="shared" si="0"/>
        <v>159431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5666353</v>
      </c>
      <c r="P5" s="32">
        <f t="shared" ref="P5:P35" si="1">(O5/P$37)</f>
        <v>380.16457564575649</v>
      </c>
      <c r="Q5" s="6"/>
    </row>
    <row r="6" spans="1:134">
      <c r="A6" s="12"/>
      <c r="B6" s="44">
        <v>511</v>
      </c>
      <c r="C6" s="20" t="s">
        <v>19</v>
      </c>
      <c r="D6" s="46">
        <v>150507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150507</v>
      </c>
      <c r="P6" s="47">
        <f t="shared" si="1"/>
        <v>10.097752432069775</v>
      </c>
      <c r="Q6" s="9"/>
    </row>
    <row r="7" spans="1:134">
      <c r="A7" s="12"/>
      <c r="B7" s="44">
        <v>512</v>
      </c>
      <c r="C7" s="20" t="s">
        <v>20</v>
      </c>
      <c r="D7" s="46">
        <v>996832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996832</v>
      </c>
      <c r="P7" s="47">
        <f t="shared" si="1"/>
        <v>66.879033881247906</v>
      </c>
      <c r="Q7" s="9"/>
    </row>
    <row r="8" spans="1:134">
      <c r="A8" s="12"/>
      <c r="B8" s="44">
        <v>513</v>
      </c>
      <c r="C8" s="20" t="s">
        <v>21</v>
      </c>
      <c r="D8" s="46">
        <v>1089584</v>
      </c>
      <c r="E8" s="46">
        <v>0</v>
      </c>
      <c r="F8" s="46">
        <v>0</v>
      </c>
      <c r="G8" s="46">
        <v>0</v>
      </c>
      <c r="H8" s="46">
        <v>0</v>
      </c>
      <c r="I8" s="46">
        <v>936953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2026537</v>
      </c>
      <c r="P8" s="47">
        <f t="shared" si="1"/>
        <v>135.96356927205636</v>
      </c>
      <c r="Q8" s="9"/>
    </row>
    <row r="9" spans="1:134">
      <c r="A9" s="12"/>
      <c r="B9" s="44">
        <v>514</v>
      </c>
      <c r="C9" s="20" t="s">
        <v>22</v>
      </c>
      <c r="D9" s="46">
        <v>192337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192337</v>
      </c>
      <c r="P9" s="47">
        <f t="shared" si="1"/>
        <v>12.904193223750418</v>
      </c>
      <c r="Q9" s="9"/>
    </row>
    <row r="10" spans="1:134">
      <c r="A10" s="12"/>
      <c r="B10" s="44">
        <v>515</v>
      </c>
      <c r="C10" s="20" t="s">
        <v>23</v>
      </c>
      <c r="D10" s="46">
        <v>765954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765954</v>
      </c>
      <c r="P10" s="47">
        <f t="shared" si="1"/>
        <v>51.389064072458908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419930</v>
      </c>
      <c r="G11" s="46">
        <v>73136</v>
      </c>
      <c r="H11" s="46">
        <v>0</v>
      </c>
      <c r="I11" s="46">
        <v>159313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652379</v>
      </c>
      <c r="P11" s="47">
        <f t="shared" si="1"/>
        <v>43.769137873196911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159431</v>
      </c>
      <c r="L12" s="46">
        <v>0</v>
      </c>
      <c r="M12" s="46">
        <v>0</v>
      </c>
      <c r="N12" s="46">
        <v>0</v>
      </c>
      <c r="O12" s="46">
        <f t="shared" si="2"/>
        <v>159431</v>
      </c>
      <c r="P12" s="47">
        <f t="shared" si="1"/>
        <v>10.696477692049648</v>
      </c>
      <c r="Q12" s="9"/>
    </row>
    <row r="13" spans="1:134">
      <c r="A13" s="12"/>
      <c r="B13" s="44">
        <v>519</v>
      </c>
      <c r="C13" s="20" t="s">
        <v>26</v>
      </c>
      <c r="D13" s="46">
        <v>722376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722376</v>
      </c>
      <c r="P13" s="47">
        <f t="shared" si="1"/>
        <v>48.465347198926537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4674783</v>
      </c>
      <c r="E14" s="31">
        <f t="shared" si="3"/>
        <v>138132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4812915</v>
      </c>
      <c r="P14" s="43">
        <f t="shared" si="1"/>
        <v>322.90607178799058</v>
      </c>
      <c r="Q14" s="10"/>
    </row>
    <row r="15" spans="1:134">
      <c r="A15" s="12"/>
      <c r="B15" s="44">
        <v>521</v>
      </c>
      <c r="C15" s="20" t="s">
        <v>28</v>
      </c>
      <c r="D15" s="46">
        <v>1856880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1856880</v>
      </c>
      <c r="P15" s="47">
        <f t="shared" si="1"/>
        <v>124.58101308285811</v>
      </c>
      <c r="Q15" s="9"/>
    </row>
    <row r="16" spans="1:134">
      <c r="A16" s="12"/>
      <c r="B16" s="44">
        <v>522</v>
      </c>
      <c r="C16" s="20" t="s">
        <v>29</v>
      </c>
      <c r="D16" s="46">
        <v>2405643</v>
      </c>
      <c r="E16" s="46">
        <v>138132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2543775</v>
      </c>
      <c r="P16" s="47">
        <f t="shared" si="1"/>
        <v>170.66588393156658</v>
      </c>
      <c r="Q16" s="9"/>
    </row>
    <row r="17" spans="1:17">
      <c r="A17" s="12"/>
      <c r="B17" s="44">
        <v>524</v>
      </c>
      <c r="C17" s="20" t="s">
        <v>30</v>
      </c>
      <c r="D17" s="46">
        <v>412260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412260</v>
      </c>
      <c r="P17" s="47">
        <f t="shared" si="1"/>
        <v>27.659174773565919</v>
      </c>
      <c r="Q17" s="9"/>
    </row>
    <row r="18" spans="1:17" ht="15.75">
      <c r="A18" s="28" t="s">
        <v>31</v>
      </c>
      <c r="B18" s="29"/>
      <c r="C18" s="30"/>
      <c r="D18" s="31">
        <f t="shared" ref="D18:N18" si="4">SUM(D19:D24)</f>
        <v>0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9353415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31">
        <f t="shared" si="4"/>
        <v>0</v>
      </c>
      <c r="O18" s="42">
        <f>SUM(D18:N18)</f>
        <v>9353415</v>
      </c>
      <c r="P18" s="43">
        <f t="shared" si="1"/>
        <v>627.53539080845349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3559551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5">SUM(D19:N19)</f>
        <v>3559551</v>
      </c>
      <c r="P19" s="47">
        <f t="shared" si="1"/>
        <v>238.8159007044616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2603757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2603757</v>
      </c>
      <c r="P20" s="47">
        <f t="shared" si="1"/>
        <v>174.69017108352901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1867102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1867102</v>
      </c>
      <c r="P21" s="47">
        <f t="shared" si="1"/>
        <v>125.26682321368668</v>
      </c>
      <c r="Q21" s="9"/>
    </row>
    <row r="22" spans="1:17">
      <c r="A22" s="12"/>
      <c r="B22" s="44">
        <v>536</v>
      </c>
      <c r="C22" s="20" t="s">
        <v>53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388128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388128</v>
      </c>
      <c r="P22" s="47">
        <f t="shared" si="1"/>
        <v>26.040120764844012</v>
      </c>
      <c r="Q22" s="9"/>
    </row>
    <row r="23" spans="1:17">
      <c r="A23" s="12"/>
      <c r="B23" s="44">
        <v>537</v>
      </c>
      <c r="C23" s="20" t="s">
        <v>89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167870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167870</v>
      </c>
      <c r="P23" s="47">
        <f t="shared" si="1"/>
        <v>11.262663535726267</v>
      </c>
      <c r="Q23" s="9"/>
    </row>
    <row r="24" spans="1:17">
      <c r="A24" s="12"/>
      <c r="B24" s="44">
        <v>538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767007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767007</v>
      </c>
      <c r="P24" s="47">
        <f t="shared" si="1"/>
        <v>51.45971150620597</v>
      </c>
      <c r="Q24" s="9"/>
    </row>
    <row r="25" spans="1:17" ht="15.75">
      <c r="A25" s="28" t="s">
        <v>36</v>
      </c>
      <c r="B25" s="29"/>
      <c r="C25" s="30"/>
      <c r="D25" s="31">
        <f t="shared" ref="D25:N25" si="6">SUM(D26:D26)</f>
        <v>1024748</v>
      </c>
      <c r="E25" s="31">
        <f t="shared" si="6"/>
        <v>0</v>
      </c>
      <c r="F25" s="31">
        <f t="shared" si="6"/>
        <v>0</v>
      </c>
      <c r="G25" s="31">
        <f t="shared" si="6"/>
        <v>2246677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5" si="7">SUM(D25:N25)</f>
        <v>3271425</v>
      </c>
      <c r="P25" s="43">
        <f t="shared" si="1"/>
        <v>219.4850721234485</v>
      </c>
      <c r="Q25" s="10"/>
    </row>
    <row r="26" spans="1:17">
      <c r="A26" s="12"/>
      <c r="B26" s="44">
        <v>541</v>
      </c>
      <c r="C26" s="20" t="s">
        <v>37</v>
      </c>
      <c r="D26" s="46">
        <v>1024748</v>
      </c>
      <c r="E26" s="46">
        <v>0</v>
      </c>
      <c r="F26" s="46">
        <v>0</v>
      </c>
      <c r="G26" s="46">
        <v>2246677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3271425</v>
      </c>
      <c r="P26" s="47">
        <f t="shared" si="1"/>
        <v>219.4850721234485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SUM(D28:D28)</f>
        <v>0</v>
      </c>
      <c r="E27" s="31">
        <f t="shared" si="8"/>
        <v>120343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120343</v>
      </c>
      <c r="P27" s="43">
        <f t="shared" si="1"/>
        <v>8.0740020127473997</v>
      </c>
      <c r="Q27" s="10"/>
    </row>
    <row r="28" spans="1:17">
      <c r="A28" s="13"/>
      <c r="B28" s="45">
        <v>552</v>
      </c>
      <c r="C28" s="21" t="s">
        <v>39</v>
      </c>
      <c r="D28" s="46">
        <v>0</v>
      </c>
      <c r="E28" s="46">
        <v>120343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120343</v>
      </c>
      <c r="P28" s="47">
        <f t="shared" si="1"/>
        <v>8.0740020127473997</v>
      </c>
      <c r="Q28" s="9"/>
    </row>
    <row r="29" spans="1:17" ht="15.75">
      <c r="A29" s="28" t="s">
        <v>40</v>
      </c>
      <c r="B29" s="29"/>
      <c r="C29" s="30"/>
      <c r="D29" s="31">
        <f t="shared" ref="D29:N29" si="9">SUM(D30:D32)</f>
        <v>3513537</v>
      </c>
      <c r="E29" s="31">
        <f t="shared" si="9"/>
        <v>15000</v>
      </c>
      <c r="F29" s="31">
        <f t="shared" si="9"/>
        <v>0</v>
      </c>
      <c r="G29" s="31">
        <f t="shared" si="9"/>
        <v>997729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4526266</v>
      </c>
      <c r="P29" s="43">
        <f t="shared" si="1"/>
        <v>303.67433747064746</v>
      </c>
      <c r="Q29" s="9"/>
    </row>
    <row r="30" spans="1:17">
      <c r="A30" s="12"/>
      <c r="B30" s="44">
        <v>571</v>
      </c>
      <c r="C30" s="20" t="s">
        <v>41</v>
      </c>
      <c r="D30" s="46">
        <v>881192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881192</v>
      </c>
      <c r="P30" s="47">
        <f t="shared" si="1"/>
        <v>59.120563569272058</v>
      </c>
      <c r="Q30" s="9"/>
    </row>
    <row r="31" spans="1:17">
      <c r="A31" s="12"/>
      <c r="B31" s="44">
        <v>572</v>
      </c>
      <c r="C31" s="20" t="s">
        <v>42</v>
      </c>
      <c r="D31" s="46">
        <v>2418304</v>
      </c>
      <c r="E31" s="46">
        <v>15000</v>
      </c>
      <c r="F31" s="46">
        <v>0</v>
      </c>
      <c r="G31" s="46">
        <v>997729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3431033</v>
      </c>
      <c r="P31" s="47">
        <f t="shared" si="1"/>
        <v>230.19342502515934</v>
      </c>
      <c r="Q31" s="9"/>
    </row>
    <row r="32" spans="1:17">
      <c r="A32" s="12"/>
      <c r="B32" s="44">
        <v>573</v>
      </c>
      <c r="C32" s="20" t="s">
        <v>70</v>
      </c>
      <c r="D32" s="46">
        <v>214041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214041</v>
      </c>
      <c r="P32" s="47">
        <f t="shared" si="1"/>
        <v>14.360348876216035</v>
      </c>
      <c r="Q32" s="9"/>
    </row>
    <row r="33" spans="1:120" ht="15.75">
      <c r="A33" s="28" t="s">
        <v>44</v>
      </c>
      <c r="B33" s="29"/>
      <c r="C33" s="30"/>
      <c r="D33" s="31">
        <f t="shared" ref="D33:N33" si="10">SUM(D34:D34)</f>
        <v>542004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7"/>
        <v>542004</v>
      </c>
      <c r="P33" s="43">
        <f t="shared" si="1"/>
        <v>36.363904729956388</v>
      </c>
      <c r="Q33" s="9"/>
    </row>
    <row r="34" spans="1:120" ht="15.75" thickBot="1">
      <c r="A34" s="12"/>
      <c r="B34" s="44">
        <v>581</v>
      </c>
      <c r="C34" s="20" t="s">
        <v>90</v>
      </c>
      <c r="D34" s="46">
        <v>542004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542004</v>
      </c>
      <c r="P34" s="47">
        <f t="shared" si="1"/>
        <v>36.363904729956388</v>
      </c>
      <c r="Q34" s="9"/>
    </row>
    <row r="35" spans="1:120" ht="16.5" thickBot="1">
      <c r="A35" s="14" t="s">
        <v>10</v>
      </c>
      <c r="B35" s="23"/>
      <c r="C35" s="22"/>
      <c r="D35" s="15">
        <f>SUM(D5,D14,D18,D25,D27,D29,D33)</f>
        <v>13672662</v>
      </c>
      <c r="E35" s="15">
        <f t="shared" ref="E35:N35" si="11">SUM(E5,E14,E18,E25,E27,E29,E33)</f>
        <v>273475</v>
      </c>
      <c r="F35" s="15">
        <f t="shared" si="11"/>
        <v>419930</v>
      </c>
      <c r="G35" s="15">
        <f t="shared" si="11"/>
        <v>3317542</v>
      </c>
      <c r="H35" s="15">
        <f t="shared" si="11"/>
        <v>0</v>
      </c>
      <c r="I35" s="15">
        <f t="shared" si="11"/>
        <v>10449681</v>
      </c>
      <c r="J35" s="15">
        <f t="shared" si="11"/>
        <v>0</v>
      </c>
      <c r="K35" s="15">
        <f t="shared" si="11"/>
        <v>159431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 t="shared" si="7"/>
        <v>28292721</v>
      </c>
      <c r="P35" s="37">
        <f t="shared" si="1"/>
        <v>1898.2033545790002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91</v>
      </c>
      <c r="N37" s="163"/>
      <c r="O37" s="163"/>
      <c r="P37" s="41">
        <v>14905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3880459</v>
      </c>
      <c r="E5" s="26">
        <f t="shared" si="0"/>
        <v>0</v>
      </c>
      <c r="F5" s="26">
        <f t="shared" si="0"/>
        <v>171208</v>
      </c>
      <c r="G5" s="26">
        <f t="shared" si="0"/>
        <v>15839</v>
      </c>
      <c r="H5" s="26">
        <f t="shared" si="0"/>
        <v>0</v>
      </c>
      <c r="I5" s="26">
        <f t="shared" si="0"/>
        <v>1069190</v>
      </c>
      <c r="J5" s="26">
        <f t="shared" si="0"/>
        <v>0</v>
      </c>
      <c r="K5" s="26">
        <f t="shared" si="0"/>
        <v>100387</v>
      </c>
      <c r="L5" s="26">
        <f t="shared" si="0"/>
        <v>0</v>
      </c>
      <c r="M5" s="26">
        <f t="shared" si="0"/>
        <v>0</v>
      </c>
      <c r="N5" s="27">
        <f>SUM(D5:M5)</f>
        <v>5237083</v>
      </c>
      <c r="O5" s="32">
        <f t="shared" ref="O5:O35" si="1">(N5/O$37)</f>
        <v>349.18542472329642</v>
      </c>
      <c r="P5" s="6"/>
    </row>
    <row r="6" spans="1:133">
      <c r="A6" s="12"/>
      <c r="B6" s="44">
        <v>511</v>
      </c>
      <c r="C6" s="20" t="s">
        <v>19</v>
      </c>
      <c r="D6" s="46">
        <v>167969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167969</v>
      </c>
      <c r="O6" s="47">
        <f t="shared" si="1"/>
        <v>11.199426590212028</v>
      </c>
      <c r="P6" s="9"/>
    </row>
    <row r="7" spans="1:133">
      <c r="A7" s="12"/>
      <c r="B7" s="44">
        <v>512</v>
      </c>
      <c r="C7" s="20" t="s">
        <v>20</v>
      </c>
      <c r="D7" s="46">
        <v>740838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740838</v>
      </c>
      <c r="O7" s="47">
        <f t="shared" si="1"/>
        <v>49.395786104813972</v>
      </c>
      <c r="P7" s="9"/>
    </row>
    <row r="8" spans="1:133">
      <c r="A8" s="12"/>
      <c r="B8" s="44">
        <v>513</v>
      </c>
      <c r="C8" s="20" t="s">
        <v>21</v>
      </c>
      <c r="D8" s="46">
        <v>1024779</v>
      </c>
      <c r="E8" s="46">
        <v>0</v>
      </c>
      <c r="F8" s="46">
        <v>0</v>
      </c>
      <c r="G8" s="46">
        <v>0</v>
      </c>
      <c r="H8" s="46">
        <v>0</v>
      </c>
      <c r="I8" s="46">
        <v>911595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1936374</v>
      </c>
      <c r="O8" s="47">
        <f t="shared" si="1"/>
        <v>129.10881450860114</v>
      </c>
      <c r="P8" s="9"/>
    </row>
    <row r="9" spans="1:133">
      <c r="A9" s="12"/>
      <c r="B9" s="44">
        <v>514</v>
      </c>
      <c r="C9" s="20" t="s">
        <v>22</v>
      </c>
      <c r="D9" s="46">
        <v>270207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270207</v>
      </c>
      <c r="O9" s="47">
        <f t="shared" si="1"/>
        <v>18.016202160288039</v>
      </c>
      <c r="P9" s="9"/>
    </row>
    <row r="10" spans="1:133">
      <c r="A10" s="12"/>
      <c r="B10" s="44">
        <v>515</v>
      </c>
      <c r="C10" s="20" t="s">
        <v>23</v>
      </c>
      <c r="D10" s="46">
        <v>820730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820730</v>
      </c>
      <c r="O10" s="47">
        <f t="shared" si="1"/>
        <v>54.722629683957862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171208</v>
      </c>
      <c r="G11" s="46">
        <v>15839</v>
      </c>
      <c r="H11" s="46">
        <v>0</v>
      </c>
      <c r="I11" s="46">
        <v>157595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344642</v>
      </c>
      <c r="O11" s="47">
        <f t="shared" si="1"/>
        <v>22.97919722629684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100387</v>
      </c>
      <c r="L12" s="46">
        <v>0</v>
      </c>
      <c r="M12" s="46">
        <v>0</v>
      </c>
      <c r="N12" s="46">
        <f t="shared" si="2"/>
        <v>100387</v>
      </c>
      <c r="O12" s="47">
        <f t="shared" si="1"/>
        <v>6.6933591145486062</v>
      </c>
      <c r="P12" s="9"/>
    </row>
    <row r="13" spans="1:133">
      <c r="A13" s="12"/>
      <c r="B13" s="44">
        <v>519</v>
      </c>
      <c r="C13" s="20" t="s">
        <v>60</v>
      </c>
      <c r="D13" s="46">
        <v>855936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855936</v>
      </c>
      <c r="O13" s="47">
        <f t="shared" si="1"/>
        <v>57.070009334577946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4497981</v>
      </c>
      <c r="E14" s="31">
        <f t="shared" si="3"/>
        <v>248662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4746643</v>
      </c>
      <c r="O14" s="43">
        <f t="shared" si="1"/>
        <v>316.48506467529006</v>
      </c>
      <c r="P14" s="10"/>
    </row>
    <row r="15" spans="1:133">
      <c r="A15" s="12"/>
      <c r="B15" s="44">
        <v>521</v>
      </c>
      <c r="C15" s="20" t="s">
        <v>28</v>
      </c>
      <c r="D15" s="46">
        <v>1798984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1798984</v>
      </c>
      <c r="O15" s="47">
        <f t="shared" si="1"/>
        <v>119.94825976796906</v>
      </c>
      <c r="P15" s="9"/>
    </row>
    <row r="16" spans="1:133">
      <c r="A16" s="12"/>
      <c r="B16" s="44">
        <v>522</v>
      </c>
      <c r="C16" s="20" t="s">
        <v>29</v>
      </c>
      <c r="D16" s="46">
        <v>2324190</v>
      </c>
      <c r="E16" s="46">
        <v>248662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2572852</v>
      </c>
      <c r="O16" s="47">
        <f t="shared" si="1"/>
        <v>171.54633951193492</v>
      </c>
      <c r="P16" s="9"/>
    </row>
    <row r="17" spans="1:16">
      <c r="A17" s="12"/>
      <c r="B17" s="44">
        <v>524</v>
      </c>
      <c r="C17" s="20" t="s">
        <v>30</v>
      </c>
      <c r="D17" s="46">
        <v>374807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374807</v>
      </c>
      <c r="O17" s="47">
        <f t="shared" si="1"/>
        <v>24.990465395386053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0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9293339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9293339</v>
      </c>
      <c r="O18" s="43">
        <f t="shared" si="1"/>
        <v>619.63855180690757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2016552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2016552</v>
      </c>
      <c r="O19" s="47">
        <f t="shared" si="1"/>
        <v>134.45472729697292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2660738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2660738</v>
      </c>
      <c r="O20" s="47">
        <f t="shared" si="1"/>
        <v>177.40618749166555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1906003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1906003</v>
      </c>
      <c r="O21" s="47">
        <f t="shared" si="1"/>
        <v>127.08381117482331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1730978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1730978</v>
      </c>
      <c r="O22" s="47">
        <f t="shared" si="1"/>
        <v>115.4139218562475</v>
      </c>
      <c r="P22" s="9"/>
    </row>
    <row r="23" spans="1:16">
      <c r="A23" s="12"/>
      <c r="B23" s="44">
        <v>537</v>
      </c>
      <c r="C23" s="20" t="s">
        <v>81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159649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159649</v>
      </c>
      <c r="O23" s="47">
        <f t="shared" si="1"/>
        <v>10.64468595812775</v>
      </c>
      <c r="P23" s="9"/>
    </row>
    <row r="24" spans="1:16">
      <c r="A24" s="12"/>
      <c r="B24" s="44">
        <v>538</v>
      </c>
      <c r="C24" s="20" t="s">
        <v>63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819419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819419</v>
      </c>
      <c r="O24" s="47">
        <f t="shared" si="1"/>
        <v>54.635218029070543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1105725</v>
      </c>
      <c r="E25" s="31">
        <f t="shared" si="6"/>
        <v>0</v>
      </c>
      <c r="F25" s="31">
        <f t="shared" si="6"/>
        <v>0</v>
      </c>
      <c r="G25" s="31">
        <f t="shared" si="6"/>
        <v>2427031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5" si="7">SUM(D25:M25)</f>
        <v>3532756</v>
      </c>
      <c r="O25" s="43">
        <f t="shared" si="1"/>
        <v>235.54847312975065</v>
      </c>
      <c r="P25" s="10"/>
    </row>
    <row r="26" spans="1:16">
      <c r="A26" s="12"/>
      <c r="B26" s="44">
        <v>541</v>
      </c>
      <c r="C26" s="20" t="s">
        <v>64</v>
      </c>
      <c r="D26" s="46">
        <v>1105725</v>
      </c>
      <c r="E26" s="46">
        <v>0</v>
      </c>
      <c r="F26" s="46">
        <v>0</v>
      </c>
      <c r="G26" s="46">
        <v>2427031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3532756</v>
      </c>
      <c r="O26" s="47">
        <f t="shared" si="1"/>
        <v>235.54847312975065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298212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298212</v>
      </c>
      <c r="O27" s="43">
        <f t="shared" si="1"/>
        <v>19.883451126816908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298212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298212</v>
      </c>
      <c r="O28" s="47">
        <f t="shared" si="1"/>
        <v>19.883451126816908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SUM(D30:D32)</f>
        <v>3648636</v>
      </c>
      <c r="E29" s="31">
        <f t="shared" si="9"/>
        <v>0</v>
      </c>
      <c r="F29" s="31">
        <f t="shared" si="9"/>
        <v>0</v>
      </c>
      <c r="G29" s="31">
        <f t="shared" si="9"/>
        <v>131212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3779848</v>
      </c>
      <c r="O29" s="43">
        <f t="shared" si="1"/>
        <v>252.0234697959728</v>
      </c>
      <c r="P29" s="9"/>
    </row>
    <row r="30" spans="1:16">
      <c r="A30" s="12"/>
      <c r="B30" s="44">
        <v>571</v>
      </c>
      <c r="C30" s="20" t="s">
        <v>41</v>
      </c>
      <c r="D30" s="46">
        <v>876532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876532</v>
      </c>
      <c r="O30" s="47">
        <f t="shared" si="1"/>
        <v>58.443259101213492</v>
      </c>
      <c r="P30" s="9"/>
    </row>
    <row r="31" spans="1:16">
      <c r="A31" s="12"/>
      <c r="B31" s="44">
        <v>572</v>
      </c>
      <c r="C31" s="20" t="s">
        <v>65</v>
      </c>
      <c r="D31" s="46">
        <v>2527164</v>
      </c>
      <c r="E31" s="46">
        <v>0</v>
      </c>
      <c r="F31" s="46">
        <v>0</v>
      </c>
      <c r="G31" s="46">
        <v>131212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2658376</v>
      </c>
      <c r="O31" s="47">
        <f t="shared" si="1"/>
        <v>177.24869982664356</v>
      </c>
      <c r="P31" s="9"/>
    </row>
    <row r="32" spans="1:16">
      <c r="A32" s="12"/>
      <c r="B32" s="44">
        <v>573</v>
      </c>
      <c r="C32" s="20" t="s">
        <v>70</v>
      </c>
      <c r="D32" s="46">
        <v>244940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244940</v>
      </c>
      <c r="O32" s="47">
        <f t="shared" si="1"/>
        <v>16.33151086811575</v>
      </c>
      <c r="P32" s="9"/>
    </row>
    <row r="33" spans="1:119" ht="15.75">
      <c r="A33" s="28" t="s">
        <v>66</v>
      </c>
      <c r="B33" s="29"/>
      <c r="C33" s="30"/>
      <c r="D33" s="31">
        <f t="shared" ref="D33:M33" si="10">SUM(D34:D34)</f>
        <v>447385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7"/>
        <v>447385</v>
      </c>
      <c r="O33" s="43">
        <f t="shared" si="1"/>
        <v>29.829643952527004</v>
      </c>
      <c r="P33" s="9"/>
    </row>
    <row r="34" spans="1:119" ht="15.75" thickBot="1">
      <c r="A34" s="12"/>
      <c r="B34" s="44">
        <v>581</v>
      </c>
      <c r="C34" s="20" t="s">
        <v>67</v>
      </c>
      <c r="D34" s="46">
        <v>447385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447385</v>
      </c>
      <c r="O34" s="47">
        <f t="shared" si="1"/>
        <v>29.829643952527004</v>
      </c>
      <c r="P34" s="9"/>
    </row>
    <row r="35" spans="1:119" ht="16.5" thickBot="1">
      <c r="A35" s="14" t="s">
        <v>10</v>
      </c>
      <c r="B35" s="23"/>
      <c r="C35" s="22"/>
      <c r="D35" s="15">
        <f>SUM(D5,D14,D18,D25,D27,D29,D33)</f>
        <v>13580186</v>
      </c>
      <c r="E35" s="15">
        <f t="shared" ref="E35:M35" si="11">SUM(E5,E14,E18,E25,E27,E29,E33)</f>
        <v>546874</v>
      </c>
      <c r="F35" s="15">
        <f t="shared" si="11"/>
        <v>171208</v>
      </c>
      <c r="G35" s="15">
        <f t="shared" si="11"/>
        <v>2574082</v>
      </c>
      <c r="H35" s="15">
        <f t="shared" si="11"/>
        <v>0</v>
      </c>
      <c r="I35" s="15">
        <f t="shared" si="11"/>
        <v>10362529</v>
      </c>
      <c r="J35" s="15">
        <f t="shared" si="11"/>
        <v>0</v>
      </c>
      <c r="K35" s="15">
        <f t="shared" si="11"/>
        <v>100387</v>
      </c>
      <c r="L35" s="15">
        <f t="shared" si="11"/>
        <v>0</v>
      </c>
      <c r="M35" s="15">
        <f t="shared" si="11"/>
        <v>0</v>
      </c>
      <c r="N35" s="15">
        <f t="shared" si="7"/>
        <v>27335266</v>
      </c>
      <c r="O35" s="37">
        <f t="shared" si="1"/>
        <v>1822.5940792105614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84</v>
      </c>
      <c r="M37" s="163"/>
      <c r="N37" s="163"/>
      <c r="O37" s="41">
        <v>14998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3804375</v>
      </c>
      <c r="E5" s="26">
        <f t="shared" si="0"/>
        <v>0</v>
      </c>
      <c r="F5" s="26">
        <f t="shared" si="0"/>
        <v>169030</v>
      </c>
      <c r="G5" s="26">
        <f t="shared" si="0"/>
        <v>63838</v>
      </c>
      <c r="H5" s="26">
        <f t="shared" si="0"/>
        <v>0</v>
      </c>
      <c r="I5" s="26">
        <f t="shared" si="0"/>
        <v>1008847</v>
      </c>
      <c r="J5" s="26">
        <f t="shared" si="0"/>
        <v>0</v>
      </c>
      <c r="K5" s="26">
        <f t="shared" si="0"/>
        <v>94917</v>
      </c>
      <c r="L5" s="26">
        <f t="shared" si="0"/>
        <v>0</v>
      </c>
      <c r="M5" s="26">
        <f t="shared" si="0"/>
        <v>0</v>
      </c>
      <c r="N5" s="27">
        <f>SUM(D5:M5)</f>
        <v>5141007</v>
      </c>
      <c r="O5" s="32">
        <f t="shared" ref="O5:O35" si="1">(N5/O$37)</f>
        <v>347.36533783783784</v>
      </c>
      <c r="P5" s="6"/>
    </row>
    <row r="6" spans="1:133">
      <c r="A6" s="12"/>
      <c r="B6" s="44">
        <v>511</v>
      </c>
      <c r="C6" s="20" t="s">
        <v>19</v>
      </c>
      <c r="D6" s="46">
        <v>177725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177725</v>
      </c>
      <c r="O6" s="47">
        <f t="shared" si="1"/>
        <v>12.008445945945946</v>
      </c>
      <c r="P6" s="9"/>
    </row>
    <row r="7" spans="1:133">
      <c r="A7" s="12"/>
      <c r="B7" s="44">
        <v>512</v>
      </c>
      <c r="C7" s="20" t="s">
        <v>20</v>
      </c>
      <c r="D7" s="46">
        <v>707997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707997</v>
      </c>
      <c r="O7" s="47">
        <f t="shared" si="1"/>
        <v>47.837635135135137</v>
      </c>
      <c r="P7" s="9"/>
    </row>
    <row r="8" spans="1:133">
      <c r="A8" s="12"/>
      <c r="B8" s="44">
        <v>513</v>
      </c>
      <c r="C8" s="20" t="s">
        <v>21</v>
      </c>
      <c r="D8" s="46">
        <v>1078430</v>
      </c>
      <c r="E8" s="46">
        <v>0</v>
      </c>
      <c r="F8" s="46">
        <v>0</v>
      </c>
      <c r="G8" s="46">
        <v>0</v>
      </c>
      <c r="H8" s="46">
        <v>0</v>
      </c>
      <c r="I8" s="46">
        <v>836101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1914531</v>
      </c>
      <c r="O8" s="47">
        <f t="shared" si="1"/>
        <v>129.36020270270271</v>
      </c>
      <c r="P8" s="9"/>
    </row>
    <row r="9" spans="1:133">
      <c r="A9" s="12"/>
      <c r="B9" s="44">
        <v>514</v>
      </c>
      <c r="C9" s="20" t="s">
        <v>22</v>
      </c>
      <c r="D9" s="46">
        <v>141019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141019</v>
      </c>
      <c r="O9" s="47">
        <f t="shared" si="1"/>
        <v>9.5283108108108117</v>
      </c>
      <c r="P9" s="9"/>
    </row>
    <row r="10" spans="1:133">
      <c r="A10" s="12"/>
      <c r="B10" s="44">
        <v>515</v>
      </c>
      <c r="C10" s="20" t="s">
        <v>23</v>
      </c>
      <c r="D10" s="46">
        <v>943858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943858</v>
      </c>
      <c r="O10" s="47">
        <f t="shared" si="1"/>
        <v>63.774189189189187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169030</v>
      </c>
      <c r="G11" s="46">
        <v>63838</v>
      </c>
      <c r="H11" s="46">
        <v>0</v>
      </c>
      <c r="I11" s="46">
        <v>172746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405614</v>
      </c>
      <c r="O11" s="47">
        <f t="shared" si="1"/>
        <v>27.406351351351351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94917</v>
      </c>
      <c r="L12" s="46">
        <v>0</v>
      </c>
      <c r="M12" s="46">
        <v>0</v>
      </c>
      <c r="N12" s="46">
        <f t="shared" si="2"/>
        <v>94917</v>
      </c>
      <c r="O12" s="47">
        <f t="shared" si="1"/>
        <v>6.4133108108108106</v>
      </c>
      <c r="P12" s="9"/>
    </row>
    <row r="13" spans="1:133">
      <c r="A13" s="12"/>
      <c r="B13" s="44">
        <v>519</v>
      </c>
      <c r="C13" s="20" t="s">
        <v>60</v>
      </c>
      <c r="D13" s="46">
        <v>755346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755346</v>
      </c>
      <c r="O13" s="47">
        <f t="shared" si="1"/>
        <v>51.036891891891891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4473759</v>
      </c>
      <c r="E14" s="31">
        <f t="shared" si="3"/>
        <v>147529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4621288</v>
      </c>
      <c r="O14" s="43">
        <f t="shared" si="1"/>
        <v>312.24918918918917</v>
      </c>
      <c r="P14" s="10"/>
    </row>
    <row r="15" spans="1:133">
      <c r="A15" s="12"/>
      <c r="B15" s="44">
        <v>521</v>
      </c>
      <c r="C15" s="20" t="s">
        <v>28</v>
      </c>
      <c r="D15" s="46">
        <v>1748392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1748392</v>
      </c>
      <c r="O15" s="47">
        <f t="shared" si="1"/>
        <v>118.13459459459459</v>
      </c>
      <c r="P15" s="9"/>
    </row>
    <row r="16" spans="1:133">
      <c r="A16" s="12"/>
      <c r="B16" s="44">
        <v>522</v>
      </c>
      <c r="C16" s="20" t="s">
        <v>29</v>
      </c>
      <c r="D16" s="46">
        <v>2334025</v>
      </c>
      <c r="E16" s="46">
        <v>147529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2481554</v>
      </c>
      <c r="O16" s="47">
        <f t="shared" si="1"/>
        <v>167.67256756756757</v>
      </c>
      <c r="P16" s="9"/>
    </row>
    <row r="17" spans="1:16">
      <c r="A17" s="12"/>
      <c r="B17" s="44">
        <v>524</v>
      </c>
      <c r="C17" s="20" t="s">
        <v>30</v>
      </c>
      <c r="D17" s="46">
        <v>391342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391342</v>
      </c>
      <c r="O17" s="47">
        <f t="shared" si="1"/>
        <v>26.442027027027027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0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9300221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9300221</v>
      </c>
      <c r="O18" s="43">
        <f t="shared" si="1"/>
        <v>628.39331081081082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2074838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2074838</v>
      </c>
      <c r="O19" s="47">
        <f t="shared" si="1"/>
        <v>140.19175675675675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2636579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2636579</v>
      </c>
      <c r="O20" s="47">
        <f t="shared" si="1"/>
        <v>178.14722972972973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1935295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1935295</v>
      </c>
      <c r="O21" s="47">
        <f t="shared" si="1"/>
        <v>130.76317567567568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1735441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1735441</v>
      </c>
      <c r="O22" s="47">
        <f t="shared" si="1"/>
        <v>117.25952702702703</v>
      </c>
      <c r="P22" s="9"/>
    </row>
    <row r="23" spans="1:16">
      <c r="A23" s="12"/>
      <c r="B23" s="44">
        <v>537</v>
      </c>
      <c r="C23" s="20" t="s">
        <v>81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145309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145309</v>
      </c>
      <c r="O23" s="47">
        <f t="shared" si="1"/>
        <v>9.8181756756756755</v>
      </c>
      <c r="P23" s="9"/>
    </row>
    <row r="24" spans="1:16">
      <c r="A24" s="12"/>
      <c r="B24" s="44">
        <v>538</v>
      </c>
      <c r="C24" s="20" t="s">
        <v>63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772759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772759</v>
      </c>
      <c r="O24" s="47">
        <f t="shared" si="1"/>
        <v>52.213445945945949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942772</v>
      </c>
      <c r="E25" s="31">
        <f t="shared" si="6"/>
        <v>0</v>
      </c>
      <c r="F25" s="31">
        <f t="shared" si="6"/>
        <v>0</v>
      </c>
      <c r="G25" s="31">
        <f t="shared" si="6"/>
        <v>322789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5" si="7">SUM(D25:M25)</f>
        <v>1265561</v>
      </c>
      <c r="O25" s="43">
        <f t="shared" si="1"/>
        <v>85.510878378378379</v>
      </c>
      <c r="P25" s="10"/>
    </row>
    <row r="26" spans="1:16">
      <c r="A26" s="12"/>
      <c r="B26" s="44">
        <v>541</v>
      </c>
      <c r="C26" s="20" t="s">
        <v>64</v>
      </c>
      <c r="D26" s="46">
        <v>942772</v>
      </c>
      <c r="E26" s="46">
        <v>0</v>
      </c>
      <c r="F26" s="46">
        <v>0</v>
      </c>
      <c r="G26" s="46">
        <v>322789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1265561</v>
      </c>
      <c r="O26" s="47">
        <f t="shared" si="1"/>
        <v>85.510878378378379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965523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965523</v>
      </c>
      <c r="O27" s="43">
        <f t="shared" si="1"/>
        <v>65.238040540540538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965523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965523</v>
      </c>
      <c r="O28" s="47">
        <f t="shared" si="1"/>
        <v>65.238040540540538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SUM(D30:D32)</f>
        <v>3453801</v>
      </c>
      <c r="E29" s="31">
        <f t="shared" si="9"/>
        <v>0</v>
      </c>
      <c r="F29" s="31">
        <f t="shared" si="9"/>
        <v>0</v>
      </c>
      <c r="G29" s="31">
        <f t="shared" si="9"/>
        <v>790102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4243903</v>
      </c>
      <c r="O29" s="43">
        <f t="shared" si="1"/>
        <v>286.75020270270272</v>
      </c>
      <c r="P29" s="9"/>
    </row>
    <row r="30" spans="1:16">
      <c r="A30" s="12"/>
      <c r="B30" s="44">
        <v>571</v>
      </c>
      <c r="C30" s="20" t="s">
        <v>41</v>
      </c>
      <c r="D30" s="46">
        <v>876670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876670</v>
      </c>
      <c r="O30" s="47">
        <f t="shared" si="1"/>
        <v>59.234459459459458</v>
      </c>
      <c r="P30" s="9"/>
    </row>
    <row r="31" spans="1:16">
      <c r="A31" s="12"/>
      <c r="B31" s="44">
        <v>572</v>
      </c>
      <c r="C31" s="20" t="s">
        <v>65</v>
      </c>
      <c r="D31" s="46">
        <v>2419821</v>
      </c>
      <c r="E31" s="46">
        <v>0</v>
      </c>
      <c r="F31" s="46">
        <v>0</v>
      </c>
      <c r="G31" s="46">
        <v>790102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3209923</v>
      </c>
      <c r="O31" s="47">
        <f t="shared" si="1"/>
        <v>216.88668918918918</v>
      </c>
      <c r="P31" s="9"/>
    </row>
    <row r="32" spans="1:16">
      <c r="A32" s="12"/>
      <c r="B32" s="44">
        <v>573</v>
      </c>
      <c r="C32" s="20" t="s">
        <v>70</v>
      </c>
      <c r="D32" s="46">
        <v>157310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157310</v>
      </c>
      <c r="O32" s="47">
        <f t="shared" si="1"/>
        <v>10.629054054054054</v>
      </c>
      <c r="P32" s="9"/>
    </row>
    <row r="33" spans="1:119" ht="15.75">
      <c r="A33" s="28" t="s">
        <v>66</v>
      </c>
      <c r="B33" s="29"/>
      <c r="C33" s="30"/>
      <c r="D33" s="31">
        <f t="shared" ref="D33:M33" si="10">SUM(D34:D34)</f>
        <v>136214</v>
      </c>
      <c r="E33" s="31">
        <f t="shared" si="10"/>
        <v>150000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7"/>
        <v>286214</v>
      </c>
      <c r="O33" s="43">
        <f t="shared" si="1"/>
        <v>19.338783783783782</v>
      </c>
      <c r="P33" s="9"/>
    </row>
    <row r="34" spans="1:119" ht="15.75" thickBot="1">
      <c r="A34" s="12"/>
      <c r="B34" s="44">
        <v>581</v>
      </c>
      <c r="C34" s="20" t="s">
        <v>67</v>
      </c>
      <c r="D34" s="46">
        <v>136214</v>
      </c>
      <c r="E34" s="46">
        <v>150000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286214</v>
      </c>
      <c r="O34" s="47">
        <f t="shared" si="1"/>
        <v>19.338783783783782</v>
      </c>
      <c r="P34" s="9"/>
    </row>
    <row r="35" spans="1:119" ht="16.5" thickBot="1">
      <c r="A35" s="14" t="s">
        <v>10</v>
      </c>
      <c r="B35" s="23"/>
      <c r="C35" s="22"/>
      <c r="D35" s="15">
        <f>SUM(D5,D14,D18,D25,D27,D29,D33)</f>
        <v>12810921</v>
      </c>
      <c r="E35" s="15">
        <f t="shared" ref="E35:M35" si="11">SUM(E5,E14,E18,E25,E27,E29,E33)</f>
        <v>1263052</v>
      </c>
      <c r="F35" s="15">
        <f t="shared" si="11"/>
        <v>169030</v>
      </c>
      <c r="G35" s="15">
        <f t="shared" si="11"/>
        <v>1176729</v>
      </c>
      <c r="H35" s="15">
        <f t="shared" si="11"/>
        <v>0</v>
      </c>
      <c r="I35" s="15">
        <f t="shared" si="11"/>
        <v>10309068</v>
      </c>
      <c r="J35" s="15">
        <f t="shared" si="11"/>
        <v>0</v>
      </c>
      <c r="K35" s="15">
        <f t="shared" si="11"/>
        <v>94917</v>
      </c>
      <c r="L35" s="15">
        <f t="shared" si="11"/>
        <v>0</v>
      </c>
      <c r="M35" s="15">
        <f t="shared" si="11"/>
        <v>0</v>
      </c>
      <c r="N35" s="15">
        <f t="shared" si="7"/>
        <v>25823717</v>
      </c>
      <c r="O35" s="37">
        <f t="shared" si="1"/>
        <v>1744.8457432432433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82</v>
      </c>
      <c r="M37" s="163"/>
      <c r="N37" s="163"/>
      <c r="O37" s="41">
        <v>14800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4019200</v>
      </c>
      <c r="E5" s="26">
        <f t="shared" si="0"/>
        <v>0</v>
      </c>
      <c r="F5" s="26">
        <f t="shared" si="0"/>
        <v>171806</v>
      </c>
      <c r="G5" s="26">
        <f t="shared" si="0"/>
        <v>0</v>
      </c>
      <c r="H5" s="26">
        <f t="shared" si="0"/>
        <v>0</v>
      </c>
      <c r="I5" s="26">
        <f t="shared" si="0"/>
        <v>1112079</v>
      </c>
      <c r="J5" s="26">
        <f t="shared" si="0"/>
        <v>0</v>
      </c>
      <c r="K5" s="26">
        <f t="shared" si="0"/>
        <v>94019</v>
      </c>
      <c r="L5" s="26">
        <f t="shared" si="0"/>
        <v>0</v>
      </c>
      <c r="M5" s="26">
        <f t="shared" si="0"/>
        <v>0</v>
      </c>
      <c r="N5" s="27">
        <f>SUM(D5:M5)</f>
        <v>5397104</v>
      </c>
      <c r="O5" s="32">
        <f t="shared" ref="O5:O33" si="1">(N5/O$35)</f>
        <v>372.49665263303194</v>
      </c>
      <c r="P5" s="6"/>
    </row>
    <row r="6" spans="1:133">
      <c r="A6" s="12"/>
      <c r="B6" s="44">
        <v>511</v>
      </c>
      <c r="C6" s="20" t="s">
        <v>19</v>
      </c>
      <c r="D6" s="46">
        <v>152335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152335</v>
      </c>
      <c r="O6" s="47">
        <f t="shared" si="1"/>
        <v>10.513838084063773</v>
      </c>
      <c r="P6" s="9"/>
    </row>
    <row r="7" spans="1:133">
      <c r="A7" s="12"/>
      <c r="B7" s="44">
        <v>512</v>
      </c>
      <c r="C7" s="20" t="s">
        <v>20</v>
      </c>
      <c r="D7" s="46">
        <v>922255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922255</v>
      </c>
      <c r="O7" s="47">
        <f t="shared" si="1"/>
        <v>63.652080888950238</v>
      </c>
      <c r="P7" s="9"/>
    </row>
    <row r="8" spans="1:133">
      <c r="A8" s="12"/>
      <c r="B8" s="44">
        <v>513</v>
      </c>
      <c r="C8" s="20" t="s">
        <v>21</v>
      </c>
      <c r="D8" s="46">
        <v>1094298</v>
      </c>
      <c r="E8" s="46">
        <v>0</v>
      </c>
      <c r="F8" s="46">
        <v>0</v>
      </c>
      <c r="G8" s="46">
        <v>0</v>
      </c>
      <c r="H8" s="46">
        <v>0</v>
      </c>
      <c r="I8" s="46">
        <v>805183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1899481</v>
      </c>
      <c r="O8" s="47">
        <f t="shared" si="1"/>
        <v>131.09814341914557</v>
      </c>
      <c r="P8" s="9"/>
    </row>
    <row r="9" spans="1:133">
      <c r="A9" s="12"/>
      <c r="B9" s="44">
        <v>514</v>
      </c>
      <c r="C9" s="20" t="s">
        <v>22</v>
      </c>
      <c r="D9" s="46">
        <v>137395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137395</v>
      </c>
      <c r="O9" s="47">
        <f t="shared" si="1"/>
        <v>9.4827110221547386</v>
      </c>
      <c r="P9" s="9"/>
    </row>
    <row r="10" spans="1:133">
      <c r="A10" s="12"/>
      <c r="B10" s="44">
        <v>515</v>
      </c>
      <c r="C10" s="20" t="s">
        <v>23</v>
      </c>
      <c r="D10" s="46">
        <v>975304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975304</v>
      </c>
      <c r="O10" s="47">
        <f t="shared" si="1"/>
        <v>67.313410173234871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171806</v>
      </c>
      <c r="G11" s="46">
        <v>0</v>
      </c>
      <c r="H11" s="46">
        <v>0</v>
      </c>
      <c r="I11" s="46">
        <v>306896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478702</v>
      </c>
      <c r="O11" s="47">
        <f t="shared" si="1"/>
        <v>33.038995099730833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94019</v>
      </c>
      <c r="L12" s="46">
        <v>0</v>
      </c>
      <c r="M12" s="46">
        <v>0</v>
      </c>
      <c r="N12" s="46">
        <f t="shared" si="2"/>
        <v>94019</v>
      </c>
      <c r="O12" s="47">
        <f t="shared" si="1"/>
        <v>6.4889916488370485</v>
      </c>
      <c r="P12" s="9"/>
    </row>
    <row r="13" spans="1:133">
      <c r="A13" s="12"/>
      <c r="B13" s="44">
        <v>519</v>
      </c>
      <c r="C13" s="20" t="s">
        <v>60</v>
      </c>
      <c r="D13" s="46">
        <v>737613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737613</v>
      </c>
      <c r="O13" s="47">
        <f t="shared" si="1"/>
        <v>50.908482296914904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4279980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4279980</v>
      </c>
      <c r="O14" s="43">
        <f t="shared" si="1"/>
        <v>295.39512733798051</v>
      </c>
      <c r="P14" s="10"/>
    </row>
    <row r="15" spans="1:133">
      <c r="A15" s="12"/>
      <c r="B15" s="44">
        <v>521</v>
      </c>
      <c r="C15" s="20" t="s">
        <v>28</v>
      </c>
      <c r="D15" s="46">
        <v>1692419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1692419</v>
      </c>
      <c r="O15" s="47">
        <f t="shared" si="1"/>
        <v>116.80716405549038</v>
      </c>
      <c r="P15" s="9"/>
    </row>
    <row r="16" spans="1:133">
      <c r="A16" s="12"/>
      <c r="B16" s="44">
        <v>522</v>
      </c>
      <c r="C16" s="20" t="s">
        <v>29</v>
      </c>
      <c r="D16" s="46">
        <v>2223049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2223049</v>
      </c>
      <c r="O16" s="47">
        <f t="shared" si="1"/>
        <v>153.43011940092484</v>
      </c>
      <c r="P16" s="9"/>
    </row>
    <row r="17" spans="1:16">
      <c r="A17" s="12"/>
      <c r="B17" s="44">
        <v>524</v>
      </c>
      <c r="C17" s="20" t="s">
        <v>30</v>
      </c>
      <c r="D17" s="46">
        <v>364512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364512</v>
      </c>
      <c r="O17" s="47">
        <f t="shared" si="1"/>
        <v>25.157843881565327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8895150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8895150</v>
      </c>
      <c r="O18" s="43">
        <f t="shared" si="1"/>
        <v>613.92435640830979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1893749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1893749</v>
      </c>
      <c r="O19" s="47">
        <f t="shared" si="1"/>
        <v>130.70253295603561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2781092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2781092</v>
      </c>
      <c r="O20" s="47">
        <f t="shared" si="1"/>
        <v>191.94506177099868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1997947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1997947</v>
      </c>
      <c r="O21" s="47">
        <f t="shared" si="1"/>
        <v>137.89405756090827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1503093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1503093</v>
      </c>
      <c r="O22" s="47">
        <f t="shared" si="1"/>
        <v>103.74028573400511</v>
      </c>
      <c r="P22" s="9"/>
    </row>
    <row r="23" spans="1:16">
      <c r="A23" s="12"/>
      <c r="B23" s="44">
        <v>538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719269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719269</v>
      </c>
      <c r="O23" s="47">
        <f t="shared" si="1"/>
        <v>49.642418386362067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1221266</v>
      </c>
      <c r="E24" s="31">
        <f t="shared" si="6"/>
        <v>26000</v>
      </c>
      <c r="F24" s="31">
        <f t="shared" si="6"/>
        <v>0</v>
      </c>
      <c r="G24" s="31">
        <f t="shared" si="6"/>
        <v>474465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1721731</v>
      </c>
      <c r="O24" s="43">
        <f t="shared" si="1"/>
        <v>118.83021602595072</v>
      </c>
      <c r="P24" s="10"/>
    </row>
    <row r="25" spans="1:16">
      <c r="A25" s="12"/>
      <c r="B25" s="44">
        <v>541</v>
      </c>
      <c r="C25" s="20" t="s">
        <v>64</v>
      </c>
      <c r="D25" s="46">
        <v>1221266</v>
      </c>
      <c r="E25" s="46">
        <v>26000</v>
      </c>
      <c r="F25" s="46">
        <v>0</v>
      </c>
      <c r="G25" s="46">
        <v>474465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1721731</v>
      </c>
      <c r="O25" s="47">
        <f t="shared" si="1"/>
        <v>118.83021602595072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43212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43212</v>
      </c>
      <c r="O26" s="43">
        <f t="shared" si="1"/>
        <v>2.9824004417144039</v>
      </c>
      <c r="P26" s="10"/>
    </row>
    <row r="27" spans="1:16">
      <c r="A27" s="13"/>
      <c r="B27" s="45">
        <v>552</v>
      </c>
      <c r="C27" s="21" t="s">
        <v>39</v>
      </c>
      <c r="D27" s="46">
        <v>0</v>
      </c>
      <c r="E27" s="46">
        <v>43212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43212</v>
      </c>
      <c r="O27" s="47">
        <f t="shared" si="1"/>
        <v>2.9824004417144039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3309818</v>
      </c>
      <c r="E28" s="31">
        <f t="shared" si="8"/>
        <v>113200</v>
      </c>
      <c r="F28" s="31">
        <f t="shared" si="8"/>
        <v>0</v>
      </c>
      <c r="G28" s="31">
        <f t="shared" si="8"/>
        <v>511609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3934627</v>
      </c>
      <c r="O28" s="43">
        <f t="shared" si="1"/>
        <v>271.55959693560629</v>
      </c>
      <c r="P28" s="9"/>
    </row>
    <row r="29" spans="1:16">
      <c r="A29" s="12"/>
      <c r="B29" s="44">
        <v>571</v>
      </c>
      <c r="C29" s="20" t="s">
        <v>41</v>
      </c>
      <c r="D29" s="46">
        <v>855372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855372</v>
      </c>
      <c r="O29" s="47">
        <f t="shared" si="1"/>
        <v>59.035958313203118</v>
      </c>
      <c r="P29" s="9"/>
    </row>
    <row r="30" spans="1:16">
      <c r="A30" s="12"/>
      <c r="B30" s="44">
        <v>572</v>
      </c>
      <c r="C30" s="20" t="s">
        <v>65</v>
      </c>
      <c r="D30" s="46">
        <v>2454446</v>
      </c>
      <c r="E30" s="46">
        <v>113200</v>
      </c>
      <c r="F30" s="46">
        <v>0</v>
      </c>
      <c r="G30" s="46">
        <v>511609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3079255</v>
      </c>
      <c r="O30" s="47">
        <f t="shared" si="1"/>
        <v>212.52363862240321</v>
      </c>
      <c r="P30" s="9"/>
    </row>
    <row r="31" spans="1:16" ht="15.75">
      <c r="A31" s="28" t="s">
        <v>66</v>
      </c>
      <c r="B31" s="29"/>
      <c r="C31" s="30"/>
      <c r="D31" s="31">
        <f t="shared" ref="D31:M31" si="9">SUM(D32:D32)</f>
        <v>1000000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250000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1250000</v>
      </c>
      <c r="O31" s="43">
        <f t="shared" si="1"/>
        <v>86.272344537235142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1000000</v>
      </c>
      <c r="E32" s="46">
        <v>0</v>
      </c>
      <c r="F32" s="46">
        <v>0</v>
      </c>
      <c r="G32" s="46">
        <v>0</v>
      </c>
      <c r="H32" s="46">
        <v>0</v>
      </c>
      <c r="I32" s="46">
        <v>250000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1250000</v>
      </c>
      <c r="O32" s="47">
        <f t="shared" si="1"/>
        <v>86.272344537235142</v>
      </c>
      <c r="P32" s="9"/>
    </row>
    <row r="33" spans="1:119" ht="16.5" thickBot="1">
      <c r="A33" s="14" t="s">
        <v>10</v>
      </c>
      <c r="B33" s="23"/>
      <c r="C33" s="22"/>
      <c r="D33" s="15">
        <f>SUM(D5,D14,D18,D24,D26,D28,D31)</f>
        <v>13830264</v>
      </c>
      <c r="E33" s="15">
        <f t="shared" ref="E33:M33" si="10">SUM(E5,E14,E18,E24,E26,E28,E31)</f>
        <v>182412</v>
      </c>
      <c r="F33" s="15">
        <f t="shared" si="10"/>
        <v>171806</v>
      </c>
      <c r="G33" s="15">
        <f t="shared" si="10"/>
        <v>986074</v>
      </c>
      <c r="H33" s="15">
        <f t="shared" si="10"/>
        <v>0</v>
      </c>
      <c r="I33" s="15">
        <f t="shared" si="10"/>
        <v>10257229</v>
      </c>
      <c r="J33" s="15">
        <f t="shared" si="10"/>
        <v>0</v>
      </c>
      <c r="K33" s="15">
        <f t="shared" si="10"/>
        <v>94019</v>
      </c>
      <c r="L33" s="15">
        <f t="shared" si="10"/>
        <v>0</v>
      </c>
      <c r="M33" s="15">
        <f t="shared" si="10"/>
        <v>0</v>
      </c>
      <c r="N33" s="15">
        <f t="shared" si="4"/>
        <v>25521804</v>
      </c>
      <c r="O33" s="37">
        <f t="shared" si="1"/>
        <v>1761.4606943198289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79</v>
      </c>
      <c r="M35" s="163"/>
      <c r="N35" s="163"/>
      <c r="O35" s="41">
        <v>14489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3802943</v>
      </c>
      <c r="E5" s="26">
        <f t="shared" si="0"/>
        <v>0</v>
      </c>
      <c r="F5" s="26">
        <f t="shared" si="0"/>
        <v>168530</v>
      </c>
      <c r="G5" s="26">
        <f t="shared" si="0"/>
        <v>0</v>
      </c>
      <c r="H5" s="26">
        <f t="shared" si="0"/>
        <v>0</v>
      </c>
      <c r="I5" s="26">
        <f t="shared" si="0"/>
        <v>1173861</v>
      </c>
      <c r="J5" s="26">
        <f t="shared" si="0"/>
        <v>0</v>
      </c>
      <c r="K5" s="26">
        <f t="shared" si="0"/>
        <v>90232</v>
      </c>
      <c r="L5" s="26">
        <f t="shared" si="0"/>
        <v>0</v>
      </c>
      <c r="M5" s="26">
        <f t="shared" si="0"/>
        <v>0</v>
      </c>
      <c r="N5" s="27">
        <f>SUM(D5:M5)</f>
        <v>5235566</v>
      </c>
      <c r="O5" s="32">
        <f t="shared" ref="O5:O33" si="1">(N5/O$35)</f>
        <v>365.58662104601632</v>
      </c>
      <c r="P5" s="6"/>
    </row>
    <row r="6" spans="1:133">
      <c r="A6" s="12"/>
      <c r="B6" s="44">
        <v>511</v>
      </c>
      <c r="C6" s="20" t="s">
        <v>19</v>
      </c>
      <c r="D6" s="46">
        <v>178122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178122</v>
      </c>
      <c r="O6" s="47">
        <f t="shared" si="1"/>
        <v>12.437818588087424</v>
      </c>
      <c r="P6" s="9"/>
    </row>
    <row r="7" spans="1:133">
      <c r="A7" s="12"/>
      <c r="B7" s="44">
        <v>512</v>
      </c>
      <c r="C7" s="20" t="s">
        <v>20</v>
      </c>
      <c r="D7" s="46">
        <v>718675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718675</v>
      </c>
      <c r="O7" s="47">
        <f t="shared" si="1"/>
        <v>50.183297255778228</v>
      </c>
      <c r="P7" s="9"/>
    </row>
    <row r="8" spans="1:133">
      <c r="A8" s="12"/>
      <c r="B8" s="44">
        <v>513</v>
      </c>
      <c r="C8" s="20" t="s">
        <v>21</v>
      </c>
      <c r="D8" s="46">
        <v>979023</v>
      </c>
      <c r="E8" s="46">
        <v>0</v>
      </c>
      <c r="F8" s="46">
        <v>0</v>
      </c>
      <c r="G8" s="46">
        <v>0</v>
      </c>
      <c r="H8" s="46">
        <v>0</v>
      </c>
      <c r="I8" s="46">
        <v>838633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1817656</v>
      </c>
      <c r="O8" s="47">
        <f t="shared" si="1"/>
        <v>126.92242161860206</v>
      </c>
      <c r="P8" s="9"/>
    </row>
    <row r="9" spans="1:133">
      <c r="A9" s="12"/>
      <c r="B9" s="44">
        <v>514</v>
      </c>
      <c r="C9" s="20" t="s">
        <v>22</v>
      </c>
      <c r="D9" s="46">
        <v>122794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122794</v>
      </c>
      <c r="O9" s="47">
        <f t="shared" si="1"/>
        <v>8.574401228964458</v>
      </c>
      <c r="P9" s="9"/>
    </row>
    <row r="10" spans="1:133">
      <c r="A10" s="12"/>
      <c r="B10" s="44">
        <v>515</v>
      </c>
      <c r="C10" s="20" t="s">
        <v>23</v>
      </c>
      <c r="D10" s="46">
        <v>1140953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1140953</v>
      </c>
      <c r="O10" s="47">
        <f t="shared" si="1"/>
        <v>79.669925284547162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168530</v>
      </c>
      <c r="G11" s="46">
        <v>0</v>
      </c>
      <c r="H11" s="46">
        <v>0</v>
      </c>
      <c r="I11" s="46">
        <v>335228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503758</v>
      </c>
      <c r="O11" s="47">
        <f t="shared" si="1"/>
        <v>35.176174848125129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90232</v>
      </c>
      <c r="L12" s="46">
        <v>0</v>
      </c>
      <c r="M12" s="46">
        <v>0</v>
      </c>
      <c r="N12" s="46">
        <f t="shared" si="2"/>
        <v>90232</v>
      </c>
      <c r="O12" s="47">
        <f t="shared" si="1"/>
        <v>6.3006773270023047</v>
      </c>
      <c r="P12" s="9"/>
    </row>
    <row r="13" spans="1:133">
      <c r="A13" s="12"/>
      <c r="B13" s="44">
        <v>519</v>
      </c>
      <c r="C13" s="20" t="s">
        <v>60</v>
      </c>
      <c r="D13" s="46">
        <v>663376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663376</v>
      </c>
      <c r="O13" s="47">
        <f t="shared" si="1"/>
        <v>46.321904894909572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3866137</v>
      </c>
      <c r="E14" s="31">
        <f t="shared" si="3"/>
        <v>98776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3964913</v>
      </c>
      <c r="O14" s="43">
        <f t="shared" si="1"/>
        <v>276.86006563787447</v>
      </c>
      <c r="P14" s="10"/>
    </row>
    <row r="15" spans="1:133">
      <c r="A15" s="12"/>
      <c r="B15" s="44">
        <v>521</v>
      </c>
      <c r="C15" s="20" t="s">
        <v>28</v>
      </c>
      <c r="D15" s="46">
        <v>1647817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1647817</v>
      </c>
      <c r="O15" s="47">
        <f t="shared" si="1"/>
        <v>115.0629844284617</v>
      </c>
      <c r="P15" s="9"/>
    </row>
    <row r="16" spans="1:133">
      <c r="A16" s="12"/>
      <c r="B16" s="44">
        <v>522</v>
      </c>
      <c r="C16" s="20" t="s">
        <v>29</v>
      </c>
      <c r="D16" s="46">
        <v>1924809</v>
      </c>
      <c r="E16" s="46">
        <v>98776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2023585</v>
      </c>
      <c r="O16" s="47">
        <f t="shared" si="1"/>
        <v>141.30193422247049</v>
      </c>
      <c r="P16" s="9"/>
    </row>
    <row r="17" spans="1:16">
      <c r="A17" s="12"/>
      <c r="B17" s="44">
        <v>524</v>
      </c>
      <c r="C17" s="20" t="s">
        <v>30</v>
      </c>
      <c r="D17" s="46">
        <v>293511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293511</v>
      </c>
      <c r="O17" s="47">
        <f t="shared" si="1"/>
        <v>20.495146986942252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8784352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8784352</v>
      </c>
      <c r="O18" s="43">
        <f t="shared" si="1"/>
        <v>613.38956776761404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1842706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1842706</v>
      </c>
      <c r="O19" s="47">
        <f t="shared" si="1"/>
        <v>128.67160114517142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2681736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2681736</v>
      </c>
      <c r="O20" s="47">
        <f t="shared" si="1"/>
        <v>187.25899029397388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1926351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1926351</v>
      </c>
      <c r="O21" s="47">
        <f t="shared" si="1"/>
        <v>134.51232455834091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1611756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1611756</v>
      </c>
      <c r="O22" s="47">
        <f t="shared" si="1"/>
        <v>112.54493401298792</v>
      </c>
      <c r="P22" s="9"/>
    </row>
    <row r="23" spans="1:16">
      <c r="A23" s="12"/>
      <c r="B23" s="44">
        <v>538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721803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721803</v>
      </c>
      <c r="O23" s="47">
        <f t="shared" si="1"/>
        <v>50.401717757139863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1136732</v>
      </c>
      <c r="E24" s="31">
        <f t="shared" si="6"/>
        <v>24000</v>
      </c>
      <c r="F24" s="31">
        <f t="shared" si="6"/>
        <v>0</v>
      </c>
      <c r="G24" s="31">
        <f t="shared" si="6"/>
        <v>676777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1837509</v>
      </c>
      <c r="O24" s="43">
        <f t="shared" si="1"/>
        <v>128.30870749249354</v>
      </c>
      <c r="P24" s="10"/>
    </row>
    <row r="25" spans="1:16">
      <c r="A25" s="12"/>
      <c r="B25" s="44">
        <v>541</v>
      </c>
      <c r="C25" s="20" t="s">
        <v>64</v>
      </c>
      <c r="D25" s="46">
        <v>1136732</v>
      </c>
      <c r="E25" s="46">
        <v>24000</v>
      </c>
      <c r="F25" s="46">
        <v>0</v>
      </c>
      <c r="G25" s="46">
        <v>676777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1837509</v>
      </c>
      <c r="O25" s="47">
        <f t="shared" si="1"/>
        <v>128.30870749249354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133660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133660</v>
      </c>
      <c r="O26" s="43">
        <f t="shared" si="1"/>
        <v>9.3331471265973054</v>
      </c>
      <c r="P26" s="10"/>
    </row>
    <row r="27" spans="1:16">
      <c r="A27" s="13"/>
      <c r="B27" s="45">
        <v>552</v>
      </c>
      <c r="C27" s="21" t="s">
        <v>39</v>
      </c>
      <c r="D27" s="46">
        <v>0</v>
      </c>
      <c r="E27" s="46">
        <v>133660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133660</v>
      </c>
      <c r="O27" s="47">
        <f t="shared" si="1"/>
        <v>9.3331471265973054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3671469</v>
      </c>
      <c r="E28" s="31">
        <f t="shared" si="8"/>
        <v>0</v>
      </c>
      <c r="F28" s="31">
        <f t="shared" si="8"/>
        <v>0</v>
      </c>
      <c r="G28" s="31">
        <f t="shared" si="8"/>
        <v>72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3671541</v>
      </c>
      <c r="O28" s="43">
        <f t="shared" si="1"/>
        <v>256.37462467704768</v>
      </c>
      <c r="P28" s="9"/>
    </row>
    <row r="29" spans="1:16">
      <c r="A29" s="12"/>
      <c r="B29" s="44">
        <v>571</v>
      </c>
      <c r="C29" s="20" t="s">
        <v>41</v>
      </c>
      <c r="D29" s="46">
        <v>860466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860466</v>
      </c>
      <c r="O29" s="47">
        <f t="shared" si="1"/>
        <v>60.084211996368971</v>
      </c>
      <c r="P29" s="9"/>
    </row>
    <row r="30" spans="1:16">
      <c r="A30" s="12"/>
      <c r="B30" s="44">
        <v>572</v>
      </c>
      <c r="C30" s="20" t="s">
        <v>65</v>
      </c>
      <c r="D30" s="46">
        <v>2811003</v>
      </c>
      <c r="E30" s="46">
        <v>0</v>
      </c>
      <c r="F30" s="46">
        <v>0</v>
      </c>
      <c r="G30" s="46">
        <v>72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2811075</v>
      </c>
      <c r="O30" s="47">
        <f t="shared" si="1"/>
        <v>196.29041268067871</v>
      </c>
      <c r="P30" s="9"/>
    </row>
    <row r="31" spans="1:16" ht="15.75">
      <c r="A31" s="28" t="s">
        <v>66</v>
      </c>
      <c r="B31" s="29"/>
      <c r="C31" s="30"/>
      <c r="D31" s="31">
        <f t="shared" ref="D31:M31" si="9">SUM(D32:D32)</f>
        <v>545000</v>
      </c>
      <c r="E31" s="31">
        <f t="shared" si="9"/>
        <v>200000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745000</v>
      </c>
      <c r="O31" s="43">
        <f t="shared" si="1"/>
        <v>52.021506878011309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545000</v>
      </c>
      <c r="E32" s="46">
        <v>200000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745000</v>
      </c>
      <c r="O32" s="47">
        <f t="shared" si="1"/>
        <v>52.021506878011309</v>
      </c>
      <c r="P32" s="9"/>
    </row>
    <row r="33" spans="1:119" ht="16.5" thickBot="1">
      <c r="A33" s="14" t="s">
        <v>10</v>
      </c>
      <c r="B33" s="23"/>
      <c r="C33" s="22"/>
      <c r="D33" s="15">
        <f>SUM(D5,D14,D18,D24,D26,D28,D31)</f>
        <v>13022281</v>
      </c>
      <c r="E33" s="15">
        <f t="shared" ref="E33:M33" si="10">SUM(E5,E14,E18,E24,E26,E28,E31)</f>
        <v>456436</v>
      </c>
      <c r="F33" s="15">
        <f t="shared" si="10"/>
        <v>168530</v>
      </c>
      <c r="G33" s="15">
        <f t="shared" si="10"/>
        <v>676849</v>
      </c>
      <c r="H33" s="15">
        <f t="shared" si="10"/>
        <v>0</v>
      </c>
      <c r="I33" s="15">
        <f t="shared" si="10"/>
        <v>9958213</v>
      </c>
      <c r="J33" s="15">
        <f t="shared" si="10"/>
        <v>0</v>
      </c>
      <c r="K33" s="15">
        <f t="shared" si="10"/>
        <v>90232</v>
      </c>
      <c r="L33" s="15">
        <f t="shared" si="10"/>
        <v>0</v>
      </c>
      <c r="M33" s="15">
        <f t="shared" si="10"/>
        <v>0</v>
      </c>
      <c r="N33" s="15">
        <f t="shared" si="4"/>
        <v>24372541</v>
      </c>
      <c r="O33" s="37">
        <f t="shared" si="1"/>
        <v>1701.8742406256547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77</v>
      </c>
      <c r="M35" s="163"/>
      <c r="N35" s="163"/>
      <c r="O35" s="41">
        <v>14321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3278988</v>
      </c>
      <c r="E5" s="26">
        <f t="shared" si="0"/>
        <v>0</v>
      </c>
      <c r="F5" s="26">
        <f t="shared" si="0"/>
        <v>171200</v>
      </c>
      <c r="G5" s="26">
        <f t="shared" si="0"/>
        <v>0</v>
      </c>
      <c r="H5" s="26">
        <f t="shared" si="0"/>
        <v>0</v>
      </c>
      <c r="I5" s="26">
        <f t="shared" si="0"/>
        <v>1172162</v>
      </c>
      <c r="J5" s="26">
        <f t="shared" si="0"/>
        <v>0</v>
      </c>
      <c r="K5" s="26">
        <f t="shared" si="0"/>
        <v>88630</v>
      </c>
      <c r="L5" s="26">
        <f t="shared" si="0"/>
        <v>0</v>
      </c>
      <c r="M5" s="26">
        <f t="shared" si="0"/>
        <v>0</v>
      </c>
      <c r="N5" s="27">
        <f>SUM(D5:M5)</f>
        <v>4710980</v>
      </c>
      <c r="O5" s="32">
        <f t="shared" ref="O5:O33" si="1">(N5/O$35)</f>
        <v>331.05973295853829</v>
      </c>
      <c r="P5" s="6"/>
    </row>
    <row r="6" spans="1:133">
      <c r="A6" s="12"/>
      <c r="B6" s="44">
        <v>511</v>
      </c>
      <c r="C6" s="20" t="s">
        <v>19</v>
      </c>
      <c r="D6" s="46">
        <v>166352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166352</v>
      </c>
      <c r="O6" s="47">
        <f t="shared" si="1"/>
        <v>11.690231904427266</v>
      </c>
      <c r="P6" s="9"/>
    </row>
    <row r="7" spans="1:133">
      <c r="A7" s="12"/>
      <c r="B7" s="44">
        <v>512</v>
      </c>
      <c r="C7" s="20" t="s">
        <v>20</v>
      </c>
      <c r="D7" s="46">
        <v>654517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654517</v>
      </c>
      <c r="O7" s="47">
        <f t="shared" si="1"/>
        <v>45.995572733661277</v>
      </c>
      <c r="P7" s="9"/>
    </row>
    <row r="8" spans="1:133">
      <c r="A8" s="12"/>
      <c r="B8" s="44">
        <v>513</v>
      </c>
      <c r="C8" s="20" t="s">
        <v>21</v>
      </c>
      <c r="D8" s="46">
        <v>964123</v>
      </c>
      <c r="E8" s="46">
        <v>0</v>
      </c>
      <c r="F8" s="46">
        <v>0</v>
      </c>
      <c r="G8" s="46">
        <v>0</v>
      </c>
      <c r="H8" s="46">
        <v>0</v>
      </c>
      <c r="I8" s="46">
        <v>794114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1758237</v>
      </c>
      <c r="O8" s="47">
        <f t="shared" si="1"/>
        <v>123.55846802529867</v>
      </c>
      <c r="P8" s="9"/>
    </row>
    <row r="9" spans="1:133">
      <c r="A9" s="12"/>
      <c r="B9" s="44">
        <v>514</v>
      </c>
      <c r="C9" s="20" t="s">
        <v>22</v>
      </c>
      <c r="D9" s="46">
        <v>112064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112064</v>
      </c>
      <c r="O9" s="47">
        <f t="shared" si="1"/>
        <v>7.8751932536893889</v>
      </c>
      <c r="P9" s="9"/>
    </row>
    <row r="10" spans="1:133">
      <c r="A10" s="12"/>
      <c r="B10" s="44">
        <v>515</v>
      </c>
      <c r="C10" s="20" t="s">
        <v>23</v>
      </c>
      <c r="D10" s="46">
        <v>800195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800195</v>
      </c>
      <c r="O10" s="47">
        <f t="shared" si="1"/>
        <v>56.232958538299364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171200</v>
      </c>
      <c r="G11" s="46">
        <v>0</v>
      </c>
      <c r="H11" s="46">
        <v>0</v>
      </c>
      <c r="I11" s="46">
        <v>378048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549248</v>
      </c>
      <c r="O11" s="47">
        <f t="shared" si="1"/>
        <v>38.597891777933945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88630</v>
      </c>
      <c r="L12" s="46">
        <v>0</v>
      </c>
      <c r="M12" s="46">
        <v>0</v>
      </c>
      <c r="N12" s="46">
        <f t="shared" si="2"/>
        <v>88630</v>
      </c>
      <c r="O12" s="47">
        <f t="shared" si="1"/>
        <v>6.2283907238229093</v>
      </c>
      <c r="P12" s="9"/>
    </row>
    <row r="13" spans="1:133">
      <c r="A13" s="12"/>
      <c r="B13" s="44">
        <v>519</v>
      </c>
      <c r="C13" s="20" t="s">
        <v>60</v>
      </c>
      <c r="D13" s="46">
        <v>581737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581737</v>
      </c>
      <c r="O13" s="47">
        <f t="shared" si="1"/>
        <v>40.88102600140548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3799080</v>
      </c>
      <c r="E14" s="31">
        <f t="shared" si="3"/>
        <v>36510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3835590</v>
      </c>
      <c r="O14" s="43">
        <f t="shared" si="1"/>
        <v>269.54251581166551</v>
      </c>
      <c r="P14" s="10"/>
    </row>
    <row r="15" spans="1:133">
      <c r="A15" s="12"/>
      <c r="B15" s="44">
        <v>521</v>
      </c>
      <c r="C15" s="20" t="s">
        <v>28</v>
      </c>
      <c r="D15" s="46">
        <v>1620339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1620339</v>
      </c>
      <c r="O15" s="47">
        <f t="shared" si="1"/>
        <v>113.86781447645819</v>
      </c>
      <c r="P15" s="9"/>
    </row>
    <row r="16" spans="1:133">
      <c r="A16" s="12"/>
      <c r="B16" s="44">
        <v>522</v>
      </c>
      <c r="C16" s="20" t="s">
        <v>29</v>
      </c>
      <c r="D16" s="46">
        <v>1974573</v>
      </c>
      <c r="E16" s="46">
        <v>36510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2011083</v>
      </c>
      <c r="O16" s="47">
        <f t="shared" si="1"/>
        <v>141.32698524244555</v>
      </c>
      <c r="P16" s="9"/>
    </row>
    <row r="17" spans="1:16">
      <c r="A17" s="12"/>
      <c r="B17" s="44">
        <v>524</v>
      </c>
      <c r="C17" s="20" t="s">
        <v>30</v>
      </c>
      <c r="D17" s="46">
        <v>204168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204168</v>
      </c>
      <c r="O17" s="47">
        <f t="shared" si="1"/>
        <v>14.347716092761772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8662601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8662601</v>
      </c>
      <c r="O18" s="43">
        <f t="shared" si="1"/>
        <v>608.75621925509483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1749562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1749562</v>
      </c>
      <c r="O19" s="47">
        <f t="shared" si="1"/>
        <v>122.94884047786367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2603487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2603487</v>
      </c>
      <c r="O20" s="47">
        <f t="shared" si="1"/>
        <v>182.95762473647224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2102497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2102497</v>
      </c>
      <c r="O21" s="47">
        <f t="shared" si="1"/>
        <v>147.75101897399858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1524355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1524355</v>
      </c>
      <c r="O22" s="47">
        <f t="shared" si="1"/>
        <v>107.12262825017568</v>
      </c>
      <c r="P22" s="9"/>
    </row>
    <row r="23" spans="1:16">
      <c r="A23" s="12"/>
      <c r="B23" s="44">
        <v>538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682700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682700</v>
      </c>
      <c r="O23" s="47">
        <f t="shared" si="1"/>
        <v>47.976106816584682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1067782</v>
      </c>
      <c r="E24" s="31">
        <f t="shared" si="6"/>
        <v>0</v>
      </c>
      <c r="F24" s="31">
        <f t="shared" si="6"/>
        <v>0</v>
      </c>
      <c r="G24" s="31">
        <f t="shared" si="6"/>
        <v>148097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1215879</v>
      </c>
      <c r="O24" s="43">
        <f t="shared" si="1"/>
        <v>85.444764581869293</v>
      </c>
      <c r="P24" s="10"/>
    </row>
    <row r="25" spans="1:16">
      <c r="A25" s="12"/>
      <c r="B25" s="44">
        <v>541</v>
      </c>
      <c r="C25" s="20" t="s">
        <v>64</v>
      </c>
      <c r="D25" s="46">
        <v>1067782</v>
      </c>
      <c r="E25" s="46">
        <v>0</v>
      </c>
      <c r="F25" s="46">
        <v>0</v>
      </c>
      <c r="G25" s="46">
        <v>148097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1215879</v>
      </c>
      <c r="O25" s="47">
        <f t="shared" si="1"/>
        <v>85.444764581869293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320372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320372</v>
      </c>
      <c r="O26" s="43">
        <f t="shared" si="1"/>
        <v>22.513843991567111</v>
      </c>
      <c r="P26" s="10"/>
    </row>
    <row r="27" spans="1:16">
      <c r="A27" s="13"/>
      <c r="B27" s="45">
        <v>552</v>
      </c>
      <c r="C27" s="21" t="s">
        <v>39</v>
      </c>
      <c r="D27" s="46">
        <v>0</v>
      </c>
      <c r="E27" s="46">
        <v>320372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320372</v>
      </c>
      <c r="O27" s="47">
        <f t="shared" si="1"/>
        <v>22.513843991567111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3310692</v>
      </c>
      <c r="E28" s="31">
        <f t="shared" si="8"/>
        <v>11328</v>
      </c>
      <c r="F28" s="31">
        <f t="shared" si="8"/>
        <v>0</v>
      </c>
      <c r="G28" s="31">
        <f t="shared" si="8"/>
        <v>411498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3733518</v>
      </c>
      <c r="O28" s="43">
        <f t="shared" si="1"/>
        <v>262.36950105411103</v>
      </c>
      <c r="P28" s="9"/>
    </row>
    <row r="29" spans="1:16">
      <c r="A29" s="12"/>
      <c r="B29" s="44">
        <v>571</v>
      </c>
      <c r="C29" s="20" t="s">
        <v>41</v>
      </c>
      <c r="D29" s="46">
        <v>805130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805130</v>
      </c>
      <c r="O29" s="47">
        <f t="shared" si="1"/>
        <v>56.579761068165844</v>
      </c>
      <c r="P29" s="9"/>
    </row>
    <row r="30" spans="1:16">
      <c r="A30" s="12"/>
      <c r="B30" s="44">
        <v>572</v>
      </c>
      <c r="C30" s="20" t="s">
        <v>65</v>
      </c>
      <c r="D30" s="46">
        <v>2505562</v>
      </c>
      <c r="E30" s="46">
        <v>11328</v>
      </c>
      <c r="F30" s="46">
        <v>0</v>
      </c>
      <c r="G30" s="46">
        <v>411498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2928388</v>
      </c>
      <c r="O30" s="47">
        <f t="shared" si="1"/>
        <v>205.78973998594518</v>
      </c>
      <c r="P30" s="9"/>
    </row>
    <row r="31" spans="1:16" ht="15.75">
      <c r="A31" s="28" t="s">
        <v>66</v>
      </c>
      <c r="B31" s="29"/>
      <c r="C31" s="30"/>
      <c r="D31" s="31">
        <f t="shared" ref="D31:M31" si="9">SUM(D32:D32)</f>
        <v>150000</v>
      </c>
      <c r="E31" s="31">
        <f t="shared" si="9"/>
        <v>175000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325000</v>
      </c>
      <c r="O31" s="43">
        <f t="shared" si="1"/>
        <v>22.839072382290933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150000</v>
      </c>
      <c r="E32" s="46">
        <v>175000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325000</v>
      </c>
      <c r="O32" s="47">
        <f t="shared" si="1"/>
        <v>22.839072382290933</v>
      </c>
      <c r="P32" s="9"/>
    </row>
    <row r="33" spans="1:119" ht="16.5" thickBot="1">
      <c r="A33" s="14" t="s">
        <v>10</v>
      </c>
      <c r="B33" s="23"/>
      <c r="C33" s="22"/>
      <c r="D33" s="15">
        <f>SUM(D5,D14,D18,D24,D26,D28,D31)</f>
        <v>11606542</v>
      </c>
      <c r="E33" s="15">
        <f t="shared" ref="E33:M33" si="10">SUM(E5,E14,E18,E24,E26,E28,E31)</f>
        <v>543210</v>
      </c>
      <c r="F33" s="15">
        <f t="shared" si="10"/>
        <v>171200</v>
      </c>
      <c r="G33" s="15">
        <f t="shared" si="10"/>
        <v>559595</v>
      </c>
      <c r="H33" s="15">
        <f t="shared" si="10"/>
        <v>0</v>
      </c>
      <c r="I33" s="15">
        <f t="shared" si="10"/>
        <v>9834763</v>
      </c>
      <c r="J33" s="15">
        <f t="shared" si="10"/>
        <v>0</v>
      </c>
      <c r="K33" s="15">
        <f t="shared" si="10"/>
        <v>88630</v>
      </c>
      <c r="L33" s="15">
        <f t="shared" si="10"/>
        <v>0</v>
      </c>
      <c r="M33" s="15">
        <f t="shared" si="10"/>
        <v>0</v>
      </c>
      <c r="N33" s="15">
        <f t="shared" si="4"/>
        <v>22803940</v>
      </c>
      <c r="O33" s="37">
        <f t="shared" si="1"/>
        <v>1602.525650035137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75</v>
      </c>
      <c r="M35" s="163"/>
      <c r="N35" s="163"/>
      <c r="O35" s="41">
        <v>14230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3447148</v>
      </c>
      <c r="E5" s="26">
        <f t="shared" si="0"/>
        <v>0</v>
      </c>
      <c r="F5" s="26">
        <f t="shared" si="0"/>
        <v>166808</v>
      </c>
      <c r="G5" s="26">
        <f t="shared" si="0"/>
        <v>0</v>
      </c>
      <c r="H5" s="26">
        <f t="shared" si="0"/>
        <v>0</v>
      </c>
      <c r="I5" s="26">
        <f t="shared" si="0"/>
        <v>1208504</v>
      </c>
      <c r="J5" s="26">
        <f t="shared" si="0"/>
        <v>0</v>
      </c>
      <c r="K5" s="26">
        <f t="shared" si="0"/>
        <v>89819</v>
      </c>
      <c r="L5" s="26">
        <f t="shared" si="0"/>
        <v>0</v>
      </c>
      <c r="M5" s="26">
        <f t="shared" si="0"/>
        <v>0</v>
      </c>
      <c r="N5" s="27">
        <f>SUM(D5:M5)</f>
        <v>4912279</v>
      </c>
      <c r="O5" s="32">
        <f t="shared" ref="O5:O33" si="1">(N5/O$35)</f>
        <v>351.05259772743517</v>
      </c>
      <c r="P5" s="6"/>
    </row>
    <row r="6" spans="1:133">
      <c r="A6" s="12"/>
      <c r="B6" s="44">
        <v>511</v>
      </c>
      <c r="C6" s="20" t="s">
        <v>19</v>
      </c>
      <c r="D6" s="46">
        <v>127604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127604</v>
      </c>
      <c r="O6" s="47">
        <f t="shared" si="1"/>
        <v>9.1191309940684633</v>
      </c>
      <c r="P6" s="9"/>
    </row>
    <row r="7" spans="1:133">
      <c r="A7" s="12"/>
      <c r="B7" s="44">
        <v>512</v>
      </c>
      <c r="C7" s="20" t="s">
        <v>20</v>
      </c>
      <c r="D7" s="46">
        <v>640652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640652</v>
      </c>
      <c r="O7" s="47">
        <f t="shared" si="1"/>
        <v>45.783749017365828</v>
      </c>
      <c r="P7" s="9"/>
    </row>
    <row r="8" spans="1:133">
      <c r="A8" s="12"/>
      <c r="B8" s="44">
        <v>513</v>
      </c>
      <c r="C8" s="20" t="s">
        <v>21</v>
      </c>
      <c r="D8" s="46">
        <v>947664</v>
      </c>
      <c r="E8" s="46">
        <v>0</v>
      </c>
      <c r="F8" s="46">
        <v>0</v>
      </c>
      <c r="G8" s="46">
        <v>0</v>
      </c>
      <c r="H8" s="46">
        <v>0</v>
      </c>
      <c r="I8" s="46">
        <v>790142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1737806</v>
      </c>
      <c r="O8" s="47">
        <f t="shared" si="1"/>
        <v>124.19109554777388</v>
      </c>
      <c r="P8" s="9"/>
    </row>
    <row r="9" spans="1:133">
      <c r="A9" s="12"/>
      <c r="B9" s="44">
        <v>514</v>
      </c>
      <c r="C9" s="20" t="s">
        <v>22</v>
      </c>
      <c r="D9" s="46">
        <v>157027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157027</v>
      </c>
      <c r="O9" s="47">
        <f t="shared" si="1"/>
        <v>11.221825198313443</v>
      </c>
      <c r="P9" s="9"/>
    </row>
    <row r="10" spans="1:133">
      <c r="A10" s="12"/>
      <c r="B10" s="44">
        <v>515</v>
      </c>
      <c r="C10" s="20" t="s">
        <v>23</v>
      </c>
      <c r="D10" s="46">
        <v>998123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998123</v>
      </c>
      <c r="O10" s="47">
        <f t="shared" si="1"/>
        <v>71.330165082541271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166808</v>
      </c>
      <c r="G11" s="46">
        <v>0</v>
      </c>
      <c r="H11" s="46">
        <v>0</v>
      </c>
      <c r="I11" s="46">
        <v>418362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585170</v>
      </c>
      <c r="O11" s="47">
        <f t="shared" si="1"/>
        <v>41.8187665261202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89819</v>
      </c>
      <c r="L12" s="46">
        <v>0</v>
      </c>
      <c r="M12" s="46">
        <v>0</v>
      </c>
      <c r="N12" s="46">
        <f t="shared" si="2"/>
        <v>89819</v>
      </c>
      <c r="O12" s="47">
        <f t="shared" si="1"/>
        <v>6.4188522832844992</v>
      </c>
      <c r="P12" s="9"/>
    </row>
    <row r="13" spans="1:133">
      <c r="A13" s="12"/>
      <c r="B13" s="44">
        <v>519</v>
      </c>
      <c r="C13" s="20" t="s">
        <v>60</v>
      </c>
      <c r="D13" s="46">
        <v>576078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576078</v>
      </c>
      <c r="O13" s="47">
        <f t="shared" si="1"/>
        <v>41.169013077967556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3811861</v>
      </c>
      <c r="E14" s="31">
        <f t="shared" si="3"/>
        <v>60322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3872183</v>
      </c>
      <c r="O14" s="43">
        <f t="shared" si="1"/>
        <v>276.72286143071534</v>
      </c>
      <c r="P14" s="10"/>
    </row>
    <row r="15" spans="1:133">
      <c r="A15" s="12"/>
      <c r="B15" s="44">
        <v>521</v>
      </c>
      <c r="C15" s="20" t="s">
        <v>28</v>
      </c>
      <c r="D15" s="46">
        <v>1806020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1806020</v>
      </c>
      <c r="O15" s="47">
        <f t="shared" si="1"/>
        <v>129.06596155220467</v>
      </c>
      <c r="P15" s="9"/>
    </row>
    <row r="16" spans="1:133">
      <c r="A16" s="12"/>
      <c r="B16" s="44">
        <v>522</v>
      </c>
      <c r="C16" s="20" t="s">
        <v>29</v>
      </c>
      <c r="D16" s="46">
        <v>1787887</v>
      </c>
      <c r="E16" s="46">
        <v>60322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1848209</v>
      </c>
      <c r="O16" s="47">
        <f t="shared" si="1"/>
        <v>132.08096905595656</v>
      </c>
      <c r="P16" s="9"/>
    </row>
    <row r="17" spans="1:16">
      <c r="A17" s="12"/>
      <c r="B17" s="44">
        <v>524</v>
      </c>
      <c r="C17" s="20" t="s">
        <v>30</v>
      </c>
      <c r="D17" s="46">
        <v>217954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217954</v>
      </c>
      <c r="O17" s="47">
        <f t="shared" si="1"/>
        <v>15.575930822554135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8653310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8653310</v>
      </c>
      <c r="O18" s="43">
        <f t="shared" si="1"/>
        <v>618.4027728149789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1838709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1838709</v>
      </c>
      <c r="O19" s="47">
        <f t="shared" si="1"/>
        <v>131.40205817194311</v>
      </c>
      <c r="P19" s="9"/>
    </row>
    <row r="20" spans="1:16">
      <c r="A20" s="12"/>
      <c r="B20" s="44">
        <v>534</v>
      </c>
      <c r="C20" s="20" t="s">
        <v>61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2571553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2571553</v>
      </c>
      <c r="O20" s="47">
        <f t="shared" si="1"/>
        <v>183.77424426498965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2059856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2059856</v>
      </c>
      <c r="O21" s="47">
        <f t="shared" si="1"/>
        <v>147.20617451582933</v>
      </c>
      <c r="P21" s="9"/>
    </row>
    <row r="22" spans="1:16">
      <c r="A22" s="12"/>
      <c r="B22" s="44">
        <v>536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1511754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1511754</v>
      </c>
      <c r="O22" s="47">
        <f t="shared" si="1"/>
        <v>108.03644679482599</v>
      </c>
      <c r="P22" s="9"/>
    </row>
    <row r="23" spans="1:16">
      <c r="A23" s="12"/>
      <c r="B23" s="44">
        <v>538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671438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671438</v>
      </c>
      <c r="O23" s="47">
        <f t="shared" si="1"/>
        <v>47.983849067390835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1242992</v>
      </c>
      <c r="E24" s="31">
        <f t="shared" si="6"/>
        <v>0</v>
      </c>
      <c r="F24" s="31">
        <f t="shared" si="6"/>
        <v>0</v>
      </c>
      <c r="G24" s="31">
        <f t="shared" si="6"/>
        <v>320970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1563962</v>
      </c>
      <c r="O24" s="43">
        <f t="shared" si="1"/>
        <v>111.76745515614951</v>
      </c>
      <c r="P24" s="10"/>
    </row>
    <row r="25" spans="1:16">
      <c r="A25" s="12"/>
      <c r="B25" s="44">
        <v>541</v>
      </c>
      <c r="C25" s="20" t="s">
        <v>64</v>
      </c>
      <c r="D25" s="46">
        <v>1242992</v>
      </c>
      <c r="E25" s="46">
        <v>0</v>
      </c>
      <c r="F25" s="46">
        <v>0</v>
      </c>
      <c r="G25" s="46">
        <v>320970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1563962</v>
      </c>
      <c r="O25" s="47">
        <f t="shared" si="1"/>
        <v>111.76745515614951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107572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107572</v>
      </c>
      <c r="O26" s="43">
        <f t="shared" si="1"/>
        <v>7.6875580647466588</v>
      </c>
      <c r="P26" s="10"/>
    </row>
    <row r="27" spans="1:16">
      <c r="A27" s="13"/>
      <c r="B27" s="45">
        <v>552</v>
      </c>
      <c r="C27" s="21" t="s">
        <v>39</v>
      </c>
      <c r="D27" s="46">
        <v>0</v>
      </c>
      <c r="E27" s="46">
        <v>107572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107572</v>
      </c>
      <c r="O27" s="47">
        <f t="shared" si="1"/>
        <v>7.6875580647466588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3441391</v>
      </c>
      <c r="E28" s="31">
        <f t="shared" si="8"/>
        <v>116251</v>
      </c>
      <c r="F28" s="31">
        <f t="shared" si="8"/>
        <v>0</v>
      </c>
      <c r="G28" s="31">
        <f t="shared" si="8"/>
        <v>1588190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5145832</v>
      </c>
      <c r="O28" s="43">
        <f t="shared" si="1"/>
        <v>367.74330022153936</v>
      </c>
      <c r="P28" s="9"/>
    </row>
    <row r="29" spans="1:16">
      <c r="A29" s="12"/>
      <c r="B29" s="44">
        <v>571</v>
      </c>
      <c r="C29" s="20" t="s">
        <v>41</v>
      </c>
      <c r="D29" s="46">
        <v>798180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798180</v>
      </c>
      <c r="O29" s="47">
        <f t="shared" si="1"/>
        <v>57.041377831773026</v>
      </c>
      <c r="P29" s="9"/>
    </row>
    <row r="30" spans="1:16">
      <c r="A30" s="12"/>
      <c r="B30" s="44">
        <v>572</v>
      </c>
      <c r="C30" s="20" t="s">
        <v>65</v>
      </c>
      <c r="D30" s="46">
        <v>2643211</v>
      </c>
      <c r="E30" s="46">
        <v>116251</v>
      </c>
      <c r="F30" s="46">
        <v>0</v>
      </c>
      <c r="G30" s="46">
        <v>1588190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4347652</v>
      </c>
      <c r="O30" s="47">
        <f t="shared" si="1"/>
        <v>310.70192238976631</v>
      </c>
      <c r="P30" s="9"/>
    </row>
    <row r="31" spans="1:16" ht="15.75">
      <c r="A31" s="28" t="s">
        <v>66</v>
      </c>
      <c r="B31" s="29"/>
      <c r="C31" s="30"/>
      <c r="D31" s="31">
        <f t="shared" ref="D31:M31" si="9">SUM(D32:D32)</f>
        <v>740000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740000</v>
      </c>
      <c r="O31" s="43">
        <f t="shared" si="1"/>
        <v>52.883584649467593</v>
      </c>
      <c r="P31" s="9"/>
    </row>
    <row r="32" spans="1:16" ht="15.75" thickBot="1">
      <c r="A32" s="12"/>
      <c r="B32" s="44">
        <v>581</v>
      </c>
      <c r="C32" s="20" t="s">
        <v>67</v>
      </c>
      <c r="D32" s="46">
        <v>740000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740000</v>
      </c>
      <c r="O32" s="47">
        <f t="shared" si="1"/>
        <v>52.883584649467593</v>
      </c>
      <c r="P32" s="9"/>
    </row>
    <row r="33" spans="1:119" ht="16.5" thickBot="1">
      <c r="A33" s="14" t="s">
        <v>10</v>
      </c>
      <c r="B33" s="23"/>
      <c r="C33" s="22"/>
      <c r="D33" s="15">
        <f>SUM(D5,D14,D18,D24,D26,D28,D31)</f>
        <v>12683392</v>
      </c>
      <c r="E33" s="15">
        <f t="shared" ref="E33:M33" si="10">SUM(E5,E14,E18,E24,E26,E28,E31)</f>
        <v>284145</v>
      </c>
      <c r="F33" s="15">
        <f t="shared" si="10"/>
        <v>166808</v>
      </c>
      <c r="G33" s="15">
        <f t="shared" si="10"/>
        <v>1909160</v>
      </c>
      <c r="H33" s="15">
        <f t="shared" si="10"/>
        <v>0</v>
      </c>
      <c r="I33" s="15">
        <f t="shared" si="10"/>
        <v>9861814</v>
      </c>
      <c r="J33" s="15">
        <f t="shared" si="10"/>
        <v>0</v>
      </c>
      <c r="K33" s="15">
        <f t="shared" si="10"/>
        <v>89819</v>
      </c>
      <c r="L33" s="15">
        <f t="shared" si="10"/>
        <v>0</v>
      </c>
      <c r="M33" s="15">
        <f t="shared" si="10"/>
        <v>0</v>
      </c>
      <c r="N33" s="15">
        <f t="shared" si="4"/>
        <v>24995138</v>
      </c>
      <c r="O33" s="37">
        <f t="shared" si="1"/>
        <v>1786.2601300650326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73</v>
      </c>
      <c r="M35" s="163"/>
      <c r="N35" s="163"/>
      <c r="O35" s="41">
        <v>13993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2024-12-09T19:57:09Z</cp:lastPrinted>
  <dcterms:created xsi:type="dcterms:W3CDTF">2000-08-31T21:26:31Z</dcterms:created>
  <dcterms:modified xsi:type="dcterms:W3CDTF">2024-12-09T19:57:14Z</dcterms:modified>
</cp:coreProperties>
</file>